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gallant\Board of Regents of the University System of Georgia\GALILEO - Affordable Learning Georgia (ALG)\Archived Tracking Sheets\Spring 2019\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7" l="1"/>
  <c r="B23" i="7" s="1"/>
  <c r="B15" i="7"/>
  <c r="B18" i="7" s="1"/>
  <c r="A9" i="7" l="1"/>
  <c r="E15" i="7" l="1"/>
  <c r="E18" i="7" s="1"/>
  <c r="E16" i="7"/>
  <c r="E17" i="7"/>
  <c r="E20" i="7"/>
  <c r="E21" i="7"/>
  <c r="E22" i="7"/>
  <c r="E23" i="7" l="1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<sst xmlns="http://schemas.openxmlformats.org/spreadsheetml/2006/main" count="18015" uniqueCount="2210">
  <si>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</si>
  <si>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</si>
  <si>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</si>
  <si>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</si>
  <si>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</si>
  <si>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</si>
  <si>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</si>
  <si>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</si>
  <si>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</si>
  <si>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</si>
  <si>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</si>
  <si>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</si>
  <si>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</si>
  <si>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</si>
  <si>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</si>
  <si>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</si>
  <si>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</si>
  <si>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</si>
  <si>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</si>
  <si>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</si>
  <si>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</si>
  <si>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</si>
  <si>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</si>
  <si>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</si>
  <si>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</si>
  <si>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</si>
  <si>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</si>
  <si>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</si>
  <si>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</si>
  <si>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</si>
  <si>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</si>
  <si>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</si>
  <si>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</si>
  <si>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</si>
  <si>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</si>
  <si>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</si>
  <si>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</si>
  <si>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</si>
  <si>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</si>
  <si>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</si>
  <si>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</si>
  <si>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</si>
  <si>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</si>
  <si>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</si>
  <si>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</si>
  <si>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</si>
  <si>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</si>
  <si>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</si>
  <si>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</si>
  <si>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</si>
  <si>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</si>
  <si>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</si>
  <si>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</si>
  <si>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</si>
  <si>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</si>
  <si>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</si>
  <si>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</si>
  <si>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</si>
  <si>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</si>
  <si>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</si>
  <si>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</si>
  <si>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</si>
  <si>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</si>
  <si>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</si>
  <si>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</si>
  <si>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</si>
  <si>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</si>
  <si>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</si>
  <si>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</si>
  <si>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</si>
  <si>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</si>
  <si>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</si>
  <si>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</si>
  <si>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</si>
  <si>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</si>
  <si>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</si>
  <si>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</si>
  <si>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</si>
  <si>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</si>
  <si>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</si>
  <si>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</si>
  <si>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</si>
  <si>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</si>
  <si>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</si>
  <si>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</si>
  <si>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</si>
  <si>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</si>
  <si>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</si>
  <si>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</si>
  <si>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American Government</t>
  </si>
  <si>
    <t>POLS 1101</t>
  </si>
  <si>
    <t>Political Science</t>
  </si>
  <si>
    <t>Y</t>
  </si>
  <si>
    <t>Neutral</t>
  </si>
  <si>
    <t>Spring 2015</t>
  </si>
  <si>
    <t>N</t>
  </si>
  <si>
    <t>Continued</t>
  </si>
  <si>
    <t>Negative</t>
  </si>
  <si>
    <t>Not Measured</t>
  </si>
  <si>
    <t>Unknown</t>
  </si>
  <si>
    <t>Discontinued</t>
  </si>
  <si>
    <t>Calculus II</t>
  </si>
  <si>
    <t>Mathematical Subjects</t>
  </si>
  <si>
    <t>Positive</t>
  </si>
  <si>
    <t>EDUC 2110</t>
  </si>
  <si>
    <t>EDUC 2120</t>
  </si>
  <si>
    <t>EDUC 2130</t>
  </si>
  <si>
    <t>Biological Sciences</t>
  </si>
  <si>
    <t>Updated</t>
  </si>
  <si>
    <t>Introduction to General Psychology</t>
  </si>
  <si>
    <t>PSYC 1101</t>
  </si>
  <si>
    <t>Psychology</t>
  </si>
  <si>
    <t>Calculus I</t>
  </si>
  <si>
    <t>029</t>
  </si>
  <si>
    <t>East Georgia State College</t>
  </si>
  <si>
    <t>Tori Kearns</t>
  </si>
  <si>
    <t>tkearns@ega.edu</t>
  </si>
  <si>
    <t>World Literature I</t>
  </si>
  <si>
    <t>ENGL 2111</t>
  </si>
  <si>
    <t>English</t>
  </si>
  <si>
    <t>Introductory Biology II</t>
  </si>
  <si>
    <t>CHEM 1211</t>
  </si>
  <si>
    <t>College Algebra</t>
  </si>
  <si>
    <t>MATH 1111</t>
  </si>
  <si>
    <t>ENGL 1101</t>
  </si>
  <si>
    <t>BUSA 2106</t>
  </si>
  <si>
    <t>Introduction to Statistics</t>
  </si>
  <si>
    <t>MATH 1113</t>
  </si>
  <si>
    <t>Principles of Biology I</t>
  </si>
  <si>
    <t>BIOL 1107</t>
  </si>
  <si>
    <t>Introduction to Sociology</t>
  </si>
  <si>
    <t>SOCI 1101</t>
  </si>
  <si>
    <t>Public Speaking</t>
  </si>
  <si>
    <t>COMM 1110</t>
  </si>
  <si>
    <t>Theatre Appreciation</t>
  </si>
  <si>
    <t>THEA 1100</t>
  </si>
  <si>
    <t>Introduction to Biology</t>
  </si>
  <si>
    <t>Foreign Languages</t>
  </si>
  <si>
    <t>Music Appreciation</t>
  </si>
  <si>
    <t>Fall 2016</t>
  </si>
  <si>
    <t>Human Growth and Development</t>
  </si>
  <si>
    <t>PSYC 2103</t>
  </si>
  <si>
    <t>Principles of Biology II</t>
  </si>
  <si>
    <t>BIOL 1108</t>
  </si>
  <si>
    <t>MUSC 1100</t>
  </si>
  <si>
    <t>Spring 2017</t>
  </si>
  <si>
    <t>MATH 1001</t>
  </si>
  <si>
    <t>Open Math</t>
  </si>
  <si>
    <t>231.d</t>
  </si>
  <si>
    <t>Jing Kersey</t>
  </si>
  <si>
    <t>jkersey@ega.edu</t>
  </si>
  <si>
    <t>College Algebra, Introduction to Statistics</t>
  </si>
  <si>
    <t>MATH 1111, MATH 1121</t>
  </si>
  <si>
    <t>06</t>
  </si>
  <si>
    <t>SPAN 1001</t>
  </si>
  <si>
    <t>Dee McKinney</t>
  </si>
  <si>
    <t>dmckinney@ega.edu</t>
  </si>
  <si>
    <t>World Civilization until 1648</t>
  </si>
  <si>
    <t>HIST 1111</t>
  </si>
  <si>
    <t>History</t>
  </si>
  <si>
    <t>Microbiology</t>
  </si>
  <si>
    <t>PHYS 2211</t>
  </si>
  <si>
    <t>Martiana Sega</t>
  </si>
  <si>
    <t>msega@ega.edu</t>
  </si>
  <si>
    <t>Principles of Biology</t>
  </si>
  <si>
    <t>07</t>
  </si>
  <si>
    <t>Da'Mon Andrews</t>
  </si>
  <si>
    <t>dandrews@ega.edu</t>
  </si>
  <si>
    <t>Foundations for College Algebra</t>
  </si>
  <si>
    <t>MATH 0989</t>
  </si>
  <si>
    <t>ECON 2106</t>
  </si>
  <si>
    <t>Principles of Microeconomics</t>
  </si>
  <si>
    <t>09</t>
  </si>
  <si>
    <t>MATH 1101</t>
  </si>
  <si>
    <t>Social Problems</t>
  </si>
  <si>
    <t>Spring 2018</t>
  </si>
  <si>
    <t>Criminology</t>
  </si>
  <si>
    <t>World Literature II</t>
  </si>
  <si>
    <t>ENGL 2112</t>
  </si>
  <si>
    <t>Psychological Adjustment</t>
  </si>
  <si>
    <t>PSYC 2101</t>
  </si>
  <si>
    <t>Summer 2018</t>
  </si>
  <si>
    <t>PHYS 2211K</t>
  </si>
  <si>
    <t>Mini</t>
  </si>
  <si>
    <t>Mini-Grant</t>
  </si>
  <si>
    <t>M004</t>
  </si>
  <si>
    <t>HIST 1112</t>
  </si>
  <si>
    <t>BIOL 1103</t>
  </si>
  <si>
    <t>Dr. Deena McKinney</t>
  </si>
  <si>
    <t>Western Civilization since 1648 (Western Civilization II)</t>
  </si>
  <si>
    <t>PHIL 2010</t>
  </si>
  <si>
    <t>In Progress</t>
  </si>
  <si>
    <t>HIST 2111</t>
  </si>
  <si>
    <t>12</t>
  </si>
  <si>
    <t>2019</t>
  </si>
  <si>
    <t>Survey of Calculus</t>
  </si>
  <si>
    <t>MATH 1232</t>
  </si>
  <si>
    <t>Brett Larson</t>
  </si>
  <si>
    <t>blarson@ega.edu</t>
  </si>
  <si>
    <t>Summer 2019</t>
  </si>
  <si>
    <t>PHYS 2212K</t>
  </si>
  <si>
    <t>Special</t>
  </si>
  <si>
    <t>13</t>
  </si>
  <si>
    <t>0</t>
  </si>
  <si>
    <t>Principles of Macroeconomics</t>
  </si>
  <si>
    <t>M062</t>
  </si>
  <si>
    <t>Deborah Lee, M.S.</t>
  </si>
  <si>
    <t>dlee@ega.edu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</si>
  <si>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</si>
  <si>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</si>
  <si>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</si>
  <si>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</si>
  <si>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</si>
  <si>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</si>
  <si>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</si>
  <si>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BUSA 1105</t>
  </si>
  <si>
    <t>CSCI 1302</t>
  </si>
  <si>
    <t>HIST 2112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</si>
  <si>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</si>
  <si>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</si>
  <si>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</si>
  <si>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</si>
  <si>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</si>
  <si>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</si>
  <si>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</si>
  <si>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</si>
  <si>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</si>
  <si>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</si>
  <si>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</si>
  <si>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EGA: Impact Data Through Spring 2019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</si>
  <si>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</si>
  <si>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</si>
  <si>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</si>
  <si>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</si>
  <si>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</si>
  <si>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</si>
  <si>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</si>
  <si>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</si>
  <si>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</si>
  <si>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</si>
  <si>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</si>
  <si>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</si>
  <si>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</si>
  <si>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72000</t>
  </si>
  <si>
    <t>BCHM</t>
  </si>
  <si>
    <t>3100</t>
  </si>
  <si>
    <t>80016</t>
  </si>
  <si>
    <t>Biochemistry</t>
  </si>
  <si>
    <t>A</t>
  </si>
  <si>
    <t>BIOL</t>
  </si>
  <si>
    <t>1103</t>
  </si>
  <si>
    <t>80017</t>
  </si>
  <si>
    <t>Introductory Biology I</t>
  </si>
  <si>
    <t>1103L</t>
  </si>
  <si>
    <t>80018</t>
  </si>
  <si>
    <t>Introduction to Biology I Lab</t>
  </si>
  <si>
    <t>80021</t>
  </si>
  <si>
    <t>C</t>
  </si>
  <si>
    <t>80022</t>
  </si>
  <si>
    <t>80023</t>
  </si>
  <si>
    <t>D</t>
  </si>
  <si>
    <t>80024</t>
  </si>
  <si>
    <t>1104</t>
  </si>
  <si>
    <t>80025</t>
  </si>
  <si>
    <t>1104L</t>
  </si>
  <si>
    <t>80026</t>
  </si>
  <si>
    <t>Introduction to Biology II Lab</t>
  </si>
  <si>
    <t>80027</t>
  </si>
  <si>
    <t>S</t>
  </si>
  <si>
    <t>80028</t>
  </si>
  <si>
    <t>80029</t>
  </si>
  <si>
    <t>SA</t>
  </si>
  <si>
    <t>80030</t>
  </si>
  <si>
    <t>80033</t>
  </si>
  <si>
    <t>SC</t>
  </si>
  <si>
    <t>80034</t>
  </si>
  <si>
    <t>80036</t>
  </si>
  <si>
    <t>SD</t>
  </si>
  <si>
    <t>80037</t>
  </si>
  <si>
    <t>80038</t>
  </si>
  <si>
    <t>80039</t>
  </si>
  <si>
    <t>80040</t>
  </si>
  <si>
    <t>SB</t>
  </si>
  <si>
    <t>80041</t>
  </si>
  <si>
    <t>80042</t>
  </si>
  <si>
    <t>W</t>
  </si>
  <si>
    <t>80044</t>
  </si>
  <si>
    <t>80045</t>
  </si>
  <si>
    <t>WA</t>
  </si>
  <si>
    <t>80046</t>
  </si>
  <si>
    <t>80047</t>
  </si>
  <si>
    <t>WB</t>
  </si>
  <si>
    <t>80048</t>
  </si>
  <si>
    <t>80049</t>
  </si>
  <si>
    <t>WC</t>
  </si>
  <si>
    <t>80050</t>
  </si>
  <si>
    <t>80051</t>
  </si>
  <si>
    <t>WD</t>
  </si>
  <si>
    <t>80052</t>
  </si>
  <si>
    <t>80053</t>
  </si>
  <si>
    <t>WE</t>
  </si>
  <si>
    <t>80054</t>
  </si>
  <si>
    <t>80055</t>
  </si>
  <si>
    <t>80056</t>
  </si>
  <si>
    <t>80057</t>
  </si>
  <si>
    <t>80058</t>
  </si>
  <si>
    <t>SOCI</t>
  </si>
  <si>
    <t>1101</t>
  </si>
  <si>
    <t>80059</t>
  </si>
  <si>
    <t>80060</t>
  </si>
  <si>
    <t>80061</t>
  </si>
  <si>
    <t>80062</t>
  </si>
  <si>
    <t>80063</t>
  </si>
  <si>
    <t>PSYC</t>
  </si>
  <si>
    <t>80064</t>
  </si>
  <si>
    <t>General Psychology</t>
  </si>
  <si>
    <t>80065</t>
  </si>
  <si>
    <t>EDUC</t>
  </si>
  <si>
    <t>2110</t>
  </si>
  <si>
    <t>80066</t>
  </si>
  <si>
    <t>Critical &amp; Contemporary Issues</t>
  </si>
  <si>
    <t>2120</t>
  </si>
  <si>
    <t>80067</t>
  </si>
  <si>
    <t>Cultural Diversity</t>
  </si>
  <si>
    <t>2130</t>
  </si>
  <si>
    <t>80068</t>
  </si>
  <si>
    <t>Exploring Teaching &amp; Learning</t>
  </si>
  <si>
    <t>80069</t>
  </si>
  <si>
    <t>80070</t>
  </si>
  <si>
    <t>ART</t>
  </si>
  <si>
    <t>1010</t>
  </si>
  <si>
    <t>80071</t>
  </si>
  <si>
    <t>Drawing I</t>
  </si>
  <si>
    <t>80072</t>
  </si>
  <si>
    <t>SF</t>
  </si>
  <si>
    <t>80073</t>
  </si>
  <si>
    <t>SG</t>
  </si>
  <si>
    <t>80074</t>
  </si>
  <si>
    <t>B</t>
  </si>
  <si>
    <t>80075</t>
  </si>
  <si>
    <t>2101</t>
  </si>
  <si>
    <t>80077</t>
  </si>
  <si>
    <t>2103</t>
  </si>
  <si>
    <t>80078</t>
  </si>
  <si>
    <t>80079</t>
  </si>
  <si>
    <t>2293</t>
  </si>
  <si>
    <t>80080</t>
  </si>
  <si>
    <t>Intro to Marriage and Family</t>
  </si>
  <si>
    <t>80082</t>
  </si>
  <si>
    <t>1160</t>
  </si>
  <si>
    <t>80083</t>
  </si>
  <si>
    <t>80084</t>
  </si>
  <si>
    <t>RA</t>
  </si>
  <si>
    <t>80085</t>
  </si>
  <si>
    <t>RB</t>
  </si>
  <si>
    <t>80086</t>
  </si>
  <si>
    <t>1030</t>
  </si>
  <si>
    <t>80087</t>
  </si>
  <si>
    <t>Three-dimensional Design</t>
  </si>
  <si>
    <t>1100</t>
  </si>
  <si>
    <t>80088</t>
  </si>
  <si>
    <t>Introduction to Art</t>
  </si>
  <si>
    <t>POLS</t>
  </si>
  <si>
    <t>80089</t>
  </si>
  <si>
    <t>80090</t>
  </si>
  <si>
    <t>80091</t>
  </si>
  <si>
    <t>2031</t>
  </si>
  <si>
    <t>80092</t>
  </si>
  <si>
    <t>Art History II</t>
  </si>
  <si>
    <t>80093</t>
  </si>
  <si>
    <t>80094</t>
  </si>
  <si>
    <t>COMM</t>
  </si>
  <si>
    <t>1110</t>
  </si>
  <si>
    <t>80095</t>
  </si>
  <si>
    <t>1A</t>
  </si>
  <si>
    <t>80096</t>
  </si>
  <si>
    <t>80097</t>
  </si>
  <si>
    <t>2B</t>
  </si>
  <si>
    <t>THEA</t>
  </si>
  <si>
    <t>80099</t>
  </si>
  <si>
    <t>COSP</t>
  </si>
  <si>
    <t>80100</t>
  </si>
  <si>
    <t>Correll Scholars Prog Seminar</t>
  </si>
  <si>
    <t>80101</t>
  </si>
  <si>
    <t>Sem. Nation.-Internat. Iss.</t>
  </si>
  <si>
    <t>2301</t>
  </si>
  <si>
    <t>80103</t>
  </si>
  <si>
    <t>Comparative Politics</t>
  </si>
  <si>
    <t>CRJU</t>
  </si>
  <si>
    <t>2501</t>
  </si>
  <si>
    <t>80104</t>
  </si>
  <si>
    <t>Intro to Criminal Justice</t>
  </si>
  <si>
    <t>HIST</t>
  </si>
  <si>
    <t>2111</t>
  </si>
  <si>
    <t>80105</t>
  </si>
  <si>
    <t>U.S. History to 1865</t>
  </si>
  <si>
    <t>1112</t>
  </si>
  <si>
    <t>80106</t>
  </si>
  <si>
    <t>Western Civiliz since 1648</t>
  </si>
  <si>
    <t>80107</t>
  </si>
  <si>
    <t>2112</t>
  </si>
  <si>
    <t>80108</t>
  </si>
  <si>
    <t>U.S. History since 1865</t>
  </si>
  <si>
    <t>80109</t>
  </si>
  <si>
    <t>80110</t>
  </si>
  <si>
    <t>80111</t>
  </si>
  <si>
    <t>80112</t>
  </si>
  <si>
    <t>80113</t>
  </si>
  <si>
    <t>PHED</t>
  </si>
  <si>
    <t>80114</t>
  </si>
  <si>
    <t>Aerobics</t>
  </si>
  <si>
    <t>1116</t>
  </si>
  <si>
    <t>80116</t>
  </si>
  <si>
    <t>Comm Production (Theatre)</t>
  </si>
  <si>
    <t>80117</t>
  </si>
  <si>
    <t>80118</t>
  </si>
  <si>
    <t>HLTH</t>
  </si>
  <si>
    <t>2181</t>
  </si>
  <si>
    <t>80119</t>
  </si>
  <si>
    <t>First Aid</t>
  </si>
  <si>
    <t>ENGL</t>
  </si>
  <si>
    <t>1102</t>
  </si>
  <si>
    <t>80120</t>
  </si>
  <si>
    <t>Composition II</t>
  </si>
  <si>
    <t>80121</t>
  </si>
  <si>
    <t>80122</t>
  </si>
  <si>
    <t>Composition I</t>
  </si>
  <si>
    <t>80123</t>
  </si>
  <si>
    <t>80124</t>
  </si>
  <si>
    <t>80125</t>
  </si>
  <si>
    <t>American Literature</t>
  </si>
  <si>
    <t>80126</t>
  </si>
  <si>
    <t>2051</t>
  </si>
  <si>
    <t>80127</t>
  </si>
  <si>
    <t>Health</t>
  </si>
  <si>
    <t>1071</t>
  </si>
  <si>
    <t>80128</t>
  </si>
  <si>
    <t>Fitness Walking</t>
  </si>
  <si>
    <t>RECR</t>
  </si>
  <si>
    <t>1530</t>
  </si>
  <si>
    <t>80129</t>
  </si>
  <si>
    <t>Introduction to Recreation</t>
  </si>
  <si>
    <t>80130</t>
  </si>
  <si>
    <t>2530</t>
  </si>
  <si>
    <t>80131</t>
  </si>
  <si>
    <t>Lead. &amp; Prog. Leisure Serv.</t>
  </si>
  <si>
    <t>80132</t>
  </si>
  <si>
    <t>2A</t>
  </si>
  <si>
    <t>80133</t>
  </si>
  <si>
    <t>80134</t>
  </si>
  <si>
    <t>80135</t>
  </si>
  <si>
    <t>ACCT</t>
  </si>
  <si>
    <t>80136</t>
  </si>
  <si>
    <t>Principles of Accounting I</t>
  </si>
  <si>
    <t>FILM</t>
  </si>
  <si>
    <t>80137</t>
  </si>
  <si>
    <t>Introduction to Film</t>
  </si>
  <si>
    <t>80138</t>
  </si>
  <si>
    <t>BUSA</t>
  </si>
  <si>
    <t>1105</t>
  </si>
  <si>
    <t>80139</t>
  </si>
  <si>
    <t>Introduction to Business</t>
  </si>
  <si>
    <t>1114</t>
  </si>
  <si>
    <t>80140</t>
  </si>
  <si>
    <t>Comm Production (Print Media)</t>
  </si>
  <si>
    <t>80141</t>
  </si>
  <si>
    <t>80142</t>
  </si>
  <si>
    <t>2105</t>
  </si>
  <si>
    <t>80143</t>
  </si>
  <si>
    <t>Business Communications</t>
  </si>
  <si>
    <t>80144</t>
  </si>
  <si>
    <t>80145</t>
  </si>
  <si>
    <t>ECON</t>
  </si>
  <si>
    <t>2106</t>
  </si>
  <si>
    <t>80146</t>
  </si>
  <si>
    <t>80147</t>
  </si>
  <si>
    <t>80148</t>
  </si>
  <si>
    <t>SPAN</t>
  </si>
  <si>
    <t>1001</t>
  </si>
  <si>
    <t>80149</t>
  </si>
  <si>
    <t>Elementary Spanish I</t>
  </si>
  <si>
    <t>HA</t>
  </si>
  <si>
    <t>80150</t>
  </si>
  <si>
    <t>HB</t>
  </si>
  <si>
    <t>80151</t>
  </si>
  <si>
    <t>80152</t>
  </si>
  <si>
    <t>80153</t>
  </si>
  <si>
    <t>80154</t>
  </si>
  <si>
    <t>80155</t>
  </si>
  <si>
    <t>1111</t>
  </si>
  <si>
    <t>80156</t>
  </si>
  <si>
    <t>Western Civilization to 1648</t>
  </si>
  <si>
    <t>80157</t>
  </si>
  <si>
    <t>80158</t>
  </si>
  <si>
    <t>80159</t>
  </si>
  <si>
    <t>80160</t>
  </si>
  <si>
    <t>1W</t>
  </si>
  <si>
    <t>80161</t>
  </si>
  <si>
    <t>2W</t>
  </si>
  <si>
    <t>80162</t>
  </si>
  <si>
    <t>SE</t>
  </si>
  <si>
    <t>80163</t>
  </si>
  <si>
    <t>80164</t>
  </si>
  <si>
    <t>80165</t>
  </si>
  <si>
    <t>80166</t>
  </si>
  <si>
    <t>80169</t>
  </si>
  <si>
    <t>80170</t>
  </si>
  <si>
    <t>FESA</t>
  </si>
  <si>
    <t>3110</t>
  </si>
  <si>
    <t>80172</t>
  </si>
  <si>
    <t>Natural Disaster Management</t>
  </si>
  <si>
    <t>80173</t>
  </si>
  <si>
    <t>E</t>
  </si>
  <si>
    <t>80174</t>
  </si>
  <si>
    <t>1002</t>
  </si>
  <si>
    <t>80176</t>
  </si>
  <si>
    <t>Elementary Spanish II</t>
  </si>
  <si>
    <t>HC</t>
  </si>
  <si>
    <t>80177</t>
  </si>
  <si>
    <t>80178</t>
  </si>
  <si>
    <t>80179</t>
  </si>
  <si>
    <t>80180</t>
  </si>
  <si>
    <t>80181</t>
  </si>
  <si>
    <t>80182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</si>
  <si>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</si>
  <si>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</si>
  <si>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</si>
  <si>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</si>
  <si>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</si>
  <si>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</si>
  <si>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</si>
  <si>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</si>
  <si>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80191</t>
  </si>
  <si>
    <t>80192</t>
  </si>
  <si>
    <t>80193</t>
  </si>
  <si>
    <t>80194</t>
  </si>
  <si>
    <t>80195</t>
  </si>
  <si>
    <t>The Environment of Business</t>
  </si>
  <si>
    <t>80196</t>
  </si>
  <si>
    <t>80197</t>
  </si>
  <si>
    <t>0999</t>
  </si>
  <si>
    <t>80198</t>
  </si>
  <si>
    <t>Composition I Support</t>
  </si>
  <si>
    <t>80199</t>
  </si>
  <si>
    <t>ARTS</t>
  </si>
  <si>
    <t>80200</t>
  </si>
  <si>
    <t>Art Appreciation</t>
  </si>
  <si>
    <t>02G</t>
  </si>
  <si>
    <t>ZNCM</t>
  </si>
  <si>
    <t>80201</t>
  </si>
  <si>
    <t>04G</t>
  </si>
  <si>
    <t>80202</t>
  </si>
  <si>
    <t>50G</t>
  </si>
  <si>
    <t>80203</t>
  </si>
  <si>
    <t>80G</t>
  </si>
  <si>
    <t>1011K</t>
  </si>
  <si>
    <t>80204</t>
  </si>
  <si>
    <t>80205</t>
  </si>
  <si>
    <t>2401</t>
  </si>
  <si>
    <t>80206</t>
  </si>
  <si>
    <t>Global Issues</t>
  </si>
  <si>
    <t>80207</t>
  </si>
  <si>
    <t>80208</t>
  </si>
  <si>
    <t>1221</t>
  </si>
  <si>
    <t>80209</t>
  </si>
  <si>
    <t>Introduction to Disc Golf</t>
  </si>
  <si>
    <t>2131</t>
  </si>
  <si>
    <t>80210</t>
  </si>
  <si>
    <t>Intro to Therap. Recr.</t>
  </si>
  <si>
    <t>80211</t>
  </si>
  <si>
    <t>80212</t>
  </si>
  <si>
    <t>1151</t>
  </si>
  <si>
    <t>80213</t>
  </si>
  <si>
    <t>Tennis</t>
  </si>
  <si>
    <t>80214</t>
  </si>
  <si>
    <t>80215</t>
  </si>
  <si>
    <t>80217</t>
  </si>
  <si>
    <t>80218</t>
  </si>
  <si>
    <t>80219</t>
  </si>
  <si>
    <t>80220</t>
  </si>
  <si>
    <t>80221</t>
  </si>
  <si>
    <t>80222</t>
  </si>
  <si>
    <t>RC</t>
  </si>
  <si>
    <t>80223</t>
  </si>
  <si>
    <t>F</t>
  </si>
  <si>
    <t>80224</t>
  </si>
  <si>
    <t>G</t>
  </si>
  <si>
    <t>80225</t>
  </si>
  <si>
    <t>H</t>
  </si>
  <si>
    <t>80226</t>
  </si>
  <si>
    <t>RD</t>
  </si>
  <si>
    <t>80227</t>
  </si>
  <si>
    <t>CATS</t>
  </si>
  <si>
    <t>80228</t>
  </si>
  <si>
    <t>Crit&amp;Acad Thinking for Success</t>
  </si>
  <si>
    <t>80229</t>
  </si>
  <si>
    <t>80230</t>
  </si>
  <si>
    <t>80231</t>
  </si>
  <si>
    <t>80232</t>
  </si>
  <si>
    <t>RE</t>
  </si>
  <si>
    <t>80233</t>
  </si>
  <si>
    <t>RF</t>
  </si>
  <si>
    <t>80234</t>
  </si>
  <si>
    <t>RG</t>
  </si>
  <si>
    <t>80235</t>
  </si>
  <si>
    <t>RH</t>
  </si>
  <si>
    <t>80236</t>
  </si>
  <si>
    <t>RI</t>
  </si>
  <si>
    <t>80238</t>
  </si>
  <si>
    <t>80239</t>
  </si>
  <si>
    <t>80240</t>
  </si>
  <si>
    <t>80241</t>
  </si>
  <si>
    <t>80242</t>
  </si>
  <si>
    <t>80243</t>
  </si>
  <si>
    <t>80245</t>
  </si>
  <si>
    <t>YA</t>
  </si>
  <si>
    <t>80246</t>
  </si>
  <si>
    <t>2701</t>
  </si>
  <si>
    <t>80247</t>
  </si>
  <si>
    <t>Courts and Basic Criminal Proc</t>
  </si>
  <si>
    <t>80248</t>
  </si>
  <si>
    <t>1Y</t>
  </si>
  <si>
    <t>80249</t>
  </si>
  <si>
    <t>2Y</t>
  </si>
  <si>
    <t>80250</t>
  </si>
  <si>
    <t>1B</t>
  </si>
  <si>
    <t>80251</t>
  </si>
  <si>
    <t>80252</t>
  </si>
  <si>
    <t>MUSC</t>
  </si>
  <si>
    <t>80255</t>
  </si>
  <si>
    <t>80256</t>
  </si>
  <si>
    <t>1107</t>
  </si>
  <si>
    <t>80257</t>
  </si>
  <si>
    <t>80259</t>
  </si>
  <si>
    <t>80260</t>
  </si>
  <si>
    <t>2601</t>
  </si>
  <si>
    <t>80261</t>
  </si>
  <si>
    <t>80262</t>
  </si>
  <si>
    <t>80263</t>
  </si>
  <si>
    <t>2000</t>
  </si>
  <si>
    <t>80264</t>
  </si>
  <si>
    <t>Social Science Research</t>
  </si>
  <si>
    <t>80265</t>
  </si>
  <si>
    <t>80266</t>
  </si>
  <si>
    <t>80267</t>
  </si>
  <si>
    <t>80268</t>
  </si>
  <si>
    <t>80269</t>
  </si>
  <si>
    <t>80270</t>
  </si>
  <si>
    <t>80271</t>
  </si>
  <si>
    <t>80272</t>
  </si>
  <si>
    <t>1108</t>
  </si>
  <si>
    <t>80273</t>
  </si>
  <si>
    <t>2200</t>
  </si>
  <si>
    <t>80274</t>
  </si>
  <si>
    <t>Black History</t>
  </si>
  <si>
    <t>2511</t>
  </si>
  <si>
    <t>80275</t>
  </si>
  <si>
    <t>Anatomy &amp; Physiology I</t>
  </si>
  <si>
    <t>2512</t>
  </si>
  <si>
    <t>80276</t>
  </si>
  <si>
    <t>Anatomy &amp; Physiology II</t>
  </si>
  <si>
    <t>80277</t>
  </si>
  <si>
    <t>80278</t>
  </si>
  <si>
    <t>80279</t>
  </si>
  <si>
    <t>80280</t>
  </si>
  <si>
    <t>80281</t>
  </si>
  <si>
    <t>2611</t>
  </si>
  <si>
    <t>80282</t>
  </si>
  <si>
    <t>3400</t>
  </si>
  <si>
    <t>80283</t>
  </si>
  <si>
    <t>Cell Biology</t>
  </si>
  <si>
    <t>3500</t>
  </si>
  <si>
    <t>80284</t>
  </si>
  <si>
    <t>Ecology</t>
  </si>
  <si>
    <t>3600</t>
  </si>
  <si>
    <t>80285</t>
  </si>
  <si>
    <t>Zoology</t>
  </si>
  <si>
    <t>CHEM</t>
  </si>
  <si>
    <t>1211</t>
  </si>
  <si>
    <t>80287</t>
  </si>
  <si>
    <t>Principles of Chemistry I</t>
  </si>
  <si>
    <t>80288</t>
  </si>
  <si>
    <t>1212</t>
  </si>
  <si>
    <t>80289</t>
  </si>
  <si>
    <t>Principles of Chemistry II</t>
  </si>
  <si>
    <t>2411</t>
  </si>
  <si>
    <t>80290</t>
  </si>
  <si>
    <t>Organic Chemistry I</t>
  </si>
  <si>
    <t>CSCI</t>
  </si>
  <si>
    <t>1301</t>
  </si>
  <si>
    <t>80291</t>
  </si>
  <si>
    <t>Programming Principles I</t>
  </si>
  <si>
    <t>GEOL</t>
  </si>
  <si>
    <t>1121</t>
  </si>
  <si>
    <t>80292</t>
  </si>
  <si>
    <t>Physical Geology</t>
  </si>
  <si>
    <t>ISCI</t>
  </si>
  <si>
    <t>80293</t>
  </si>
  <si>
    <t>Integrated Science</t>
  </si>
  <si>
    <t>80294</t>
  </si>
  <si>
    <t>2002</t>
  </si>
  <si>
    <t>80295</t>
  </si>
  <si>
    <t>Physical Science</t>
  </si>
  <si>
    <t>MATH</t>
  </si>
  <si>
    <t>0997</t>
  </si>
  <si>
    <t>80296</t>
  </si>
  <si>
    <t>Quant Skills &amp; Reason Support</t>
  </si>
  <si>
    <t>80297</t>
  </si>
  <si>
    <t>Intro to Political Science</t>
  </si>
  <si>
    <t>80298</t>
  </si>
  <si>
    <t>80300</t>
  </si>
  <si>
    <t>Quantitative Skills-Reasoning</t>
  </si>
  <si>
    <t>80301</t>
  </si>
  <si>
    <t>80302</t>
  </si>
  <si>
    <t>80303</t>
  </si>
  <si>
    <t>80304</t>
  </si>
  <si>
    <t>80305</t>
  </si>
  <si>
    <t>80306</t>
  </si>
  <si>
    <t>YLC</t>
  </si>
  <si>
    <t>80307</t>
  </si>
  <si>
    <t>1SA</t>
  </si>
  <si>
    <t>80308</t>
  </si>
  <si>
    <t>80309</t>
  </si>
  <si>
    <t>80310</t>
  </si>
  <si>
    <t>College Algebra Support</t>
  </si>
  <si>
    <t>80311</t>
  </si>
  <si>
    <t>80312</t>
  </si>
  <si>
    <t>80313</t>
  </si>
  <si>
    <t>80314</t>
  </si>
  <si>
    <t>80315</t>
  </si>
  <si>
    <t>80316</t>
  </si>
  <si>
    <t>80317</t>
  </si>
  <si>
    <t>80318</t>
  </si>
  <si>
    <t>80319</t>
  </si>
  <si>
    <t>80320</t>
  </si>
  <si>
    <t>80321</t>
  </si>
  <si>
    <t>80322</t>
  </si>
  <si>
    <t>Principles of Emergency Svcs</t>
  </si>
  <si>
    <t>3101</t>
  </si>
  <si>
    <t>80323</t>
  </si>
  <si>
    <t>FESA Administration</t>
  </si>
  <si>
    <t>4102</t>
  </si>
  <si>
    <t>80324</t>
  </si>
  <si>
    <t>Applications of Fire Research</t>
  </si>
  <si>
    <t>4300</t>
  </si>
  <si>
    <t>80325</t>
  </si>
  <si>
    <t>Public Budgeting</t>
  </si>
  <si>
    <t>80327</t>
  </si>
  <si>
    <t>80328</t>
  </si>
  <si>
    <t>80329</t>
  </si>
  <si>
    <t>80331</t>
  </si>
  <si>
    <t>1113</t>
  </si>
  <si>
    <t>80333</t>
  </si>
  <si>
    <t>Pre-Calculus</t>
  </si>
  <si>
    <t>80334</t>
  </si>
  <si>
    <t>80336</t>
  </si>
  <si>
    <t>80337</t>
  </si>
  <si>
    <t>Introduction To Statistics</t>
  </si>
  <si>
    <t>80338</t>
  </si>
  <si>
    <t>1540</t>
  </si>
  <si>
    <t>80339</t>
  </si>
  <si>
    <t>80340</t>
  </si>
  <si>
    <t>2SA</t>
  </si>
  <si>
    <t>80341</t>
  </si>
  <si>
    <t>Intercultural Communication</t>
  </si>
  <si>
    <t>2008</t>
  </si>
  <si>
    <t>80342</t>
  </si>
  <si>
    <t>Numbers &amp; Operations</t>
  </si>
  <si>
    <t>80343</t>
  </si>
  <si>
    <t>2012</t>
  </si>
  <si>
    <t>80344</t>
  </si>
  <si>
    <t>80346</t>
  </si>
  <si>
    <t>80347</t>
  </si>
  <si>
    <t>80348</t>
  </si>
  <si>
    <t>80349</t>
  </si>
  <si>
    <t>2R</t>
  </si>
  <si>
    <t>80350</t>
  </si>
  <si>
    <t>80351</t>
  </si>
  <si>
    <t>80352</t>
  </si>
  <si>
    <t>80353</t>
  </si>
  <si>
    <t>80355</t>
  </si>
  <si>
    <t>80357</t>
  </si>
  <si>
    <t>80358</t>
  </si>
  <si>
    <t>80359</t>
  </si>
  <si>
    <t>80360</t>
  </si>
  <si>
    <t>80361</t>
  </si>
  <si>
    <t>1RB</t>
  </si>
  <si>
    <t>80363</t>
  </si>
  <si>
    <t>2RB</t>
  </si>
  <si>
    <t>80364</t>
  </si>
  <si>
    <t>80365</t>
  </si>
  <si>
    <t>80366</t>
  </si>
  <si>
    <t>80367</t>
  </si>
  <si>
    <t>80368</t>
  </si>
  <si>
    <t>80369</t>
  </si>
  <si>
    <t>1RA</t>
  </si>
  <si>
    <t>PHYS</t>
  </si>
  <si>
    <t>2211</t>
  </si>
  <si>
    <t>80370</t>
  </si>
  <si>
    <t>Physics I: Classical Mechanics</t>
  </si>
  <si>
    <t>80371</t>
  </si>
  <si>
    <t>80372</t>
  </si>
  <si>
    <t>80373</t>
  </si>
  <si>
    <t>80374</t>
  </si>
  <si>
    <t>80375</t>
  </si>
  <si>
    <t>80376</t>
  </si>
  <si>
    <t>80377</t>
  </si>
  <si>
    <t>80379</t>
  </si>
  <si>
    <t>80382</t>
  </si>
  <si>
    <t>80383</t>
  </si>
  <si>
    <t>80384</t>
  </si>
  <si>
    <t>80385</t>
  </si>
  <si>
    <t>1S</t>
  </si>
  <si>
    <t>80386</t>
  </si>
  <si>
    <t>80387</t>
  </si>
  <si>
    <t>80388</t>
  </si>
  <si>
    <t>80389</t>
  </si>
  <si>
    <t>80390</t>
  </si>
  <si>
    <t>80391</t>
  </si>
  <si>
    <t>80392</t>
  </si>
  <si>
    <t>80393</t>
  </si>
  <si>
    <t>80394</t>
  </si>
  <si>
    <t>80395</t>
  </si>
  <si>
    <t>80396</t>
  </si>
  <si>
    <t>80397</t>
  </si>
  <si>
    <t>80398</t>
  </si>
  <si>
    <t>80399</t>
  </si>
  <si>
    <t>80400</t>
  </si>
  <si>
    <t>80401</t>
  </si>
  <si>
    <t>80402</t>
  </si>
  <si>
    <t>80403</t>
  </si>
  <si>
    <t>80404</t>
  </si>
  <si>
    <t>80405</t>
  </si>
  <si>
    <t>80406</t>
  </si>
  <si>
    <t>80407</t>
  </si>
  <si>
    <t>80408</t>
  </si>
  <si>
    <t>80409</t>
  </si>
  <si>
    <t>80410</t>
  </si>
  <si>
    <t>80411</t>
  </si>
  <si>
    <t>80412</t>
  </si>
  <si>
    <t>80413</t>
  </si>
  <si>
    <t>80414</t>
  </si>
  <si>
    <t>CISM</t>
  </si>
  <si>
    <t>2201</t>
  </si>
  <si>
    <t>80415</t>
  </si>
  <si>
    <t>Fundamentals of Computer Appli</t>
  </si>
  <si>
    <t>80417</t>
  </si>
  <si>
    <t>80418</t>
  </si>
  <si>
    <t>80419</t>
  </si>
  <si>
    <t>80420</t>
  </si>
  <si>
    <t>80421</t>
  </si>
  <si>
    <t>80422</t>
  </si>
  <si>
    <t>80423</t>
  </si>
  <si>
    <t>80424</t>
  </si>
  <si>
    <t>80425</t>
  </si>
  <si>
    <t>80426</t>
  </si>
  <si>
    <t>80427</t>
  </si>
  <si>
    <t>80428</t>
  </si>
  <si>
    <t>80429</t>
  </si>
  <si>
    <t>80430</t>
  </si>
  <si>
    <t>80431</t>
  </si>
  <si>
    <t>80432</t>
  </si>
  <si>
    <t>80435</t>
  </si>
  <si>
    <t>80436</t>
  </si>
  <si>
    <t>80437</t>
  </si>
  <si>
    <t>80438</t>
  </si>
  <si>
    <t>80439</t>
  </si>
  <si>
    <t>80440</t>
  </si>
  <si>
    <t>80441</t>
  </si>
  <si>
    <t>80442</t>
  </si>
  <si>
    <t>80443</t>
  </si>
  <si>
    <t>80444</t>
  </si>
  <si>
    <t>80446</t>
  </si>
  <si>
    <t>80447</t>
  </si>
  <si>
    <t>1SB</t>
  </si>
  <si>
    <t>80448</t>
  </si>
  <si>
    <t>80449</t>
  </si>
  <si>
    <t>2SB</t>
  </si>
  <si>
    <t>80450</t>
  </si>
  <si>
    <t>80451</t>
  </si>
  <si>
    <t>80452</t>
  </si>
  <si>
    <t>1R</t>
  </si>
  <si>
    <t>80455</t>
  </si>
  <si>
    <t>80457</t>
  </si>
  <si>
    <t>80458</t>
  </si>
  <si>
    <t>80459</t>
  </si>
  <si>
    <t>SJ</t>
  </si>
  <si>
    <t>80461</t>
  </si>
  <si>
    <t>SL</t>
  </si>
  <si>
    <t>80462</t>
  </si>
  <si>
    <t>YSC</t>
  </si>
  <si>
    <t>80463</t>
  </si>
  <si>
    <t>80464</t>
  </si>
  <si>
    <t>80465</t>
  </si>
  <si>
    <t>British Literature</t>
  </si>
  <si>
    <t>80466</t>
  </si>
  <si>
    <t>80467</t>
  </si>
  <si>
    <t>2013</t>
  </si>
  <si>
    <t>80468</t>
  </si>
  <si>
    <t>Calculus III</t>
  </si>
  <si>
    <t>NURS</t>
  </si>
  <si>
    <t>80469</t>
  </si>
  <si>
    <t>Transition to Prof. Nursing</t>
  </si>
  <si>
    <t>3102</t>
  </si>
  <si>
    <t>80470</t>
  </si>
  <si>
    <t>Health Assessment</t>
  </si>
  <si>
    <t>4115</t>
  </si>
  <si>
    <t>80471</t>
  </si>
  <si>
    <t>Professional as a Leader</t>
  </si>
  <si>
    <t>80472</t>
  </si>
  <si>
    <t>4116</t>
  </si>
  <si>
    <t>80473</t>
  </si>
  <si>
    <t>Ethics in Nursing</t>
  </si>
  <si>
    <t>80474</t>
  </si>
  <si>
    <t>4117</t>
  </si>
  <si>
    <t>80475</t>
  </si>
  <si>
    <t>Current Trends, Issues &amp; Inter</t>
  </si>
  <si>
    <t>80477</t>
  </si>
  <si>
    <t>80478</t>
  </si>
  <si>
    <t>80479</t>
  </si>
  <si>
    <t>80480</t>
  </si>
  <si>
    <t>80481</t>
  </si>
  <si>
    <t>80482</t>
  </si>
  <si>
    <t>80483</t>
  </si>
  <si>
    <t>80484</t>
  </si>
  <si>
    <t>R</t>
  </si>
  <si>
    <t>80485</t>
  </si>
  <si>
    <t>80486</t>
  </si>
  <si>
    <t>80487</t>
  </si>
  <si>
    <t>SM</t>
  </si>
  <si>
    <t>80488</t>
  </si>
  <si>
    <t>80489</t>
  </si>
  <si>
    <t>SN</t>
  </si>
  <si>
    <t>80490</t>
  </si>
  <si>
    <t>80491</t>
  </si>
  <si>
    <t>SO</t>
  </si>
  <si>
    <t>80492</t>
  </si>
  <si>
    <t>80493</t>
  </si>
  <si>
    <t>SP</t>
  </si>
  <si>
    <t>80494</t>
  </si>
  <si>
    <t>80495</t>
  </si>
  <si>
    <t>80496</t>
  </si>
  <si>
    <t>80497</t>
  </si>
  <si>
    <t>80498</t>
  </si>
  <si>
    <t>80499</t>
  </si>
  <si>
    <t>SQ</t>
  </si>
  <si>
    <t>80500</t>
  </si>
  <si>
    <t>80501</t>
  </si>
  <si>
    <t>80502</t>
  </si>
  <si>
    <t>SR</t>
  </si>
  <si>
    <t>80503</t>
  </si>
  <si>
    <t>80504</t>
  </si>
  <si>
    <t>SS</t>
  </si>
  <si>
    <t>80505</t>
  </si>
  <si>
    <t>80506</t>
  </si>
  <si>
    <t>80507</t>
  </si>
  <si>
    <t>80508</t>
  </si>
  <si>
    <t>80509</t>
  </si>
  <si>
    <t>80510</t>
  </si>
  <si>
    <t>80511</t>
  </si>
  <si>
    <t>80512</t>
  </si>
  <si>
    <t>80513</t>
  </si>
  <si>
    <t>80514</t>
  </si>
  <si>
    <t>80515</t>
  </si>
  <si>
    <t>YS</t>
  </si>
  <si>
    <t>2102</t>
  </si>
  <si>
    <t>80516</t>
  </si>
  <si>
    <t>Fire Behavior and Combustion</t>
  </si>
  <si>
    <t>80517</t>
  </si>
  <si>
    <t>80518</t>
  </si>
  <si>
    <t>06G</t>
  </si>
  <si>
    <t>80519</t>
  </si>
  <si>
    <t>08G</t>
  </si>
  <si>
    <t>1211K</t>
  </si>
  <si>
    <t>80520</t>
  </si>
  <si>
    <t>80521</t>
  </si>
  <si>
    <t>80522</t>
  </si>
  <si>
    <t>80523</t>
  </si>
  <si>
    <t>80524</t>
  </si>
  <si>
    <t>80525</t>
  </si>
  <si>
    <t>CHOI</t>
  </si>
  <si>
    <t>2005</t>
  </si>
  <si>
    <t>80526</t>
  </si>
  <si>
    <t>Independent Living Skills I</t>
  </si>
  <si>
    <t>2006</t>
  </si>
  <si>
    <t>80527</t>
  </si>
  <si>
    <t>Career Planning</t>
  </si>
  <si>
    <t>80528</t>
  </si>
  <si>
    <t>21st Century Skills I</t>
  </si>
  <si>
    <t>80529</t>
  </si>
  <si>
    <t>Learning and Technology</t>
  </si>
  <si>
    <t>80530</t>
  </si>
  <si>
    <t>1212K</t>
  </si>
  <si>
    <t>80531</t>
  </si>
  <si>
    <t>80532</t>
  </si>
  <si>
    <t>Human Communication</t>
  </si>
  <si>
    <t>80533</t>
  </si>
  <si>
    <t>80534</t>
  </si>
  <si>
    <t>80535</t>
  </si>
  <si>
    <t>80536</t>
  </si>
  <si>
    <t>10G</t>
  </si>
  <si>
    <t>80537</t>
  </si>
  <si>
    <t>80538</t>
  </si>
  <si>
    <t>80539</t>
  </si>
  <si>
    <t>80540</t>
  </si>
  <si>
    <t>80541</t>
  </si>
  <si>
    <t>80542</t>
  </si>
  <si>
    <t>80543</t>
  </si>
  <si>
    <t>80544</t>
  </si>
  <si>
    <t>12G</t>
  </si>
  <si>
    <t>80545</t>
  </si>
  <si>
    <t>80546</t>
  </si>
  <si>
    <t>80547</t>
  </si>
  <si>
    <t>80548</t>
  </si>
  <si>
    <t>80549</t>
  </si>
  <si>
    <t>80550</t>
  </si>
  <si>
    <t>80551</t>
  </si>
  <si>
    <t>80552</t>
  </si>
  <si>
    <t>80553</t>
  </si>
  <si>
    <t>14G</t>
  </si>
  <si>
    <t>80554</t>
  </si>
  <si>
    <t>80555</t>
  </si>
  <si>
    <t>52G</t>
  </si>
  <si>
    <t>80556</t>
  </si>
  <si>
    <t>80557</t>
  </si>
  <si>
    <t>82G</t>
  </si>
  <si>
    <t>80558</t>
  </si>
  <si>
    <t>80559</t>
  </si>
  <si>
    <t>80560</t>
  </si>
  <si>
    <t>80561</t>
  </si>
  <si>
    <t>80562</t>
  </si>
  <si>
    <t>80563</t>
  </si>
  <si>
    <t>80564</t>
  </si>
  <si>
    <t>80565</t>
  </si>
  <si>
    <t>80566</t>
  </si>
  <si>
    <t>80567</t>
  </si>
  <si>
    <t>80568</t>
  </si>
  <si>
    <t>80569</t>
  </si>
  <si>
    <t>80570</t>
  </si>
  <si>
    <t>80571</t>
  </si>
  <si>
    <t>80572</t>
  </si>
  <si>
    <t>80573</t>
  </si>
  <si>
    <t>80574</t>
  </si>
  <si>
    <t>80575</t>
  </si>
  <si>
    <t>80576</t>
  </si>
  <si>
    <t>American Literature I</t>
  </si>
  <si>
    <t>80577</t>
  </si>
  <si>
    <t>80578</t>
  </si>
  <si>
    <t>80579</t>
  </si>
  <si>
    <t>2132</t>
  </si>
  <si>
    <t>80580</t>
  </si>
  <si>
    <t>American Literature II</t>
  </si>
  <si>
    <t>80581</t>
  </si>
  <si>
    <t>80582</t>
  </si>
  <si>
    <t>ENVS</t>
  </si>
  <si>
    <t>2202</t>
  </si>
  <si>
    <t>80583</t>
  </si>
  <si>
    <t>Environmental Science</t>
  </si>
  <si>
    <t>80584</t>
  </si>
  <si>
    <t>80585</t>
  </si>
  <si>
    <t>80586</t>
  </si>
  <si>
    <t>80587</t>
  </si>
  <si>
    <t>80588</t>
  </si>
  <si>
    <t>ETEC</t>
  </si>
  <si>
    <t>80589</t>
  </si>
  <si>
    <t>Electron Tech in Educ Environ</t>
  </si>
  <si>
    <t>80590</t>
  </si>
  <si>
    <t>80591</t>
  </si>
  <si>
    <t>Intro Geosciences I</t>
  </si>
  <si>
    <t>80592</t>
  </si>
  <si>
    <t>80593</t>
  </si>
  <si>
    <t>80594</t>
  </si>
  <si>
    <t>80595</t>
  </si>
  <si>
    <t>80596</t>
  </si>
  <si>
    <t>80597</t>
  </si>
  <si>
    <t>80598</t>
  </si>
  <si>
    <t>80599</t>
  </si>
  <si>
    <t>80600</t>
  </si>
  <si>
    <t>80601</t>
  </si>
  <si>
    <t>80602</t>
  </si>
  <si>
    <t>80603</t>
  </si>
  <si>
    <t>80604</t>
  </si>
  <si>
    <t>80605</t>
  </si>
  <si>
    <t>80606</t>
  </si>
  <si>
    <t>80607</t>
  </si>
  <si>
    <t>80608</t>
  </si>
  <si>
    <t>80609</t>
  </si>
  <si>
    <t>80610</t>
  </si>
  <si>
    <t>80611</t>
  </si>
  <si>
    <t>80612</t>
  </si>
  <si>
    <t>80613</t>
  </si>
  <si>
    <t>80614</t>
  </si>
  <si>
    <t>80615</t>
  </si>
  <si>
    <t>80616</t>
  </si>
  <si>
    <t>80617</t>
  </si>
  <si>
    <t>80618</t>
  </si>
  <si>
    <t>Intro to Mathematical Modeling</t>
  </si>
  <si>
    <t>80619</t>
  </si>
  <si>
    <t>80620</t>
  </si>
  <si>
    <t>80621</t>
  </si>
  <si>
    <t>80622</t>
  </si>
  <si>
    <t>80623</t>
  </si>
  <si>
    <t>80624</t>
  </si>
  <si>
    <t>80625</t>
  </si>
  <si>
    <t>80626</t>
  </si>
  <si>
    <t>80627</t>
  </si>
  <si>
    <t>80628</t>
  </si>
  <si>
    <t>80629</t>
  </si>
  <si>
    <t>80630</t>
  </si>
  <si>
    <t>80631</t>
  </si>
  <si>
    <t>80632</t>
  </si>
  <si>
    <t>1401</t>
  </si>
  <si>
    <t>80633</t>
  </si>
  <si>
    <t>Intro to Statistics</t>
  </si>
  <si>
    <t>80634</t>
  </si>
  <si>
    <t>80635</t>
  </si>
  <si>
    <t>80636</t>
  </si>
  <si>
    <t>80637</t>
  </si>
  <si>
    <t>1501</t>
  </si>
  <si>
    <t>80638</t>
  </si>
  <si>
    <t>80639</t>
  </si>
  <si>
    <t>80640</t>
  </si>
  <si>
    <t>80641</t>
  </si>
  <si>
    <t>80642</t>
  </si>
  <si>
    <t>80643</t>
  </si>
  <si>
    <t>80644</t>
  </si>
  <si>
    <t>PHIL</t>
  </si>
  <si>
    <t>2010</t>
  </si>
  <si>
    <t>80645</t>
  </si>
  <si>
    <t>Intro to Philosophy</t>
  </si>
  <si>
    <t>80646</t>
  </si>
  <si>
    <t>80647</t>
  </si>
  <si>
    <t>80648</t>
  </si>
  <si>
    <t>80649</t>
  </si>
  <si>
    <t>2211K</t>
  </si>
  <si>
    <t>80650</t>
  </si>
  <si>
    <t>Principles of Physics i</t>
  </si>
  <si>
    <t>01G</t>
  </si>
  <si>
    <t>80651</t>
  </si>
  <si>
    <t>80652</t>
  </si>
  <si>
    <t>80653</t>
  </si>
  <si>
    <t>80654</t>
  </si>
  <si>
    <t>80655</t>
  </si>
  <si>
    <t>80656</t>
  </si>
  <si>
    <t>80657</t>
  </si>
  <si>
    <t>80658</t>
  </si>
  <si>
    <t>80659</t>
  </si>
  <si>
    <t>80660</t>
  </si>
  <si>
    <t>80661</t>
  </si>
  <si>
    <t>80662</t>
  </si>
  <si>
    <t>80663</t>
  </si>
  <si>
    <t>80664</t>
  </si>
  <si>
    <t>80665</t>
  </si>
  <si>
    <t>80666</t>
  </si>
  <si>
    <t>80667</t>
  </si>
  <si>
    <t>80668</t>
  </si>
  <si>
    <t>80669</t>
  </si>
  <si>
    <t>80670</t>
  </si>
  <si>
    <t>80671</t>
  </si>
  <si>
    <t>80672</t>
  </si>
  <si>
    <t>80673</t>
  </si>
  <si>
    <t>80674</t>
  </si>
  <si>
    <t>2001</t>
  </si>
  <si>
    <t>80675</t>
  </si>
  <si>
    <t>Intermediate Spanish I</t>
  </si>
  <si>
    <t>80676</t>
  </si>
  <si>
    <t>80677</t>
  </si>
  <si>
    <t>80678</t>
  </si>
  <si>
    <t>80679</t>
  </si>
  <si>
    <t>Intermediate Spanish II</t>
  </si>
  <si>
    <t>80680</t>
  </si>
  <si>
    <t>1000</t>
  </si>
  <si>
    <t>80682</t>
  </si>
  <si>
    <t>Ceramics I non-art maj @ AU</t>
  </si>
  <si>
    <t>80683</t>
  </si>
  <si>
    <t>Painting non-art mjrs @ AU</t>
  </si>
  <si>
    <t>80684</t>
  </si>
  <si>
    <t>Photography I non-art mjrs @AU</t>
  </si>
  <si>
    <t>WE1</t>
  </si>
  <si>
    <t>80685</t>
  </si>
  <si>
    <t>Drawing I @ AU</t>
  </si>
  <si>
    <t>80686</t>
  </si>
  <si>
    <t>1520</t>
  </si>
  <si>
    <t>80687</t>
  </si>
  <si>
    <t>Two-Demensional Design @AU</t>
  </si>
  <si>
    <t>80688</t>
  </si>
  <si>
    <t>80689</t>
  </si>
  <si>
    <t>III Dimensional Design @AU</t>
  </si>
  <si>
    <t>80690</t>
  </si>
  <si>
    <t>CHNS</t>
  </si>
  <si>
    <t>80691</t>
  </si>
  <si>
    <t>Elementary Chinese I @AU</t>
  </si>
  <si>
    <t>80692</t>
  </si>
  <si>
    <t>Elementary Chinese II</t>
  </si>
  <si>
    <t>80693</t>
  </si>
  <si>
    <t>Intermediate Chinese II @AU</t>
  </si>
  <si>
    <t>80694</t>
  </si>
  <si>
    <t>Intermediate Chinese II @ AU</t>
  </si>
  <si>
    <t>FREN</t>
  </si>
  <si>
    <t>80695</t>
  </si>
  <si>
    <t>Elementary French I</t>
  </si>
  <si>
    <t>80696</t>
  </si>
  <si>
    <t>80697</t>
  </si>
  <si>
    <t>Elementary French II</t>
  </si>
  <si>
    <t>GRMN</t>
  </si>
  <si>
    <t>80698</t>
  </si>
  <si>
    <t>Elementary German I</t>
  </si>
  <si>
    <t>80699</t>
  </si>
  <si>
    <t>Intermediate German I</t>
  </si>
  <si>
    <t>MILS</t>
  </si>
  <si>
    <t>1011</t>
  </si>
  <si>
    <t>80700</t>
  </si>
  <si>
    <t>Found of Officership-Augusta</t>
  </si>
  <si>
    <t>2011</t>
  </si>
  <si>
    <t>80701</t>
  </si>
  <si>
    <t>Indiv Leadership Stdy-Augusta</t>
  </si>
  <si>
    <t>MUSI</t>
  </si>
  <si>
    <t>3610</t>
  </si>
  <si>
    <t>80702</t>
  </si>
  <si>
    <t>Wind Ensemble @ AU</t>
  </si>
  <si>
    <t>3620</t>
  </si>
  <si>
    <t>80703</t>
  </si>
  <si>
    <t>University Singers @ AU</t>
  </si>
  <si>
    <t>3630</t>
  </si>
  <si>
    <t>80704</t>
  </si>
  <si>
    <t>Orchestra @ AU</t>
  </si>
  <si>
    <t>80705</t>
  </si>
  <si>
    <t>80706</t>
  </si>
  <si>
    <t>80707</t>
  </si>
  <si>
    <t>80708</t>
  </si>
  <si>
    <t>80709</t>
  </si>
  <si>
    <t>WEB</t>
  </si>
  <si>
    <t>80710</t>
  </si>
  <si>
    <t>80711</t>
  </si>
  <si>
    <t>80712</t>
  </si>
  <si>
    <t>80713</t>
  </si>
  <si>
    <t>80714</t>
  </si>
  <si>
    <t>80715</t>
  </si>
  <si>
    <t>80716</t>
  </si>
  <si>
    <t>80717</t>
  </si>
  <si>
    <t>WELL</t>
  </si>
  <si>
    <t>80718</t>
  </si>
  <si>
    <t>Badminton @ AU</t>
  </si>
  <si>
    <t>1012</t>
  </si>
  <si>
    <t>80719</t>
  </si>
  <si>
    <t>Beginning Golf @ AU</t>
  </si>
  <si>
    <t>1017</t>
  </si>
  <si>
    <t>80720</t>
  </si>
  <si>
    <t>Pickleball @ AU</t>
  </si>
  <si>
    <t>1023</t>
  </si>
  <si>
    <t>80721</t>
  </si>
  <si>
    <t>Hiking, Bckpking, Camping @ AU</t>
  </si>
  <si>
    <t>1024</t>
  </si>
  <si>
    <t>80722</t>
  </si>
  <si>
    <t>Yoga @ AU</t>
  </si>
  <si>
    <t>1025</t>
  </si>
  <si>
    <t>80723</t>
  </si>
  <si>
    <t>Tai Chi @ AU</t>
  </si>
  <si>
    <t>1026</t>
  </si>
  <si>
    <t>80724</t>
  </si>
  <si>
    <t>Self Defense @ AU</t>
  </si>
  <si>
    <t>80725</t>
  </si>
  <si>
    <t>Backyard Games @ AU</t>
  </si>
  <si>
    <t>1201</t>
  </si>
  <si>
    <t>80726</t>
  </si>
  <si>
    <t>Basketball @ AU- Men</t>
  </si>
  <si>
    <t>1205</t>
  </si>
  <si>
    <t>80727</t>
  </si>
  <si>
    <t>Ultimate Frisbee @ AU</t>
  </si>
  <si>
    <t>1209</t>
  </si>
  <si>
    <t>80728</t>
  </si>
  <si>
    <t>Volleyball @ AU</t>
  </si>
  <si>
    <t>80729</t>
  </si>
  <si>
    <t>Ballroom Dancing-Men</t>
  </si>
  <si>
    <t>80730</t>
  </si>
  <si>
    <t>1504</t>
  </si>
  <si>
    <t>80731</t>
  </si>
  <si>
    <t>Body Shaping for Women @ AU</t>
  </si>
  <si>
    <t>1506</t>
  </si>
  <si>
    <t>80732</t>
  </si>
  <si>
    <t>Weight Training @ AU- Women</t>
  </si>
  <si>
    <t>80733</t>
  </si>
  <si>
    <t>80734</t>
  </si>
  <si>
    <t>1507</t>
  </si>
  <si>
    <t>80735</t>
  </si>
  <si>
    <t>Jogging @ AU</t>
  </si>
  <si>
    <t>80736</t>
  </si>
  <si>
    <t>80737</t>
  </si>
  <si>
    <t>80738</t>
  </si>
  <si>
    <t>1511</t>
  </si>
  <si>
    <t>80739</t>
  </si>
  <si>
    <t>Core Conditioning @ AU</t>
  </si>
  <si>
    <t>80740</t>
  </si>
  <si>
    <t>80741</t>
  </si>
  <si>
    <t>1512</t>
  </si>
  <si>
    <t>80742</t>
  </si>
  <si>
    <t>Zumba @ AU</t>
  </si>
  <si>
    <t>80743</t>
  </si>
  <si>
    <t>1699</t>
  </si>
  <si>
    <t>80744</t>
  </si>
  <si>
    <t>Rowing @AU</t>
  </si>
  <si>
    <t>80745</t>
  </si>
  <si>
    <t>80746</t>
  </si>
  <si>
    <t>2300</t>
  </si>
  <si>
    <t>80747</t>
  </si>
  <si>
    <t>History of Science</t>
  </si>
  <si>
    <t>2150</t>
  </si>
  <si>
    <t>80748</t>
  </si>
  <si>
    <t>African American Literature</t>
  </si>
  <si>
    <t>80749</t>
  </si>
  <si>
    <t>Intro to Technical Comm.</t>
  </si>
  <si>
    <t>80755</t>
  </si>
  <si>
    <t>80756</t>
  </si>
  <si>
    <t>80757</t>
  </si>
  <si>
    <t>80758</t>
  </si>
  <si>
    <t>Psyc of Abnormal Behavior</t>
  </si>
  <si>
    <t>80759</t>
  </si>
  <si>
    <t>80760</t>
  </si>
  <si>
    <t>Communication Arts Portfolio</t>
  </si>
  <si>
    <t>80761</t>
  </si>
  <si>
    <t>80764</t>
  </si>
  <si>
    <t>80765</t>
  </si>
  <si>
    <t>80766</t>
  </si>
  <si>
    <t>80767</t>
  </si>
  <si>
    <t>WS</t>
  </si>
  <si>
    <t>80768</t>
  </si>
  <si>
    <t>1141</t>
  </si>
  <si>
    <t>80769</t>
  </si>
  <si>
    <t>Weight Training</t>
  </si>
  <si>
    <t>80770</t>
  </si>
  <si>
    <t>80771</t>
  </si>
  <si>
    <t>80773</t>
  </si>
  <si>
    <t>2088</t>
  </si>
  <si>
    <t>80774</t>
  </si>
  <si>
    <t>Digital Photography II</t>
  </si>
  <si>
    <t>80775</t>
  </si>
  <si>
    <t>03G</t>
  </si>
  <si>
    <t>80776</t>
  </si>
  <si>
    <t>80777</t>
  </si>
  <si>
    <t>80778</t>
  </si>
  <si>
    <t>80779</t>
  </si>
  <si>
    <t>80780</t>
  </si>
  <si>
    <t>80781</t>
  </si>
  <si>
    <t>80782</t>
  </si>
  <si>
    <t>80784</t>
  </si>
  <si>
    <t>05G</t>
  </si>
  <si>
    <t>80785</t>
  </si>
  <si>
    <t>4550</t>
  </si>
  <si>
    <t>80786</t>
  </si>
  <si>
    <t>Professional Sklls for Biology</t>
  </si>
  <si>
    <t>O</t>
  </si>
  <si>
    <t>HPRG</t>
  </si>
  <si>
    <t>80787</t>
  </si>
  <si>
    <t>Basketball @ GSU</t>
  </si>
  <si>
    <t>EG1</t>
  </si>
  <si>
    <t>80788</t>
  </si>
  <si>
    <t>Yoga &amp; Pilates @ GSU</t>
  </si>
  <si>
    <t>80789</t>
  </si>
  <si>
    <t>80790</t>
  </si>
  <si>
    <t>80791</t>
  </si>
  <si>
    <t>80792</t>
  </si>
  <si>
    <t>80793</t>
  </si>
  <si>
    <t>80794</t>
  </si>
  <si>
    <t>09G</t>
  </si>
  <si>
    <t>80795</t>
  </si>
  <si>
    <t>80796</t>
  </si>
  <si>
    <t>80798</t>
  </si>
  <si>
    <t>K</t>
  </si>
  <si>
    <t>80799</t>
  </si>
  <si>
    <t>80801</t>
  </si>
  <si>
    <t>80802</t>
  </si>
  <si>
    <t>80803</t>
  </si>
  <si>
    <t>80804</t>
  </si>
  <si>
    <t>54G</t>
  </si>
  <si>
    <t>80805</t>
  </si>
  <si>
    <t>80806</t>
  </si>
  <si>
    <t>80807</t>
  </si>
  <si>
    <t>MSCI</t>
  </si>
  <si>
    <t>2121</t>
  </si>
  <si>
    <t>80808</t>
  </si>
  <si>
    <t>Basic Military Skills</t>
  </si>
  <si>
    <t>80809</t>
  </si>
  <si>
    <t>Into to Military Science</t>
  </si>
  <si>
    <t>1510</t>
  </si>
  <si>
    <t>80810</t>
  </si>
  <si>
    <t>Mountaineering</t>
  </si>
  <si>
    <t>80811</t>
  </si>
  <si>
    <t>80812</t>
  </si>
  <si>
    <t>80813</t>
  </si>
  <si>
    <t>80814</t>
  </si>
  <si>
    <t>80815</t>
  </si>
  <si>
    <t>80816</t>
  </si>
  <si>
    <t>80817</t>
  </si>
  <si>
    <t>80818</t>
  </si>
  <si>
    <t>13G</t>
  </si>
  <si>
    <t>80819</t>
  </si>
  <si>
    <t>80820</t>
  </si>
  <si>
    <t>80822</t>
  </si>
  <si>
    <t>80824</t>
  </si>
  <si>
    <t>80825</t>
  </si>
  <si>
    <t>11G</t>
  </si>
  <si>
    <t>80826</t>
  </si>
  <si>
    <t>80827</t>
  </si>
  <si>
    <t>07G</t>
  </si>
  <si>
    <t>80828</t>
  </si>
  <si>
    <t>80829</t>
  </si>
  <si>
    <t>80830</t>
  </si>
  <si>
    <t>80831</t>
  </si>
  <si>
    <t>80832</t>
  </si>
  <si>
    <t>80833</t>
  </si>
  <si>
    <t>80834</t>
  </si>
  <si>
    <t>80836</t>
  </si>
  <si>
    <t>80837</t>
  </si>
  <si>
    <t>80838</t>
  </si>
  <si>
    <t>RZ</t>
  </si>
  <si>
    <t>80839</t>
  </si>
  <si>
    <t>RX</t>
  </si>
  <si>
    <t>80840</t>
  </si>
  <si>
    <t>80841</t>
  </si>
  <si>
    <t>80842</t>
  </si>
  <si>
    <t>80843</t>
  </si>
  <si>
    <t>80844</t>
  </si>
  <si>
    <t>15G</t>
  </si>
  <si>
    <t>80845</t>
  </si>
  <si>
    <t>80846</t>
  </si>
  <si>
    <t>80847</t>
  </si>
  <si>
    <t>80848</t>
  </si>
  <si>
    <t>80849</t>
  </si>
  <si>
    <t>80850</t>
  </si>
  <si>
    <t>80851</t>
  </si>
  <si>
    <t>80852</t>
  </si>
  <si>
    <t>80853</t>
  </si>
  <si>
    <t>80854</t>
  </si>
  <si>
    <t>80855</t>
  </si>
  <si>
    <t>80856</t>
  </si>
  <si>
    <t>80857</t>
  </si>
  <si>
    <t>53G</t>
  </si>
  <si>
    <t>80858</t>
  </si>
  <si>
    <t>51G</t>
  </si>
  <si>
    <t>80859</t>
  </si>
  <si>
    <t>80860</t>
  </si>
  <si>
    <t>80861</t>
  </si>
  <si>
    <t>81G</t>
  </si>
  <si>
    <t>80862</t>
  </si>
  <si>
    <t>80863</t>
  </si>
  <si>
    <t>80865</t>
  </si>
  <si>
    <t>WF</t>
  </si>
  <si>
    <t>80866</t>
  </si>
  <si>
    <t>80867</t>
  </si>
  <si>
    <t>1525</t>
  </si>
  <si>
    <t>80868</t>
  </si>
  <si>
    <t>Concepts of  H&amp;PE @GSU</t>
  </si>
  <si>
    <t>EG3</t>
  </si>
  <si>
    <t>80869</t>
  </si>
  <si>
    <t>EG4</t>
  </si>
  <si>
    <t>80870</t>
  </si>
  <si>
    <t>EG5</t>
  </si>
  <si>
    <t>80871</t>
  </si>
  <si>
    <t>RS</t>
  </si>
  <si>
    <t>80872</t>
  </si>
  <si>
    <t>80873</t>
  </si>
  <si>
    <t>80874</t>
  </si>
  <si>
    <t>80875</t>
  </si>
  <si>
    <t>80876</t>
  </si>
  <si>
    <t>80877</t>
  </si>
  <si>
    <t>J</t>
  </si>
  <si>
    <t>80878</t>
  </si>
  <si>
    <t>80879</t>
  </si>
  <si>
    <t>80880</t>
  </si>
  <si>
    <t>80881</t>
  </si>
  <si>
    <t>80882</t>
  </si>
  <si>
    <t>80883</t>
  </si>
  <si>
    <t>16G</t>
  </si>
  <si>
    <t>80884</t>
  </si>
  <si>
    <t>80885</t>
  </si>
  <si>
    <t>80886</t>
  </si>
  <si>
    <t>80887</t>
  </si>
  <si>
    <t>80888</t>
  </si>
  <si>
    <t>80889</t>
  </si>
  <si>
    <t>80890</t>
  </si>
  <si>
    <t>80891</t>
  </si>
  <si>
    <t>80892</t>
  </si>
  <si>
    <t>80893</t>
  </si>
  <si>
    <t>80894</t>
  </si>
  <si>
    <t>80895</t>
  </si>
  <si>
    <t>80896</t>
  </si>
  <si>
    <t>80897</t>
  </si>
  <si>
    <t>17G</t>
  </si>
  <si>
    <t>80898</t>
  </si>
  <si>
    <t>18G</t>
  </si>
  <si>
    <t>80899</t>
  </si>
  <si>
    <t>1WC</t>
  </si>
  <si>
    <t>80900</t>
  </si>
  <si>
    <t>1WA</t>
  </si>
  <si>
    <t>80902</t>
  </si>
  <si>
    <t>80903</t>
  </si>
  <si>
    <t>L</t>
  </si>
  <si>
    <t>80904</t>
  </si>
  <si>
    <t>80905</t>
  </si>
  <si>
    <t>80906</t>
  </si>
  <si>
    <t>80907</t>
  </si>
  <si>
    <t>80908</t>
  </si>
  <si>
    <t>80909</t>
  </si>
  <si>
    <t>80910</t>
  </si>
  <si>
    <t>80911</t>
  </si>
  <si>
    <t>80912</t>
  </si>
  <si>
    <t>80913</t>
  </si>
  <si>
    <t>80914</t>
  </si>
  <si>
    <t>80915</t>
  </si>
  <si>
    <t>80916</t>
  </si>
  <si>
    <t>80917</t>
  </si>
  <si>
    <t>80918</t>
  </si>
  <si>
    <t>80919</t>
  </si>
  <si>
    <t>80920</t>
  </si>
  <si>
    <t>80921</t>
  </si>
  <si>
    <t>80922</t>
  </si>
  <si>
    <t>80923</t>
  </si>
  <si>
    <t>80924</t>
  </si>
  <si>
    <t>84G</t>
  </si>
  <si>
    <t>80925</t>
  </si>
  <si>
    <t>80926</t>
  </si>
  <si>
    <t>80927</t>
  </si>
  <si>
    <t>80928</t>
  </si>
  <si>
    <t>I</t>
  </si>
  <si>
    <t>80929</t>
  </si>
  <si>
    <t>80930</t>
  </si>
  <si>
    <t>80931</t>
  </si>
  <si>
    <t>80932</t>
  </si>
  <si>
    <t>80933</t>
  </si>
  <si>
    <t>State and Local Government</t>
  </si>
  <si>
    <t>80934</t>
  </si>
  <si>
    <t>19G</t>
  </si>
  <si>
    <t>80935</t>
  </si>
  <si>
    <t>20G</t>
  </si>
  <si>
    <t>80936</t>
  </si>
  <si>
    <t>80937</t>
  </si>
  <si>
    <t>80938</t>
  </si>
  <si>
    <t>80939</t>
  </si>
  <si>
    <t>80940</t>
  </si>
  <si>
    <t>55G</t>
  </si>
  <si>
    <t>80941</t>
  </si>
  <si>
    <t>A1</t>
  </si>
  <si>
    <t>80942</t>
  </si>
  <si>
    <t>80943</t>
  </si>
  <si>
    <t>80944</t>
  </si>
  <si>
    <t>80945</t>
  </si>
  <si>
    <t>80946</t>
  </si>
  <si>
    <t>80947</t>
  </si>
  <si>
    <t>80948</t>
  </si>
  <si>
    <t>80949</t>
  </si>
  <si>
    <t>80950</t>
  </si>
  <si>
    <t>80951</t>
  </si>
  <si>
    <t>80952</t>
  </si>
  <si>
    <t>80953</t>
  </si>
  <si>
    <t>80954</t>
  </si>
  <si>
    <t>80955</t>
  </si>
  <si>
    <t>80956</t>
  </si>
  <si>
    <t>21G</t>
  </si>
  <si>
    <t>80957</t>
  </si>
  <si>
    <t>22G</t>
  </si>
  <si>
    <t>80958</t>
  </si>
  <si>
    <t>80959</t>
  </si>
  <si>
    <t>80960</t>
  </si>
  <si>
    <t>80961</t>
  </si>
  <si>
    <t>80962</t>
  </si>
  <si>
    <t>80963</t>
  </si>
  <si>
    <t>80964</t>
  </si>
  <si>
    <t>80965</t>
  </si>
  <si>
    <t>80966</t>
  </si>
  <si>
    <t>80968</t>
  </si>
  <si>
    <t>80969</t>
  </si>
  <si>
    <t>MUSG</t>
  </si>
  <si>
    <t>1200</t>
  </si>
  <si>
    <t>80970</t>
  </si>
  <si>
    <t>Applied Music</t>
  </si>
  <si>
    <t>DK</t>
  </si>
  <si>
    <t>3212</t>
  </si>
  <si>
    <t>80971</t>
  </si>
  <si>
    <t>Marching Band at GSU</t>
  </si>
  <si>
    <t>3211</t>
  </si>
  <si>
    <t>80972</t>
  </si>
  <si>
    <t>Concert Band @ GSU</t>
  </si>
  <si>
    <t>3218</t>
  </si>
  <si>
    <t>80973</t>
  </si>
  <si>
    <t>Woodwind Ensemble Flute at GSU</t>
  </si>
  <si>
    <t>80974</t>
  </si>
  <si>
    <t>80975</t>
  </si>
  <si>
    <t>80976</t>
  </si>
  <si>
    <t>M</t>
  </si>
  <si>
    <t>80977</t>
  </si>
  <si>
    <t>WG</t>
  </si>
  <si>
    <t>80978</t>
  </si>
  <si>
    <t>Fire Protection System</t>
  </si>
  <si>
    <t>80979</t>
  </si>
  <si>
    <t>LC</t>
  </si>
  <si>
    <t>80980</t>
  </si>
  <si>
    <t>RW</t>
  </si>
  <si>
    <t>80981</t>
  </si>
  <si>
    <t>80982</t>
  </si>
  <si>
    <t>RW2</t>
  </si>
  <si>
    <t>80983</t>
  </si>
  <si>
    <t>80984</t>
  </si>
  <si>
    <t>80986</t>
  </si>
  <si>
    <t>W2</t>
  </si>
  <si>
    <t>80987</t>
  </si>
  <si>
    <t>80988</t>
  </si>
  <si>
    <t>WH</t>
  </si>
  <si>
    <t>80989</t>
  </si>
  <si>
    <t>23G</t>
  </si>
  <si>
    <t>80990</t>
  </si>
  <si>
    <t>80991</t>
  </si>
  <si>
    <t>80992</t>
  </si>
  <si>
    <t>80993</t>
  </si>
  <si>
    <t>80994</t>
  </si>
  <si>
    <t>80995</t>
  </si>
  <si>
    <t>80996</t>
  </si>
  <si>
    <t>80997</t>
  </si>
  <si>
    <t>80998</t>
  </si>
  <si>
    <t>80999</t>
  </si>
  <si>
    <t>81001</t>
  </si>
  <si>
    <t>81002</t>
  </si>
  <si>
    <t>81003</t>
  </si>
  <si>
    <t>81004</t>
  </si>
  <si>
    <t>81005</t>
  </si>
  <si>
    <t>WR</t>
  </si>
  <si>
    <t>81006</t>
  </si>
  <si>
    <t>BW</t>
  </si>
  <si>
    <t>81007</t>
  </si>
  <si>
    <t>4800</t>
  </si>
  <si>
    <t>81008</t>
  </si>
  <si>
    <t>Internship</t>
  </si>
  <si>
    <t>81009</t>
  </si>
  <si>
    <t>81011</t>
  </si>
  <si>
    <t>81012</t>
  </si>
  <si>
    <t>81013</t>
  </si>
  <si>
    <t>85G</t>
  </si>
  <si>
    <t>81014</t>
  </si>
  <si>
    <t>87G</t>
  </si>
  <si>
    <t>81015</t>
  </si>
  <si>
    <t>88G</t>
  </si>
  <si>
    <t>81016</t>
  </si>
  <si>
    <t>81017</t>
  </si>
  <si>
    <t>81018</t>
  </si>
  <si>
    <t>81019</t>
  </si>
  <si>
    <t>81021</t>
  </si>
  <si>
    <t>81022</t>
  </si>
  <si>
    <t>86G</t>
  </si>
  <si>
    <t>81023</t>
  </si>
  <si>
    <t>81024</t>
  </si>
  <si>
    <t>81025</t>
  </si>
  <si>
    <t>81026</t>
  </si>
  <si>
    <t>83G</t>
  </si>
  <si>
    <t>81027</t>
  </si>
  <si>
    <t>81028</t>
  </si>
  <si>
    <t>81029</t>
  </si>
  <si>
    <t>81030</t>
  </si>
  <si>
    <t>81031</t>
  </si>
  <si>
    <t>81033</t>
  </si>
  <si>
    <t>81034</t>
  </si>
  <si>
    <t>81035</t>
  </si>
  <si>
    <t>81036</t>
  </si>
  <si>
    <t>81037</t>
  </si>
  <si>
    <t>1508</t>
  </si>
  <si>
    <t>81038</t>
  </si>
  <si>
    <t>Fitness @AU</t>
  </si>
  <si>
    <t>81039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</si>
  <si>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</si>
  <si>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</si>
  <si>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</si>
  <si>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</si>
  <si>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</si>
  <si>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</si>
  <si>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</si>
  <si>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</si>
  <si>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81048</t>
  </si>
  <si>
    <t>81049</t>
  </si>
  <si>
    <t>81050</t>
  </si>
  <si>
    <t>81051</t>
  </si>
  <si>
    <t>81052</t>
  </si>
  <si>
    <t>81053</t>
  </si>
  <si>
    <t>81054</t>
  </si>
  <si>
    <t>81055</t>
  </si>
  <si>
    <t>2WA</t>
  </si>
  <si>
    <t>81056</t>
  </si>
  <si>
    <t>81057</t>
  </si>
  <si>
    <t>81058</t>
  </si>
  <si>
    <t>81059</t>
  </si>
  <si>
    <t>81061</t>
  </si>
  <si>
    <t>81062</t>
  </si>
  <si>
    <t>89G</t>
  </si>
  <si>
    <t>81063</t>
  </si>
  <si>
    <t>81064</t>
  </si>
  <si>
    <t>81065</t>
  </si>
  <si>
    <t>81066</t>
  </si>
  <si>
    <t>81067</t>
  </si>
  <si>
    <t>81068</t>
  </si>
  <si>
    <t>Fire Prevent. Org. and Manag.</t>
  </si>
  <si>
    <t>1115</t>
  </si>
  <si>
    <t>81069</t>
  </si>
  <si>
    <t>81070</t>
  </si>
  <si>
    <t>81071</t>
  </si>
  <si>
    <t>81072</t>
  </si>
  <si>
    <t>81073</t>
  </si>
  <si>
    <t>81074</t>
  </si>
  <si>
    <t>81075</t>
  </si>
  <si>
    <t>81077</t>
  </si>
  <si>
    <t>81078</t>
  </si>
  <si>
    <t>81079</t>
  </si>
  <si>
    <t>81083</t>
  </si>
  <si>
    <t>81084</t>
  </si>
  <si>
    <t>81085</t>
  </si>
  <si>
    <t>90G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</si>
  <si>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</si>
  <si>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</si>
  <si>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</si>
  <si>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</si>
  <si>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</si>
  <si>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</si>
  <si>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</si>
  <si>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</si>
  <si>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</si>
  <si>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</si>
  <si>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</si>
  <si>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</si>
  <si>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</si>
  <si>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</si>
  <si>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</si>
  <si>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</si>
  <si>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</si>
  <si>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</si>
  <si>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</si>
  <si>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CATS 1101</t>
  </si>
  <si>
    <t>Philosophy and Religious Studies</t>
  </si>
  <si>
    <t>Strickland</t>
  </si>
  <si>
    <t>David</t>
  </si>
  <si>
    <t>Social Sciences</t>
  </si>
  <si>
    <t>Mancill</t>
  </si>
  <si>
    <t>Daniel</t>
  </si>
  <si>
    <t>Altamirano</t>
  </si>
  <si>
    <t>Lee</t>
  </si>
  <si>
    <t>Deborah</t>
  </si>
  <si>
    <t>A1W</t>
  </si>
  <si>
    <t>S2A</t>
  </si>
  <si>
    <t>Howell</t>
  </si>
  <si>
    <t>Jeffery</t>
  </si>
  <si>
    <t>Kearns</t>
  </si>
  <si>
    <t>Tori</t>
  </si>
  <si>
    <t>PHED 1071</t>
  </si>
  <si>
    <t>Recreational Activities</t>
  </si>
  <si>
    <t>Garrett</t>
  </si>
  <si>
    <t>Lani</t>
  </si>
  <si>
    <t>Business</t>
  </si>
  <si>
    <t>Goss</t>
  </si>
  <si>
    <t>Natasha</t>
  </si>
  <si>
    <t>HLTH 2051</t>
  </si>
  <si>
    <t>Health Knowledge and Skills</t>
  </si>
  <si>
    <t>Norton</t>
  </si>
  <si>
    <t>Lara</t>
  </si>
  <si>
    <t>MATH 1121</t>
  </si>
  <si>
    <t>Mathematics</t>
  </si>
  <si>
    <t>Marsh</t>
  </si>
  <si>
    <t>Robert</t>
  </si>
  <si>
    <t>Cheek</t>
  </si>
  <si>
    <t>Howard</t>
  </si>
  <si>
    <t>Gibson</t>
  </si>
  <si>
    <t>Marquez</t>
  </si>
  <si>
    <t>Kersey</t>
  </si>
  <si>
    <t>Jing</t>
  </si>
  <si>
    <t>Jaehyuk</t>
  </si>
  <si>
    <t>ART 1100</t>
  </si>
  <si>
    <t>Carroll</t>
  </si>
  <si>
    <t>BUSA 2105</t>
  </si>
  <si>
    <t>Joiner</t>
  </si>
  <si>
    <t>Courtney</t>
  </si>
  <si>
    <t>Carr</t>
  </si>
  <si>
    <t>Kim</t>
  </si>
  <si>
    <t>Yocco</t>
  </si>
  <si>
    <t>Lisa</t>
  </si>
  <si>
    <t>Barrs</t>
  </si>
  <si>
    <t>Keith</t>
  </si>
  <si>
    <t>Eaton</t>
  </si>
  <si>
    <t>Johnna</t>
  </si>
  <si>
    <t>McSween</t>
  </si>
  <si>
    <t>LaKesia</t>
  </si>
  <si>
    <t>PHED 1141</t>
  </si>
  <si>
    <t>Lynn</t>
  </si>
  <si>
    <t>Candace</t>
  </si>
  <si>
    <t>Vora</t>
  </si>
  <si>
    <t>Minal</t>
  </si>
  <si>
    <t>BIOL 1104</t>
  </si>
  <si>
    <t>Dickens</t>
  </si>
  <si>
    <t>Darlene</t>
  </si>
  <si>
    <t>Andrews</t>
  </si>
  <si>
    <t>Damon</t>
  </si>
  <si>
    <t>Fine Arts</t>
  </si>
  <si>
    <t>Aceto</t>
  </si>
  <si>
    <t>Jonathan</t>
  </si>
  <si>
    <t>ECON 2105</t>
  </si>
  <si>
    <t>CRJU 2701</t>
  </si>
  <si>
    <t>Criminal Justice and Security</t>
  </si>
  <si>
    <t>Brittany</t>
  </si>
  <si>
    <t>Vogel</t>
  </si>
  <si>
    <t>Harry</t>
  </si>
  <si>
    <t>McKinney</t>
  </si>
  <si>
    <t>Deena</t>
  </si>
  <si>
    <t>Drummer</t>
  </si>
  <si>
    <t>Antre'</t>
  </si>
  <si>
    <t>Brown</t>
  </si>
  <si>
    <t>BIOL 1104L</t>
  </si>
  <si>
    <t>Xie</t>
  </si>
  <si>
    <t>Fang</t>
  </si>
  <si>
    <t>S1A</t>
  </si>
  <si>
    <t>ENGL 2130</t>
  </si>
  <si>
    <t>Simmons</t>
  </si>
  <si>
    <t>Amelia</t>
  </si>
  <si>
    <t>Watson</t>
  </si>
  <si>
    <t>Gale</t>
  </si>
  <si>
    <t>Trabue</t>
  </si>
  <si>
    <t>William</t>
  </si>
  <si>
    <t>BIOL 1103L</t>
  </si>
  <si>
    <t>Shields-Menard</t>
  </si>
  <si>
    <t>Sara</t>
  </si>
  <si>
    <t>Phillips</t>
  </si>
  <si>
    <t>Emily</t>
  </si>
  <si>
    <t>ENGL 1102</t>
  </si>
  <si>
    <t>Homer</t>
  </si>
  <si>
    <t>Kenneth</t>
  </si>
  <si>
    <t>HIST 2200</t>
  </si>
  <si>
    <t>Upchurch</t>
  </si>
  <si>
    <t>Thomas</t>
  </si>
  <si>
    <t>POLS 2401</t>
  </si>
  <si>
    <t>Mullins</t>
  </si>
  <si>
    <t>Waalkes</t>
  </si>
  <si>
    <t>Mary</t>
  </si>
  <si>
    <t>Hundley</t>
  </si>
  <si>
    <t>Frederick</t>
  </si>
  <si>
    <t>Schneider</t>
  </si>
  <si>
    <t>Julius</t>
  </si>
  <si>
    <t>BIOL 2511</t>
  </si>
  <si>
    <t>Smoyer</t>
  </si>
  <si>
    <t>John</t>
  </si>
  <si>
    <t>ISCI 1101</t>
  </si>
  <si>
    <t>White</t>
  </si>
  <si>
    <t>Yelena</t>
  </si>
  <si>
    <t>Jason</t>
  </si>
  <si>
    <t>Williams</t>
  </si>
  <si>
    <t>Shawna</t>
  </si>
  <si>
    <t>Education</t>
  </si>
  <si>
    <t>Sharman</t>
  </si>
  <si>
    <t>Sandra</t>
  </si>
  <si>
    <t>Dolean</t>
  </si>
  <si>
    <t>Dacian</t>
  </si>
  <si>
    <t>Kyzer</t>
  </si>
  <si>
    <t>Kristin</t>
  </si>
  <si>
    <t>Kraus</t>
  </si>
  <si>
    <t>Christian</t>
  </si>
  <si>
    <t>Larson</t>
  </si>
  <si>
    <t>Brett</t>
  </si>
  <si>
    <t>Mason</t>
  </si>
  <si>
    <t>Walter</t>
  </si>
  <si>
    <t>Todd</t>
  </si>
  <si>
    <t>Jessica</t>
  </si>
  <si>
    <t>A2A</t>
  </si>
  <si>
    <t>Communications</t>
  </si>
  <si>
    <t>Ellison</t>
  </si>
  <si>
    <t>Ronald</t>
  </si>
  <si>
    <t>PHED 1171</t>
  </si>
  <si>
    <t>Rec Outdoor Sports &amp; Activitie</t>
  </si>
  <si>
    <t>Gleissner</t>
  </si>
  <si>
    <t>Chung</t>
  </si>
  <si>
    <t>Albert</t>
  </si>
  <si>
    <t>Czerny</t>
  </si>
  <si>
    <t>Valerie</t>
  </si>
  <si>
    <t>Derr</t>
  </si>
  <si>
    <t>Reid</t>
  </si>
  <si>
    <t>GA</t>
  </si>
  <si>
    <t>Bayens</t>
  </si>
  <si>
    <t>Edward</t>
  </si>
  <si>
    <t>MATH 997</t>
  </si>
  <si>
    <t>Developmental Education</t>
  </si>
  <si>
    <t>Payne</t>
  </si>
  <si>
    <t>Marvalisa</t>
  </si>
  <si>
    <t>ENGL 1104</t>
  </si>
  <si>
    <t>Palumbo</t>
  </si>
  <si>
    <t>Carmine</t>
  </si>
  <si>
    <t>SOCI 2293</t>
  </si>
  <si>
    <t>Braddy</t>
  </si>
  <si>
    <t>Larry</t>
  </si>
  <si>
    <t>FILM 1100</t>
  </si>
  <si>
    <t>Lavender</t>
  </si>
  <si>
    <t>Steve</t>
  </si>
  <si>
    <t>Campbell</t>
  </si>
  <si>
    <t>Donna</t>
  </si>
  <si>
    <t>Reams</t>
  </si>
  <si>
    <t>Katie</t>
  </si>
  <si>
    <t>Boudreaux</t>
  </si>
  <si>
    <t>Leah</t>
  </si>
  <si>
    <t>GB</t>
  </si>
  <si>
    <t>GF</t>
  </si>
  <si>
    <t>Caiazzo</t>
  </si>
  <si>
    <t>PSYC 2102</t>
  </si>
  <si>
    <t>Wruck</t>
  </si>
  <si>
    <t>Eric</t>
  </si>
  <si>
    <t>Beall</t>
  </si>
  <si>
    <t>James</t>
  </si>
  <si>
    <t>COMM 1010</t>
  </si>
  <si>
    <t>A1A</t>
  </si>
  <si>
    <t>A1B</t>
  </si>
  <si>
    <t>BIOL 2611</t>
  </si>
  <si>
    <t>Breana</t>
  </si>
  <si>
    <t>Derden</t>
  </si>
  <si>
    <t>Gray</t>
  </si>
  <si>
    <t>Mistry</t>
  </si>
  <si>
    <t>Erin</t>
  </si>
  <si>
    <t>GEOL 1121</t>
  </si>
  <si>
    <t>Physical Sciences</t>
  </si>
  <si>
    <t>Bradley</t>
  </si>
  <si>
    <t>Whitaker</t>
  </si>
  <si>
    <t>Hooley</t>
  </si>
  <si>
    <t>Verdis</t>
  </si>
  <si>
    <t>Sebastian</t>
  </si>
  <si>
    <t>Chambers</t>
  </si>
  <si>
    <t>Laura</t>
  </si>
  <si>
    <t>A2C</t>
  </si>
  <si>
    <t>Lewis</t>
  </si>
  <si>
    <t>Michael</t>
  </si>
  <si>
    <t>Armond</t>
  </si>
  <si>
    <t>Hovind</t>
  </si>
  <si>
    <t>Mark</t>
  </si>
  <si>
    <t>ENGL 999</t>
  </si>
  <si>
    <t>Byrd</t>
  </si>
  <si>
    <t>Roger</t>
  </si>
  <si>
    <t>Brady</t>
  </si>
  <si>
    <t>Hoke</t>
  </si>
  <si>
    <t>Pamela</t>
  </si>
  <si>
    <t>R2A</t>
  </si>
  <si>
    <t>PHED 1221</t>
  </si>
  <si>
    <t>Fitness and Leisure</t>
  </si>
  <si>
    <t>Cubbage</t>
  </si>
  <si>
    <t>Kent</t>
  </si>
  <si>
    <t>CISM 2201</t>
  </si>
  <si>
    <t>Computer Sciences</t>
  </si>
  <si>
    <t>HPRG 1525</t>
  </si>
  <si>
    <t>HPRG 1218</t>
  </si>
  <si>
    <t>Fitness Walking @ GSU</t>
  </si>
  <si>
    <t>Handa</t>
  </si>
  <si>
    <t>Vaishali</t>
  </si>
  <si>
    <t>Dwayne</t>
  </si>
  <si>
    <t>R1A</t>
  </si>
  <si>
    <t>Honeycutt</t>
  </si>
  <si>
    <t>Corrina</t>
  </si>
  <si>
    <t>Brasher</t>
  </si>
  <si>
    <t>Alan</t>
  </si>
  <si>
    <t>PHED 1101</t>
  </si>
  <si>
    <t>ACCT 2102</t>
  </si>
  <si>
    <t>Principles of Accounting II</t>
  </si>
  <si>
    <t>Barner</t>
  </si>
  <si>
    <t>Shakitha</t>
  </si>
  <si>
    <t>ISCI 2001</t>
  </si>
  <si>
    <t>Life/Earth Science</t>
  </si>
  <si>
    <t>Denton</t>
  </si>
  <si>
    <t>Gina</t>
  </si>
  <si>
    <t>Schmid</t>
  </si>
  <si>
    <t>Alice</t>
  </si>
  <si>
    <t>Hakima</t>
  </si>
  <si>
    <t>Rabia</t>
  </si>
  <si>
    <t>RECR 1530</t>
  </si>
  <si>
    <t>COSP 1102</t>
  </si>
  <si>
    <t>State and Regional Issues</t>
  </si>
  <si>
    <t>Citizenship Activities</t>
  </si>
  <si>
    <t>A2B</t>
  </si>
  <si>
    <t>D2</t>
  </si>
  <si>
    <t>Julie</t>
  </si>
  <si>
    <t>SOCI 1160</t>
  </si>
  <si>
    <t>Bragg</t>
  </si>
  <si>
    <t>Susan</t>
  </si>
  <si>
    <t>2RA</t>
  </si>
  <si>
    <t>ENGL 2120</t>
  </si>
  <si>
    <t>Jordan</t>
  </si>
  <si>
    <t>Annliss</t>
  </si>
  <si>
    <t>SI</t>
  </si>
  <si>
    <t>GG</t>
  </si>
  <si>
    <t>Cerpovicz</t>
  </si>
  <si>
    <t>Paul</t>
  </si>
  <si>
    <t>MATH 1540</t>
  </si>
  <si>
    <t>Sega</t>
  </si>
  <si>
    <t>Martiana</t>
  </si>
  <si>
    <t>Cone</t>
  </si>
  <si>
    <t>Carl</t>
  </si>
  <si>
    <t>CRJU 2501</t>
  </si>
  <si>
    <t>Calloway</t>
  </si>
  <si>
    <t>DEN</t>
  </si>
  <si>
    <t>DA</t>
  </si>
  <si>
    <t>SK</t>
  </si>
  <si>
    <t>DE</t>
  </si>
  <si>
    <t>Purcell</t>
  </si>
  <si>
    <t>Desmal</t>
  </si>
  <si>
    <t>GC</t>
  </si>
  <si>
    <t>Reshatava</t>
  </si>
  <si>
    <t>Larysa</t>
  </si>
  <si>
    <t>Tolentino</t>
  </si>
  <si>
    <t>Timothy</t>
  </si>
  <si>
    <t>Goodman</t>
  </si>
  <si>
    <t>CH</t>
  </si>
  <si>
    <t>POLS 2201</t>
  </si>
  <si>
    <t>HPRG 1113</t>
  </si>
  <si>
    <t>EG6</t>
  </si>
  <si>
    <t>AF</t>
  </si>
  <si>
    <t>WELL 1507</t>
  </si>
  <si>
    <t>EG2</t>
  </si>
  <si>
    <t>McPhail</t>
  </si>
  <si>
    <t>Haley</t>
  </si>
  <si>
    <t>BIOL 2512</t>
  </si>
  <si>
    <t>Dart</t>
  </si>
  <si>
    <t>Jeniba</t>
  </si>
  <si>
    <t>SPAN 1002</t>
  </si>
  <si>
    <t>Nordan</t>
  </si>
  <si>
    <t>Cadle</t>
  </si>
  <si>
    <t>FESA 3103</t>
  </si>
  <si>
    <t>Ethics in Public Service</t>
  </si>
  <si>
    <t>Walker</t>
  </si>
  <si>
    <t>Beverley</t>
  </si>
  <si>
    <t>MATH 998</t>
  </si>
  <si>
    <t>Support for Math Modeling</t>
  </si>
  <si>
    <t>JK</t>
  </si>
  <si>
    <t>WELL 1506</t>
  </si>
  <si>
    <t>R1B</t>
  </si>
  <si>
    <t>SOCI 2000</t>
  </si>
  <si>
    <t>ART 1020</t>
  </si>
  <si>
    <t>Two Dimensional Design</t>
  </si>
  <si>
    <t>ART 1080</t>
  </si>
  <si>
    <t>Smart Phone Photography</t>
  </si>
  <si>
    <t>General Studies and Humanities</t>
  </si>
  <si>
    <t>WELL 1511</t>
  </si>
  <si>
    <t>PHED 1151</t>
  </si>
  <si>
    <t>ART 1011</t>
  </si>
  <si>
    <t>Drawing II</t>
  </si>
  <si>
    <t>ENGL 2200</t>
  </si>
  <si>
    <t>Creative Writing</t>
  </si>
  <si>
    <t>NURS 4117</t>
  </si>
  <si>
    <t>Health Professions</t>
  </si>
  <si>
    <t>Pierce</t>
  </si>
  <si>
    <t>Patrice</t>
  </si>
  <si>
    <t>COSP 2102</t>
  </si>
  <si>
    <t>Correll Schlrs Prgrm Practicum</t>
  </si>
  <si>
    <t>CRJU 2000</t>
  </si>
  <si>
    <t>Lisenby</t>
  </si>
  <si>
    <t>FESA 3107</t>
  </si>
  <si>
    <t>Adv. Prin. Safety and Survival</t>
  </si>
  <si>
    <t>FESA 3106</t>
  </si>
  <si>
    <t>Fire Analysis and Invest.</t>
  </si>
  <si>
    <t>Merritt</t>
  </si>
  <si>
    <t>MATH 2008</t>
  </si>
  <si>
    <t>WELL 1209</t>
  </si>
  <si>
    <t>CRJU 2601</t>
  </si>
  <si>
    <t>PHYS 2212</t>
  </si>
  <si>
    <t>Physics II:Elec,Magnet, Optics</t>
  </si>
  <si>
    <t>SAL</t>
  </si>
  <si>
    <t>Bowen</t>
  </si>
  <si>
    <t>Samuel</t>
  </si>
  <si>
    <t>CHEM 2412</t>
  </si>
  <si>
    <t>Organic Chemistry II</t>
  </si>
  <si>
    <t>FESA 2104</t>
  </si>
  <si>
    <t>Fire Prevention</t>
  </si>
  <si>
    <t>POLS 2101</t>
  </si>
  <si>
    <t>Doolittle</t>
  </si>
  <si>
    <t>Allison</t>
  </si>
  <si>
    <t>POLS 2301</t>
  </si>
  <si>
    <t>W1A</t>
  </si>
  <si>
    <t>R2</t>
  </si>
  <si>
    <t>HLTH 2200</t>
  </si>
  <si>
    <t>Intro to Nutrition in Sports</t>
  </si>
  <si>
    <t>FESA 3104</t>
  </si>
  <si>
    <t>Community Risk Reduction</t>
  </si>
  <si>
    <t>FESA 2105</t>
  </si>
  <si>
    <t>Bldng Constr for Fire Protect</t>
  </si>
  <si>
    <t>Hassan</t>
  </si>
  <si>
    <t>MATH 2012</t>
  </si>
  <si>
    <t>Cook</t>
  </si>
  <si>
    <t>Richard</t>
  </si>
  <si>
    <t>CHOI 2007</t>
  </si>
  <si>
    <t>Independent Living II</t>
  </si>
  <si>
    <t>Davis</t>
  </si>
  <si>
    <t>Theresa</t>
  </si>
  <si>
    <t>A2</t>
  </si>
  <si>
    <t>BIOL 3460</t>
  </si>
  <si>
    <t>Plant Biology</t>
  </si>
  <si>
    <t>Chevalier</t>
  </si>
  <si>
    <t>COMM 1116</t>
  </si>
  <si>
    <t>RECR 2530</t>
  </si>
  <si>
    <t>MATH 999</t>
  </si>
  <si>
    <t>NURS 3103</t>
  </si>
  <si>
    <t>Nursing Research</t>
  </si>
  <si>
    <t>Talley</t>
  </si>
  <si>
    <t>Brenda</t>
  </si>
  <si>
    <t>NURS 3104</t>
  </si>
  <si>
    <t>Health Promotions in Communiti</t>
  </si>
  <si>
    <t>2S</t>
  </si>
  <si>
    <t>R2B</t>
  </si>
  <si>
    <t>CHOI 1003</t>
  </si>
  <si>
    <t>Workplace Readiness</t>
  </si>
  <si>
    <t>CHOI 1004</t>
  </si>
  <si>
    <t>21st Century Skills II: Career</t>
  </si>
  <si>
    <t>SCIE</t>
  </si>
  <si>
    <t>SCIE 1101</t>
  </si>
  <si>
    <t>Science in Society</t>
  </si>
  <si>
    <t>FESA 3101</t>
  </si>
  <si>
    <t>BIOL 3200</t>
  </si>
  <si>
    <t>Genetics</t>
  </si>
  <si>
    <t>NURS 3101</t>
  </si>
  <si>
    <t>NURS 3102</t>
  </si>
  <si>
    <t>MUSG 3311</t>
  </si>
  <si>
    <t>University Singers @ GSU</t>
  </si>
  <si>
    <t>COMM 1113</t>
  </si>
  <si>
    <t>BIOL 3000</t>
  </si>
  <si>
    <t>Evolution</t>
  </si>
  <si>
    <t>FESA 4101</t>
  </si>
  <si>
    <t>FESA Political and Found.</t>
  </si>
  <si>
    <t>Programming Principles II</t>
  </si>
  <si>
    <t>MUSG 4891</t>
  </si>
  <si>
    <t>Vocal Jazz Ensemble at GSU</t>
  </si>
  <si>
    <t>BIOL 4500</t>
  </si>
  <si>
    <t>Undergraduate Research Project</t>
  </si>
  <si>
    <t>COR</t>
  </si>
  <si>
    <t>FESA 4203</t>
  </si>
  <si>
    <t>FESA Capstone</t>
  </si>
  <si>
    <t>MSCI 1122</t>
  </si>
  <si>
    <t>Basic Military Leadership</t>
  </si>
  <si>
    <t>Military</t>
  </si>
  <si>
    <t>RJ</t>
  </si>
  <si>
    <t>BIOL 4550</t>
  </si>
  <si>
    <t>ART 1211</t>
  </si>
  <si>
    <t>FREN 1001</t>
  </si>
  <si>
    <t>ENGL 2140</t>
  </si>
  <si>
    <t>Survey-Children's Literature</t>
  </si>
  <si>
    <t>ARTS 1100</t>
  </si>
  <si>
    <t>COMM 1100</t>
  </si>
  <si>
    <t>CHEM 1211K</t>
  </si>
  <si>
    <t>CHEM 1212K</t>
  </si>
  <si>
    <t>ENVS 2202</t>
  </si>
  <si>
    <t>MATH 1401</t>
  </si>
  <si>
    <t>MATH 1501</t>
  </si>
  <si>
    <t>2212K</t>
  </si>
  <si>
    <t>Principles of Physics II &amp; Lab</t>
  </si>
  <si>
    <t>SPAN 2001</t>
  </si>
  <si>
    <t>ART 1520</t>
  </si>
  <si>
    <t>CHNS 1001</t>
  </si>
  <si>
    <t>GRMN 1001</t>
  </si>
  <si>
    <t>MUSI 1000</t>
  </si>
  <si>
    <t>Pep Band @ AU</t>
  </si>
  <si>
    <t>MUSI 3610</t>
  </si>
  <si>
    <t>FESA 2109</t>
  </si>
  <si>
    <t>Princ FES Safety &amp; Survival</t>
  </si>
  <si>
    <t>WELL 1512</t>
  </si>
  <si>
    <t>MILS 1021</t>
  </si>
  <si>
    <t>Military Science at Augusta</t>
  </si>
  <si>
    <t>MUSG 3211</t>
  </si>
  <si>
    <t>MUSG 3218</t>
  </si>
  <si>
    <t>MUSG 3200</t>
  </si>
  <si>
    <t>Applied Music - Flute</t>
  </si>
  <si>
    <t>ENGL 2132</t>
  </si>
  <si>
    <t>MATH 2013</t>
  </si>
  <si>
    <t>25G</t>
  </si>
  <si>
    <t>MUSG 3210</t>
  </si>
  <si>
    <t>University Band @ GSU</t>
  </si>
  <si>
    <t>COMM 1117</t>
  </si>
  <si>
    <t>COMM 1115</t>
  </si>
  <si>
    <t>BIOL 1011K</t>
  </si>
  <si>
    <t>ENGL 2131</t>
  </si>
  <si>
    <t>1121K</t>
  </si>
  <si>
    <t>GEOL 1121K</t>
  </si>
  <si>
    <t>Intro to Geosciences I</t>
  </si>
  <si>
    <t>SPAN 2002</t>
  </si>
  <si>
    <t>ETEC 1101</t>
  </si>
  <si>
    <t>ART 1002</t>
  </si>
  <si>
    <t>ART 1530</t>
  </si>
  <si>
    <t>CHNS 1002</t>
  </si>
  <si>
    <t>CHNS 2001</t>
  </si>
  <si>
    <t>CHNS 2002</t>
  </si>
  <si>
    <t>FREN 1002</t>
  </si>
  <si>
    <t>FREN 2001</t>
  </si>
  <si>
    <t>Intermediate French I</t>
  </si>
  <si>
    <t>FREN 2002</t>
  </si>
  <si>
    <t>Intermediate French II</t>
  </si>
  <si>
    <t>GRMN 1002</t>
  </si>
  <si>
    <t>Elementary German II @AU</t>
  </si>
  <si>
    <t>GRMN 2002</t>
  </si>
  <si>
    <t>Intermediate German II @ AU</t>
  </si>
  <si>
    <t>MUSI 3620</t>
  </si>
  <si>
    <t>MUSI 3630</t>
  </si>
  <si>
    <t>WELL 1011</t>
  </si>
  <si>
    <t>WELL 1012</t>
  </si>
  <si>
    <t>WELL 1017</t>
  </si>
  <si>
    <t>WELL 1025</t>
  </si>
  <si>
    <t>WELL 1026</t>
  </si>
  <si>
    <t>WELL 1201</t>
  </si>
  <si>
    <t>WELL 1205</t>
  </si>
  <si>
    <t>WELL 1206</t>
  </si>
  <si>
    <t>Team Handball @ AU</t>
  </si>
  <si>
    <t>WELL 1301</t>
  </si>
  <si>
    <t>WELL 1504</t>
  </si>
  <si>
    <t>WELL 1508</t>
  </si>
  <si>
    <t>WELL 1699</t>
  </si>
  <si>
    <t>A1C</t>
  </si>
  <si>
    <t>MILS 2021</t>
  </si>
  <si>
    <t>Leadership&amp;Teamwork at Augusta</t>
  </si>
  <si>
    <t>56G</t>
  </si>
  <si>
    <t>F3</t>
  </si>
  <si>
    <t>24G</t>
  </si>
  <si>
    <t>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</si>
</sst>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15" borderId="2" xfId="0" applyFont="1" applyFill="1" applyBorder="1"/>
    <xf numFmtId="0" fontId="0" fillId="0" borderId="2" xfId="0" applyFont="1" applyBorder="1"/>
    <xf numFmtId="49" fontId="24" fillId="16" borderId="5" xfId="0" applyNumberFormat="1" applyFont="1" applyFill="1" applyBorder="1" applyAlignment="1"/>
    <xf numFmtId="0" fontId="24" fillId="16" borderId="5" xfId="0" applyNumberFormat="1" applyFont="1" applyFill="1" applyBorder="1" applyAlignment="1"/>
    <xf numFmtId="49" fontId="25" fillId="15" borderId="2" xfId="0" applyNumberFormat="1" applyFont="1" applyFill="1" applyBorder="1" applyAlignment="1"/>
    <xf numFmtId="0" fontId="25" fillId="15" borderId="2" xfId="0" applyNumberFormat="1" applyFont="1" applyFill="1" applyBorder="1" applyAlignment="1"/>
    <xf numFmtId="3" fontId="25" fillId="15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15" borderId="10" xfId="0" applyNumberFormat="1" applyFont="1" applyFill="1" applyBorder="1" applyAlignment="1"/>
    <xf numFmtId="0" fontId="25" fillId="15" borderId="10" xfId="0" applyNumberFormat="1" applyFont="1" applyFill="1" applyBorder="1" applyAlignment="1"/>
    <xf numFmtId="3" fontId="25" fillId="15" borderId="10" xfId="0" applyNumberFormat="1" applyFont="1" applyFill="1" applyBorder="1" applyAlignment="1"/>
    <xf numFmtId="0" fontId="23" fillId="16" borderId="8" xfId="0" applyFont="1" applyFill="1" applyBorder="1"/>
    <xf numFmtId="0" fontId="23" fillId="16" borderId="2" xfId="0" applyFont="1" applyFill="1" applyBorder="1"/>
    <xf numFmtId="165" fontId="23" fillId="16" borderId="2" xfId="0" applyNumberFormat="1" applyFont="1" applyFill="1" applyBorder="1"/>
    <xf numFmtId="165" fontId="23" fillId="16" borderId="9" xfId="0" applyNumberFormat="1" applyFont="1" applyFill="1" applyBorder="1"/>
    <xf numFmtId="0" fontId="0" fillId="15" borderId="8" xfId="0" applyFont="1" applyFill="1" applyBorder="1"/>
    <xf numFmtId="165" fontId="0" fillId="15" borderId="2" xfId="0" applyNumberFormat="1" applyFont="1" applyFill="1" applyBorder="1"/>
    <xf numFmtId="165" fontId="0" fillId="15" borderId="9" xfId="0" applyNumberFormat="1" applyFont="1" applyFill="1" applyBorder="1"/>
    <xf numFmtId="0" fontId="0" fillId="0" borderId="8" xfId="0" applyFont="1" applyBorder="1"/>
    <xf numFmtId="165" fontId="0" fillId="0" borderId="2" xfId="0" applyNumberFormat="1" applyFont="1" applyBorder="1"/>
    <xf numFmtId="165" fontId="0" fillId="0" borderId="9" xfId="0" applyNumberFormat="1" applyFont="1" applyBorder="1"/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7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539222685184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237" maxValue="381"/>
    </cacheField>
    <cacheField name="Round #" numFmtId="0">
      <sharedItems containsBlank="1" containsMixedTypes="1" containsNumber="1" containsInteger="1" minValue="10" maxValue="11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2000" maxValue="108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/>
    </cacheField>
    <cacheField name="Course Numbers" numFmtId="0">
      <sharedItems containsBlank="1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String="0" containsBlank="1" containsNumber="1" minValue="0" maxValue="193200"/>
    </cacheField>
    <cacheField name="Annual Students" numFmtId="0">
      <sharedItems containsString="0" containsBlank="1" containsNumber="1" containsInteger="1" minValue="0" maxValue="805"/>
    </cacheField>
    <cacheField name="Savings Per Student" numFmtId="0">
      <sharedItems containsString="0" containsBlank="1" containsNumber="1" minValue="0" maxValue="262.95"/>
    </cacheField>
    <cacheField name="Students Per Summer" numFmtId="0">
      <sharedItems containsString="0" containsBlank="1" containsNumber="1" minValue="0" maxValue="268.33333333333331"/>
    </cacheField>
    <cacheField name="Students Per Fall" numFmtId="0">
      <sharedItems containsString="0" containsBlank="1" containsNumber="1" minValue="0" maxValue="300"/>
    </cacheField>
    <cacheField name="Students Per Spring" numFmtId="0">
      <sharedItems containsString="0" containsBlank="1" containsNumber="1" minValue="0" maxValue="300"/>
    </cacheField>
    <cacheField name="1st Implementation Sem." numFmtId="0">
      <sharedItems containsBlank="1" containsMixedTypes="1" containsNumber="1" containsInteger="1" minValue="0" maxValue="0"/>
    </cacheField>
    <cacheField name="Updated by Another Project" numFmtId="0">
      <sharedItems containsBlank="1"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minValue="0" maxValue="213.33333333333334"/>
    </cacheField>
    <cacheField name="Spring 2015 Savings" numFmtId="0">
      <sharedItems containsString="0" containsBlank="1" containsNumber="1" minValue="0" maxValue="14432.000000000002"/>
    </cacheField>
    <cacheField name="Total AY 2014-2015 Students" numFmtId="0">
      <sharedItems containsString="0" containsBlank="1" containsNumber="1" minValue="0" maxValue="213.33333333333334"/>
    </cacheField>
    <cacheField name="Total AY 2014-2015 Savings" numFmtId="0">
      <sharedItems containsString="0" containsBlank="1" containsNumber="1" minValue="0" maxValue="14432.000000000002"/>
    </cacheField>
    <cacheField name="Summer 2015 Students" numFmtId="0">
      <sharedItems containsString="0" containsBlank="1" containsNumber="1" minValue="0" maxValue="213.33333333333334"/>
    </cacheField>
    <cacheField name="Summer 2015 Savings" numFmtId="0">
      <sharedItems containsString="0" containsBlank="1" containsNumber="1" minValue="0" maxValue="14432.000000000002"/>
    </cacheField>
    <cacheField name="Fall 2015 Students" numFmtId="0">
      <sharedItems containsString="0" containsBlank="1" containsNumber="1" minValue="0" maxValue="213.33333333333334"/>
    </cacheField>
    <cacheField name="Fall 2015 Savings" numFmtId="0">
      <sharedItems containsString="0" containsBlank="1" containsNumber="1" minValue="0" maxValue="14432.000000000002"/>
    </cacheField>
    <cacheField name="Spring 2016 Students" numFmtId="0">
      <sharedItems containsString="0" containsBlank="1" containsNumber="1" minValue="0" maxValue="213.33333333333334"/>
    </cacheField>
    <cacheField name="Spring 2016 Savings" numFmtId="0">
      <sharedItems containsString="0" containsBlank="1" containsNumber="1" minValue="0" maxValue="14432.000000000002"/>
    </cacheField>
    <cacheField name="Total AY 2015-2016 Students" numFmtId="0">
      <sharedItems containsString="0" containsBlank="1" containsNumber="1" containsInteger="1" minValue="0" maxValue="640"/>
    </cacheField>
    <cacheField name="Total AY 2015-2016 Savings" numFmtId="0">
      <sharedItems containsString="0" containsBlank="1" containsNumber="1" minValue="0" maxValue="43296.000000000007"/>
    </cacheField>
    <cacheField name="Summer 2016 Students" numFmtId="0">
      <sharedItems containsString="0" containsBlank="1" containsNumber="1" minValue="0" maxValue="213.33333333333334"/>
    </cacheField>
    <cacheField name="Summer 2016 Savings" numFmtId="0">
      <sharedItems containsString="0" containsBlank="1" containsNumber="1" minValue="0" maxValue="14432.000000000002"/>
    </cacheField>
    <cacheField name="Fall 2016 Students" numFmtId="3">
      <sharedItems containsString="0" containsBlank="1" containsNumber="1" minValue="0" maxValue="213.33333333333334"/>
    </cacheField>
    <cacheField name="Fall 2016 Savings" numFmtId="0">
      <sharedItems containsString="0" containsBlank="1" containsNumber="1" minValue="0" maxValue="14432.000000000002"/>
    </cacheField>
    <cacheField name="Spring 2017 Students" numFmtId="3">
      <sharedItems containsString="0" containsBlank="1" containsNumber="1" minValue="0" maxValue="268.33333333333331"/>
    </cacheField>
    <cacheField name="Spring 2017 Savings" numFmtId="0">
      <sharedItems containsString="0" containsBlank="1" containsNumber="1" minValue="0" maxValue="64399.999999999993"/>
    </cacheField>
    <cacheField name="Total AY 2016-2017 Students" numFmtId="3">
      <sharedItems containsString="0" containsBlank="1" containsNumber="1" minValue="0" maxValue="640"/>
    </cacheField>
    <cacheField name="Total AY 2016-2017 Savings" numFmtId="0">
      <sharedItems containsString="0" containsBlank="1" containsNumber="1" minValue="0" maxValue="64399.999999999993"/>
    </cacheField>
    <cacheField name="Summer 2017 Students" numFmtId="3">
      <sharedItems containsString="0" containsBlank="1" containsNumber="1" minValue="0" maxValue="268.33333333333331"/>
    </cacheField>
    <cacheField name="Summer 2017 Savings" numFmtId="0">
      <sharedItems containsString="0" containsBlank="1" containsNumber="1" minValue="0" maxValue="64399.999999999993"/>
    </cacheField>
    <cacheField name="Fall 2017 Students" numFmtId="3">
      <sharedItems containsString="0" containsBlank="1" containsNumber="1" minValue="0" maxValue="268.33333333333331"/>
    </cacheField>
    <cacheField name="Fall 2017 Savings" numFmtId="0">
      <sharedItems containsString="0" containsBlank="1" containsNumber="1" minValue="0" maxValue="64399.999999999993"/>
    </cacheField>
    <cacheField name="Spring 2018 Students" numFmtId="3">
      <sharedItems containsString="0" containsBlank="1" containsNumber="1" minValue="0" maxValue="268.33333333333331"/>
    </cacheField>
    <cacheField name="Spring 2018 Savings" numFmtId="0">
      <sharedItems containsString="0" containsBlank="1" containsNumber="1" minValue="0" maxValue="64399.999999999993"/>
    </cacheField>
    <cacheField name="Total AY 2017-2018 Students" numFmtId="3">
      <sharedItems containsString="0" containsBlank="1" containsNumber="1" minValue="0" maxValue="805"/>
    </cacheField>
    <cacheField name="Total AY 2017-2018 Savings" numFmtId="0">
      <sharedItems containsString="0" containsBlank="1" containsNumber="1" minValue="0" maxValue="193199.99999999997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65"/>
    </cacheField>
    <cacheField name="Check 2 Students Fall" numFmtId="0">
      <sharedItems containsString="0" containsBlank="1" containsNumber="1" containsInteger="1" minValue="0" maxValue="300"/>
    </cacheField>
    <cacheField name="Check 2 Students Spring" numFmtId="0">
      <sharedItems containsString="0" containsBlank="1" containsNumber="1" containsInteger="1" minValue="0" maxValue="300"/>
    </cacheField>
    <cacheField name="Check 2 Students Total" numFmtId="3">
      <sharedItems containsString="0" containsBlank="1" containsNumber="1" containsInteger="1" minValue="0" maxValue="660"/>
    </cacheField>
    <cacheField name="Summer 2018 Price Check" numFmtId="0">
      <sharedItems containsString="0" containsBlank="1" containsNumber="1" minValue="0" maxValue="262.95"/>
    </cacheField>
    <cacheField name="Check 2 Students Annual Savings" numFmtId="0">
      <sharedItems containsString="0" containsBlank="1" containsNumber="1" minValue="0" maxValue="173547"/>
    </cacheField>
    <cacheField name="Summer 2018 Students" numFmtId="3">
      <sharedItems containsString="0" containsBlank="1" containsNumber="1" containsInteger="1" minValue="0" maxValue="65"/>
    </cacheField>
    <cacheField name="Summer 2018 Savings" numFmtId="0">
      <sharedItems containsString="0" containsBlank="1" containsNumber="1" minValue="0" maxValue="16874"/>
    </cacheField>
    <cacheField name="Fall 2018 Students" numFmtId="3">
      <sharedItems containsString="0" containsBlank="1" containsNumber="1" containsInteger="1" minValue="0" maxValue="240"/>
    </cacheField>
    <cacheField name="Fall 2018 Savings" numFmtId="0">
      <sharedItems containsString="0" containsBlank="1" containsNumber="1" containsInteger="1" minValue="0" maxValue="33120"/>
    </cacheField>
    <cacheField name="Spring 2019 Students" numFmtId="0">
      <sharedItems containsString="0" containsBlank="1" containsNumber="1" containsInteger="1" minValue="0" maxValue="110"/>
    </cacheField>
    <cacheField name="Spring 2019 Savings" numFmtId="0">
      <sharedItems containsString="0" containsBlank="1" containsNumber="1" minValue="0" maxValue="16874"/>
    </cacheField>
    <cacheField name="Total AY 2018-2019 Students" numFmtId="1">
      <sharedItems containsString="0" containsBlank="1" containsNumber="1" containsInteger="1" minValue="0" maxValue="390"/>
    </cacheField>
    <cacheField name="Total AY 2018-2019 Savings" numFmtId="0">
      <sharedItems containsString="0" containsBlank="1" containsNumber="1" minValue="0" maxValue="53820"/>
    </cacheField>
    <cacheField name="Grand Total Students" numFmtId="3">
      <sharedItems containsString="0" containsBlank="1" containsNumber="1" minValue="0" maxValue="2523.3333333333335"/>
    </cacheField>
    <cacheField name="Grand Total Savings" numFmtId="165">
      <sharedItems containsString="0" containsBlank="1" containsNumber="1" minValue="0" maxValue="257599.99999999997"/>
    </cacheField>
    <cacheField name="Savings per $1 Awarded" numFmtId="165">
      <sharedItems containsString="0" containsBlank="1" containsNumber="1" minValue="0" maxValue="35.445438282647594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029"/>
    <s v="01"/>
    <s v="2015"/>
    <s v="Standard/Large"/>
    <s v="East Georgia State College"/>
    <n v="5590"/>
    <s v="Tori Kearns"/>
    <s v="tkearns@ega.edu"/>
    <s v="Introduction to General Psychology"/>
    <s v="PSYC 1101"/>
    <s v="Psychology"/>
    <s v="Positive"/>
    <s v="Neutral"/>
    <s v="Neutral"/>
    <n v="43296"/>
    <n v="640"/>
    <n v="67.650000000000006"/>
    <n v="213.33333333333334"/>
    <n v="213.33333333333334"/>
    <n v="213.33333333333334"/>
    <s v="Spring 2015"/>
    <s v="N"/>
    <m/>
    <m/>
    <s v="Continued"/>
    <n v="213.33333333333334"/>
    <n v="14432.000000000002"/>
    <n v="213.33333333333334"/>
    <n v="14432.000000000002"/>
    <n v="213.33333333333334"/>
    <n v="14432.000000000002"/>
    <n v="213.33333333333334"/>
    <n v="14432.000000000002"/>
    <n v="213.33333333333334"/>
    <n v="14432.000000000002"/>
    <n v="640"/>
    <n v="43296.000000000007"/>
    <n v="213.33333333333334"/>
    <n v="14432.000000000002"/>
    <n v="213.33333333333334"/>
    <n v="14432.000000000002"/>
    <n v="213.33333333333334"/>
    <n v="14432.000000000002"/>
    <n v="640"/>
    <n v="43296.000000000007"/>
    <n v="213.33333333333334"/>
    <n v="14432.000000000002"/>
    <n v="213.33333333333334"/>
    <n v="14432.000000000002"/>
    <n v="213.33333333333334"/>
    <n v="14432.000000000002"/>
    <n v="640"/>
    <n v="43296.000000000007"/>
    <s v="Continued"/>
    <n v="40"/>
    <n v="240"/>
    <n v="110"/>
    <n v="390"/>
    <n v="138"/>
    <n v="53820"/>
    <n v="40"/>
    <n v="5520"/>
    <n v="240"/>
    <n v="33120"/>
    <n v="110"/>
    <n v="15180"/>
    <n v="390"/>
    <n v="53820"/>
    <n v="2523.3333333333335"/>
    <n v="198140.00000000003"/>
    <n v="35.445438282647594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231.d"/>
    <s v="Open Math"/>
    <s v="2017"/>
    <s v="Standard/Large"/>
    <s v="East Georgia State College"/>
    <n v="4800"/>
    <s v="Jing Kersey"/>
    <s v="jkersey@ega.edu"/>
    <s v="College Algebra, Introduction to Statistics"/>
    <s v="MATH 1111, MATH 1121"/>
    <s v="Mathematical Subjects"/>
    <s v="Not Measured"/>
    <s v="Not Measured"/>
    <s v="Not Measured"/>
    <n v="34752.5"/>
    <n v="290"/>
    <n v="119.83620689655173"/>
    <n v="96.666666666666671"/>
    <n v="96.666666666666671"/>
    <n v="96.666666666666671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96.666666666666671"/>
    <n v="11584.166666666668"/>
    <n v="96.666666666666671"/>
    <n v="11584.166666666668"/>
    <n v="193.33333333333334"/>
    <n v="23168.333333333336"/>
    <n v="96.666666666666671"/>
    <n v="11584.166666666668"/>
    <n v="96.666666666666671"/>
    <n v="11584.166666666668"/>
    <n v="96.666666666666671"/>
    <n v="11584.166666666668"/>
    <n v="290"/>
    <n v="34752.5"/>
    <s v="Discontinued"/>
    <n v="0"/>
    <n v="0"/>
    <n v="0"/>
    <n v="0"/>
    <n v="188"/>
    <n v="0"/>
    <n v="0"/>
    <n v="0"/>
    <n v="0"/>
    <n v="0"/>
    <n v="0"/>
    <n v="0"/>
    <n v="0"/>
    <n v="0"/>
    <n v="483.33333333333337"/>
    <n v="57920.833333333336"/>
    <n v="12.06684027777777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7"/>
    <s v="06"/>
    <s v="2017"/>
    <s v="Standard/Large"/>
    <s v="East Georgia State College"/>
    <n v="10800"/>
    <s v="Dee McKinney"/>
    <s v="dmckinney@ega.edu"/>
    <s v="World Civilization until 1648"/>
    <s v="HIST 1111"/>
    <s v="History"/>
    <s v="Positive"/>
    <s v="Negative"/>
    <s v="Negative"/>
    <n v="18008.22"/>
    <n v="90"/>
    <n v="200.09133333333335"/>
    <n v="30"/>
    <n v="30"/>
    <n v="30"/>
    <s v="Spring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30"/>
    <n v="6002.7400000000007"/>
    <n v="30"/>
    <n v="6002.7400000000007"/>
    <n v="30"/>
    <n v="6002.7400000000007"/>
    <n v="30"/>
    <n v="6002.7400000000007"/>
    <n v="30"/>
    <n v="6002.7400000000007"/>
    <n v="90"/>
    <n v="18008.22"/>
    <s v="Continued"/>
    <n v="30"/>
    <n v="60"/>
    <n v="60"/>
    <n v="150"/>
    <n v="124.55"/>
    <n v="18682.5"/>
    <n v="30"/>
    <n v="3736.5"/>
    <n v="60"/>
    <n v="7473"/>
    <n v="60"/>
    <n v="7473"/>
    <n v="150"/>
    <n v="18682.5"/>
    <n v="270"/>
    <n v="42693.460000000006"/>
    <n v="3.9530981481481486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5"/>
    <s v="06"/>
    <s v="2017"/>
    <s v="Standard/Large"/>
    <s v="East Georgia State College"/>
    <n v="10800"/>
    <s v="Martiana Sega"/>
    <s v="msega@ega.edu"/>
    <s v="Principles of Biology"/>
    <s v="BIOL 1107"/>
    <s v="Biological Sciences"/>
    <s v="Positive"/>
    <s v="Neutral"/>
    <s v="Positive"/>
    <n v="46452"/>
    <n v="196"/>
    <n v="237"/>
    <n v="65.333333333333329"/>
    <n v="65.333333333333329"/>
    <n v="65.333333333333329"/>
    <s v="Spring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65.333333333333329"/>
    <n v="15483.999999999998"/>
    <n v="65.333333333333329"/>
    <n v="15483.999999999998"/>
    <n v="65.333333333333329"/>
    <n v="15483.999999999998"/>
    <n v="65.333333333333329"/>
    <n v="15483.999999999998"/>
    <n v="65.333333333333329"/>
    <n v="15483.999999999998"/>
    <n v="196"/>
    <n v="46451.999999999993"/>
    <s v="Continued"/>
    <n v="65"/>
    <n v="65"/>
    <n v="65"/>
    <n v="195"/>
    <n v="259.60000000000002"/>
    <n v="50622.000000000007"/>
    <n v="65"/>
    <n v="16874"/>
    <n v="65"/>
    <n v="16874"/>
    <n v="65"/>
    <n v="16874"/>
    <n v="195"/>
    <n v="50622"/>
    <n v="456.33333333333331"/>
    <n v="112558"/>
    <n v="10.422037037037038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0"/>
    <s v="07"/>
    <s v="2017"/>
    <s v="Standard/Large"/>
    <s v="East Georgia State College"/>
    <n v="10800"/>
    <s v="Da'Mon Andrews"/>
    <s v="dandrews@ega.edu"/>
    <s v="Foundations for College Algebra"/>
    <s v="MATH 0989"/>
    <s v="Mathematical Subjects"/>
    <s v="Positive"/>
    <s v="Positive"/>
    <s v="Positive"/>
    <n v="193200"/>
    <n v="805"/>
    <n v="240"/>
    <n v="268.33333333333331"/>
    <n v="268.33333333333331"/>
    <n v="268.33333333333331"/>
    <s v="Spring 2017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268.33333333333331"/>
    <n v="64399.999999999993"/>
    <n v="268.33333333333331"/>
    <n v="64399.999999999993"/>
    <n v="268.33333333333331"/>
    <n v="64399.999999999993"/>
    <n v="268.33333333333331"/>
    <n v="64399.999999999993"/>
    <n v="268.33333333333331"/>
    <n v="64399.999999999993"/>
    <n v="805"/>
    <n v="193199.99999999997"/>
    <s v="Discontinued"/>
    <n v="0"/>
    <n v="0"/>
    <n v="0"/>
    <n v="0"/>
    <n v="255.47"/>
    <n v="0"/>
    <n v="0"/>
    <n v="0"/>
    <n v="0"/>
    <n v="0"/>
    <n v="0"/>
    <n v="0"/>
    <n v="0"/>
    <n v="0"/>
    <n v="1073.3333333333333"/>
    <n v="257599.99999999997"/>
    <n v="23.851851851851848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9"/>
    <s v="09"/>
    <s v="2017"/>
    <s v="Standard/Large"/>
    <s v="East Georgia State College"/>
    <n v="10800"/>
    <s v="Tori Kearns"/>
    <s v="tkearns@ega.edu"/>
    <s v="Psychological Adjustment"/>
    <s v="PSYC 2101"/>
    <s v="Psychology"/>
    <s v="Positive"/>
    <s v="Positive"/>
    <s v="Positive"/>
    <n v="29280"/>
    <n v="175"/>
    <n v="167.31428571428572"/>
    <n v="58.333333333333336"/>
    <n v="58.333333333333336"/>
    <n v="58.333333333333336"/>
    <s v="Spring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.333333333333336"/>
    <n v="9760"/>
    <n v="58.333333333333336"/>
    <n v="9760"/>
    <s v="Continued"/>
    <n v="0"/>
    <n v="60"/>
    <n v="55"/>
    <n v="115"/>
    <n v="199.95"/>
    <n v="22994.25"/>
    <n v="0"/>
    <n v="0"/>
    <n v="60"/>
    <n v="11997"/>
    <n v="55"/>
    <n v="10997.25"/>
    <n v="115"/>
    <n v="22994.25"/>
    <n v="173.33333333333334"/>
    <n v="32754.25"/>
    <n v="3.032800925925926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04"/>
    <n v="10"/>
    <s v="2018"/>
    <s v="Mini"/>
    <s v="East Georgia State College"/>
    <n v="4000"/>
    <s v="Martiana Sega"/>
    <s v="msega@ega.edu"/>
    <s v="Principles of Biology"/>
    <s v="BIOL 1107"/>
    <s v="Biological Sciences"/>
    <s v="Not Measured"/>
    <s v="Not Measured"/>
    <s v="Not Measured"/>
    <n v="0"/>
    <n v="0"/>
    <n v="0"/>
    <n v="0"/>
    <n v="0"/>
    <n v="0"/>
    <m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7"/>
    <n v="11"/>
    <s v="2018"/>
    <s v="Standard/Large"/>
    <s v="East Georgia State College"/>
    <n v="10800"/>
    <s v="Dr. Deena McKinney"/>
    <s v="dmckinney@ega.edu"/>
    <s v="Western Civilization since 1648 (Western Civilization II)"/>
    <s v="HIST 1112"/>
    <s v="History"/>
    <s v="Positive"/>
    <s v="Positive"/>
    <s v="Positive"/>
    <n v="16316"/>
    <n v="85"/>
    <n v="192"/>
    <n v="30"/>
    <n v="30"/>
    <n v="85"/>
    <s v="Summer 2018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30"/>
    <n v="30"/>
    <n v="85"/>
    <n v="145"/>
    <n v="192"/>
    <n v="27840"/>
    <n v="30"/>
    <n v="5760"/>
    <n v="30"/>
    <n v="5760"/>
    <n v="85"/>
    <n v="16320"/>
    <n v="145"/>
    <n v="27840"/>
    <n v="145"/>
    <n v="27840"/>
    <n v="2.5777777777777779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1"/>
    <s v="12"/>
    <s v="2019"/>
    <s v="Standard/Large"/>
    <s v="East Georgia State College"/>
    <n v="10800"/>
    <s v="Brett Larson"/>
    <s v="blarson@ega.edu"/>
    <s v="American Government"/>
    <s v="POLS 1101"/>
    <s v="Political Science"/>
    <s v="In Progress"/>
    <s v="In Progress"/>
    <s v="In Progress"/>
    <n v="173547"/>
    <n v="660"/>
    <n v="262.95"/>
    <n v="60"/>
    <n v="300"/>
    <n v="300"/>
    <s v="Summer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60"/>
    <n v="300"/>
    <n v="300"/>
    <n v="660"/>
    <n v="262.95"/>
    <n v="173547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062"/>
    <s v="13"/>
    <s v="2019"/>
    <s v="Mini"/>
    <s v="East Georgia State College"/>
    <n v="2000"/>
    <s v="Deborah Lee, M.S."/>
    <s v="dlee@ega.edu"/>
    <s v="Psychological Adjustment"/>
    <s v="PSYC 2101"/>
    <s v="Psychology"/>
    <s v="In Progress"/>
    <s v="In Progress"/>
    <s v="In Progress"/>
    <n v="0"/>
    <n v="0"/>
    <n v="0"/>
    <n v="0"/>
    <n v="0"/>
    <n v="0"/>
    <n v="0"/>
    <s v="N"/>
    <m/>
    <m/>
    <s v="Mini-Gra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Mini-Grant"/>
    <n v="0"/>
    <n v="0"/>
    <n v="0"/>
    <n v="0"/>
    <n v="0"/>
    <n v="0"/>
    <n v="0"/>
    <n v="0"/>
    <n v="0"/>
    <n v="0"/>
    <n v="0"/>
    <n v="0"/>
    <n v="0"/>
    <n v="0"/>
    <m/>
    <m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1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1">
      <pivotArea type="all" dataOnly="0" outline="0" fieldPosition="0"/>
    </format>
    <format dxfId="1410">
      <pivotArea outline="0" collapsedLevelsAreSubtotals="1" fieldPosition="0"/>
    </format>
    <format dxfId="14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0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5">
      <pivotArea outline="0" collapsedLevelsAreSubtotals="1" fieldPosition="0"/>
    </format>
    <format dxfId="14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03">
      <pivotArea type="all" dataOnly="0" outline="0" fieldPosition="0"/>
    </format>
    <format dxfId="1402">
      <pivotArea outline="0" collapsedLevelsAreSubtotals="1" fieldPosition="0"/>
    </format>
    <format dxfId="14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00">
      <pivotArea type="all" dataOnly="0" outline="0" fieldPosition="0"/>
    </format>
    <format dxfId="1399">
      <pivotArea outline="0" collapsedLevelsAreSubtotals="1" fieldPosition="0"/>
    </format>
    <format dxfId="13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9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91">
      <pivotArea type="all" dataOnly="0" outline="0" fieldPosition="0"/>
    </format>
    <format dxfId="1390">
      <pivotArea outline="0" collapsedLevelsAreSubtotals="1" fieldPosition="0"/>
    </format>
    <format dxfId="13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387">
  <autoFilter ref="A14:F23"/>
  <tableColumns count="6">
    <tableColumn id="1" name="Category" dataDxfId="1386"/>
    <tableColumn id="6" name="2019" dataDxfId="1385"/>
    <tableColumn id="2" name="2018" dataDxfId="1384"/>
    <tableColumn id="3" name="2017" dataDxfId="1383"/>
    <tableColumn id="4" name="2016" dataDxfId="1382"/>
    <tableColumn id="5" name="2015" dataDxfId="138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160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159" totalsRowDxfId="70" dataCellStyle="Hyperlink"/>
    <tableColumn id="2" name="Round #" dataDxfId="158" totalsRowDxfId="69"/>
    <tableColumn id="3" name="Fiscal Year" dataDxfId="157" totalsRowDxfId="68"/>
    <tableColumn id="12" name="Type" dataDxfId="156" totalsRowDxfId="67"/>
    <tableColumn id="6" name="Institution " dataDxfId="155" totalsRowDxfId="66"/>
    <tableColumn id="7" name="Total Award" dataDxfId="154" totalsRowDxfId="65"/>
    <tableColumn id="14" name="Project Lead" dataDxfId="153" totalsRowDxfId="64"/>
    <tableColumn id="60" name="Email Address" dataDxfId="152" totalsRowDxfId="63"/>
    <tableColumn id="16" name="Course Names" dataDxfId="151" totalsRowDxfId="62"/>
    <tableColumn id="15" name="Course Numbers" dataDxfId="150" totalsRowDxfId="61"/>
    <tableColumn id="49" name="Subject Area" dataDxfId="149" totalsRowDxfId="60"/>
    <tableColumn id="5" name="Final Report: Perceptions" totalsRowDxfId="59"/>
    <tableColumn id="19" name="Final Report: Outcomes" totalsRowDxfId="58"/>
    <tableColumn id="50" name="Final Report: Retention" totalsRowDxfId="57"/>
    <tableColumn id="13" name="Annual Savings" dataDxfId="148" totalsRowDxfId="56"/>
    <tableColumn id="21" name="Annual Students" dataDxfId="147" totalsRowDxfId="55"/>
    <tableColumn id="22" name="Savings Per Student" dataDxfId="146" totalsRowDxfId="54"/>
    <tableColumn id="23" name="Students Per Summer" dataDxfId="145" totalsRowDxfId="53"/>
    <tableColumn id="24" name="Students Per Fall" dataDxfId="144" totalsRowDxfId="52"/>
    <tableColumn id="25" name="Students Per Spring" dataDxfId="143" totalsRowDxfId="51"/>
    <tableColumn id="26" name="1st Implementation Sem." dataDxfId="142" totalsRowDxfId="50"/>
    <tableColumn id="53" name="Updated by Another Project" dataDxfId="141" totalsRowDxfId="49"/>
    <tableColumn id="28" name="Updated by Grant Number" dataDxfId="140" totalsRowDxfId="48"/>
    <tableColumn id="27" name="Update Occurs" dataDxfId="139" totalsRowDxfId="47"/>
    <tableColumn id="47" name="Sustainability Check 1 (2017-2018) Status" dataDxfId="138" totalsRowDxfId="46" dataCellStyle="Currency"/>
    <tableColumn id="31" name="Spring 2015 Students" dataDxfId="137" totalsRowDxfId="45"/>
    <tableColumn id="30" name="Spring 2015 Savings" dataDxfId="136" totalsRowDxfId="44"/>
    <tableColumn id="40" name="Total AY 2014-2015 Students" dataDxfId="135" totalsRowDxfId="43"/>
    <tableColumn id="41" name="Total AY 2014-2015 Savings" dataDxfId="134" totalsRowDxfId="42"/>
    <tableColumn id="32" name="Summer 2015 Students" dataDxfId="133" totalsRowDxfId="41"/>
    <tableColumn id="29" name="Summer 2015 Savings" dataDxfId="132" totalsRowDxfId="40"/>
    <tableColumn id="33" name="Fall 2015 Students" dataDxfId="131" totalsRowDxfId="39"/>
    <tableColumn id="34" name="Fall 2015 Savings" dataDxfId="130" totalsRowDxfId="38"/>
    <tableColumn id="35" name="Spring 2016 Students" dataDxfId="129" totalsRowDxfId="37"/>
    <tableColumn id="36" name="Spring 2016 Savings" dataDxfId="128" totalsRowDxfId="36"/>
    <tableColumn id="43" name="Total AY 2015-2016 Students" dataDxfId="127" totalsRowDxfId="35"/>
    <tableColumn id="42" name="Total AY 2015-2016 Savings" dataDxfId="126" totalsRowDxfId="34"/>
    <tableColumn id="37" name="Summer 2016 Students" dataDxfId="125" totalsRowDxfId="33"/>
    <tableColumn id="38" name="Summer 2016 Savings" dataDxfId="124" totalsRowDxfId="32"/>
    <tableColumn id="39" name="Fall 2016 Students" dataDxfId="123" totalsRowDxfId="31"/>
    <tableColumn id="44" name="Fall 2016 Savings" dataDxfId="122" totalsRowDxfId="30"/>
    <tableColumn id="45" name="Spring 2017 Students" dataDxfId="121" totalsRowDxfId="29"/>
    <tableColumn id="46" name="Spring 2017 Savings" dataDxfId="120" totalsRowDxfId="28"/>
    <tableColumn id="51" name="Total AY 2016-2017 Students" dataDxfId="119" totalsRowDxfId="27"/>
    <tableColumn id="52" name="Total AY 2016-2017 Savings" dataDxfId="118" totalsRowDxfId="26"/>
    <tableColumn id="54" name="Summer 2017 Students" dataDxfId="117" totalsRowDxfId="25"/>
    <tableColumn id="55" name="Summer 2017 Savings" dataDxfId="116" totalsRowDxfId="24"/>
    <tableColumn id="56" name="Fall 2017 Students" dataDxfId="115" totalsRowDxfId="23"/>
    <tableColumn id="57" name="Fall 2017 Savings" dataDxfId="114" totalsRowDxfId="22"/>
    <tableColumn id="58" name="Spring 2018 Students" dataDxfId="113" totalsRowDxfId="21"/>
    <tableColumn id="59" name="Spring 2018 Savings" dataDxfId="112" totalsRowDxfId="20"/>
    <tableColumn id="61" name="Total AY 2017-2018 Students" dataDxfId="111" totalsRowDxfId="19"/>
    <tableColumn id="62" name="Total AY 2017-2018 Savings" dataDxfId="110" totalsRowDxfId="18"/>
    <tableColumn id="67" name="Sustainability Check 2 (2018-2019) Status" dataDxfId="109" totalsRowDxfId="17"/>
    <tableColumn id="68" name="Check 2 Students Summer" dataDxfId="108" totalsRowDxfId="16"/>
    <tableColumn id="69" name="Check 2 Students Fall" dataDxfId="107" totalsRowDxfId="15"/>
    <tableColumn id="70" name="Check 2 Students Spring" dataDxfId="106" totalsRowDxfId="14"/>
    <tableColumn id="71" name="Check 2 Students Total" dataDxfId="105" totalsRowDxfId="13"/>
    <tableColumn id="48" name="Summer 2018 Price Check" dataDxfId="104" totalsRowDxfId="12"/>
    <tableColumn id="4" name="Check 2 Students Annual Savings" dataDxfId="103" totalsRowDxfId="11"/>
    <tableColumn id="63" name="Summer 2018 Students" dataDxfId="102" totalsRowDxfId="10"/>
    <tableColumn id="64" name="Summer 2018 Savings" dataDxfId="101" totalsRowDxfId="9"/>
    <tableColumn id="65" name="Fall 2018 Students" dataDxfId="100" totalsRowDxfId="8"/>
    <tableColumn id="66" name="Fall 2018 Savings" dataDxfId="99" totalsRowDxfId="7"/>
    <tableColumn id="8" name="Spring 2019 Students" dataDxfId="98" totalsRowDxfId="6"/>
    <tableColumn id="9" name="Spring 2019 Savings" dataDxfId="97" totalsRowDxfId="5"/>
    <tableColumn id="72" name="Total AY 2018-2019 Students" dataDxfId="96" totalsRowDxfId="4"/>
    <tableColumn id="77" name="Total AY 2018-2019 Savings" dataDxfId="95" totalsRowDxfId="3"/>
    <tableColumn id="76" name="Grand Total Students" dataDxfId="94" totalsRowDxfId="2"/>
    <tableColumn id="73" name="Grand Total Savings" dataDxfId="93" totalsRowDxfId="1"/>
    <tableColumn id="74" name="Savings per $1 Awarded" dataDxfId="92" totalsRowDxfId="0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000" totalsRowShown="0" headerRowDxfId="91" dataDxfId="89" headerRowBorderDxfId="90" tableBorderDxfId="88" totalsRowBorderDxfId="87">
  <autoFilter ref="A1:M1000"/>
  <tableColumns count="13">
    <tableColumn id="1" name="SETID" dataDxfId="86"/>
    <tableColumn id="2" name="INSTITUTION_NAME" dataDxfId="85"/>
    <tableColumn id="3" name="COURSE_ACRONYM" dataDxfId="84"/>
    <tableColumn id="4" name="COURSE_NUMBER" dataDxfId="83"/>
    <tableColumn id="5" name="COURSE_SEC_IDENTIFIER" dataDxfId="82"/>
    <tableColumn id="6" name="COURSE_NAME" dataDxfId="81"/>
    <tableColumn id="7" name="COURSE_SECTION_CODE" dataDxfId="80"/>
    <tableColumn id="8" name="ONLINE_COURSE_IND" dataDxfId="79"/>
    <tableColumn id="9" name="ECORE_COURSE_IND" dataDxfId="78"/>
    <tableColumn id="10" name="COURSE_SEC_ATTR_CODE" dataDxfId="77"/>
    <tableColumn id="11" name="Fall 2018 ZNCM" dataDxfId="76"/>
    <tableColumn id="12" name="Fall 2018 ZLCM" dataDxfId="75"/>
    <tableColumn id="13" name="ENR_COUNT" dataDxfId="7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gage.com/c/i-never-knew-i-had-a-choice-explorations-in-personal-growth-11e-corey/9781305945722" TargetMode="External"/><Relationship Id="rId13" Type="http://schemas.openxmlformats.org/officeDocument/2006/relationships/hyperlink" Target="http://oer.galileo.usg.edu/mathematics-collections/23/" TargetMode="External"/><Relationship Id="rId18" Type="http://schemas.openxmlformats.org/officeDocument/2006/relationships/hyperlink" Target="https://drive.google.com/open?id=1e7Qjk7w6_cnUy8EEIKWV0uTzm76uDm4b" TargetMode="External"/><Relationship Id="rId3" Type="http://schemas.openxmlformats.org/officeDocument/2006/relationships/hyperlink" Target="https://www.affordablelearninggeorgia.org/about/r10_grantees/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pearson.com/us/higher-education/program/Blitzer-Introductory-Algebra-for-College-Students-Access-Card-Package-7th-Edition/PGM15132.html?tab=order" TargetMode="External"/><Relationship Id="rId12" Type="http://schemas.openxmlformats.org/officeDocument/2006/relationships/hyperlink" Target="https://oer.galileo.usg.edu/biology-collections/17" TargetMode="External"/><Relationship Id="rId17" Type="http://schemas.openxmlformats.org/officeDocument/2006/relationships/hyperlink" Target="https://affordablelearninggeorgia.org/documents/357_McKinney.pdf" TargetMode="External"/><Relationship Id="rId2" Type="http://schemas.openxmlformats.org/officeDocument/2006/relationships/hyperlink" Target="https://www.affordablelearninggeorgia.org/about/r11_grantees/" TargetMode="External"/><Relationship Id="rId16" Type="http://schemas.openxmlformats.org/officeDocument/2006/relationships/hyperlink" Target="https://affordablelearninggeorgia.org/documents/M04_Sega.pdf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bvtpublishing.com/book/680" TargetMode="External"/><Relationship Id="rId6" Type="http://schemas.openxmlformats.org/officeDocument/2006/relationships/hyperlink" Target="https://www.pearson.com/us/higher-education/product/Urry-Campbell-Biology-11th-Edition/9780134093413.html?tab=order" TargetMode="External"/><Relationship Id="rId11" Type="http://schemas.openxmlformats.org/officeDocument/2006/relationships/hyperlink" Target="https://oer.galileo.usg.edu/history-collections/2" TargetMode="External"/><Relationship Id="rId5" Type="http://schemas.openxmlformats.org/officeDocument/2006/relationships/hyperlink" Target="https://macmillanlearning.com/Catalog/product/historyofworldsocietiesvolume1-tenthedition-mckay/valueoptions" TargetMode="External"/><Relationship Id="rId15" Type="http://schemas.openxmlformats.org/officeDocument/2006/relationships/hyperlink" Target="https://oer.galileo.usg.edu/psychology-collections/24/" TargetMode="External"/><Relationship Id="rId23" Type="http://schemas.openxmlformats.org/officeDocument/2006/relationships/comments" Target="../comments1.xml"/><Relationship Id="rId745" Type="http://schemas.microsoft.com/office/2017/10/relationships/threadedComment" Target="../threadedComments/threadedComment1.xml"/><Relationship Id="rId10" Type="http://schemas.openxmlformats.org/officeDocument/2006/relationships/hyperlink" Target="https://affordablelearninggeorgia.org/documents/231.d_xie_kersey_.docx" TargetMode="External"/><Relationship Id="rId19" Type="http://schemas.openxmlformats.org/officeDocument/2006/relationships/hyperlink" Target="https://drive.google.com/open?id=1wZEDW9RdNIHsttU7GYXHin1pPsVZr9-B" TargetMode="External"/><Relationship Id="rId4" Type="http://schemas.openxmlformats.org/officeDocument/2006/relationships/hyperlink" Target="https://www.affordablelearninggeorgia.org/about/open_math/" TargetMode="External"/><Relationship Id="rId9" Type="http://schemas.openxmlformats.org/officeDocument/2006/relationships/hyperlink" Target="https://www.affordablelearninggeorgia.org/documents/2014F_EGSC_APPENDIXA_Proposal29.pdf" TargetMode="External"/><Relationship Id="rId14" Type="http://schemas.openxmlformats.org/officeDocument/2006/relationships/hyperlink" Target="https://oer.galileo.usg.edu/criminal-collections/3" TargetMode="External"/><Relationship Id="rId2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B2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70"/>
      <c r="B1" s="170"/>
    </row>
    <row r="2" spans="1:6" ht="31.5" x14ac:dyDescent="0.5">
      <c r="A2" s="171" t="s">
        <v>229</v>
      </c>
      <c r="B2" s="171"/>
    </row>
    <row r="3" spans="1:6" ht="20.25" customHeight="1" x14ac:dyDescent="0.25"/>
    <row r="4" spans="1:6" ht="31.5" x14ac:dyDescent="0.5">
      <c r="A4" s="169" t="s">
        <v>0</v>
      </c>
      <c r="B4" s="169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5124.666666666667</v>
      </c>
      <c r="B6" s="143">
        <v>729506.54333333333</v>
      </c>
    </row>
    <row r="8" spans="1:6" ht="29.25" customHeight="1" x14ac:dyDescent="0.5">
      <c r="A8" s="172" t="s">
        <v>3</v>
      </c>
      <c r="B8" s="172"/>
    </row>
    <row r="9" spans="1:6" ht="30" customHeight="1" x14ac:dyDescent="0.5">
      <c r="A9" s="168">
        <f>SUM(Table1[Total Award])</f>
        <v>81190</v>
      </c>
      <c r="B9" s="168"/>
    </row>
    <row r="10" spans="1:6" ht="13.5" customHeight="1" x14ac:dyDescent="0.5">
      <c r="A10" s="49"/>
      <c r="B10" s="50"/>
    </row>
    <row r="11" spans="1:6" ht="26.25" customHeight="1" x14ac:dyDescent="0.5">
      <c r="A11" s="173" t="s">
        <v>4</v>
      </c>
      <c r="B11" s="173"/>
    </row>
    <row r="12" spans="1:6" ht="35.25" customHeight="1" x14ac:dyDescent="0.5">
      <c r="A12" s="168">
        <f>B6/A9</f>
        <v>8.9851772796321381</v>
      </c>
      <c r="B12" s="168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194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220</v>
      </c>
      <c r="B15" s="139">
        <f>SUM(Table1[Spring 2019 Students])</f>
        <v>375</v>
      </c>
      <c r="C15" s="64">
        <f>SUM(Table1[Spring 2018 Students])</f>
        <v>732</v>
      </c>
      <c r="D15" s="64">
        <f>SUM(Table1[Spring 2017 Students])</f>
        <v>673.66666666666663</v>
      </c>
      <c r="E15" s="68">
        <f>SUM(Table1[Spring 2016 Students])</f>
        <v>213.33333333333334</v>
      </c>
      <c r="F15" s="64">
        <f>SUM(Table1[Spring 2015 Students])</f>
        <v>213.33333333333334</v>
      </c>
    </row>
    <row r="16" spans="1:6" ht="18.75" x14ac:dyDescent="0.3">
      <c r="A16" s="53" t="s">
        <v>221</v>
      </c>
      <c r="B16" s="53">
        <v>0</v>
      </c>
      <c r="C16" s="64">
        <f>SUM(Table1[Summer 2018 Students])</f>
        <v>165</v>
      </c>
      <c r="D16" s="64">
        <f>SUM(Table1[Summer 2017 Students])</f>
        <v>673.66666666666663</v>
      </c>
      <c r="E16" s="68">
        <f>SUM(Table1[Summer 2016 Students])</f>
        <v>213.33333333333334</v>
      </c>
      <c r="F16" s="64">
        <f>SUM(Table1[Summer 2015 Students])</f>
        <v>213.33333333333334</v>
      </c>
    </row>
    <row r="17" spans="1:7" ht="18.75" x14ac:dyDescent="0.3">
      <c r="A17" s="53" t="s">
        <v>222</v>
      </c>
      <c r="B17" s="53">
        <v>0</v>
      </c>
      <c r="C17" s="64">
        <f>SUM(Table1[Fall 2018 Students])</f>
        <v>455</v>
      </c>
      <c r="D17" s="64">
        <f>SUM(Table1[Fall 2017 Students])</f>
        <v>673.66666666666663</v>
      </c>
      <c r="E17" s="68">
        <f>SUM(Table1[Fall 2016 Students])</f>
        <v>310</v>
      </c>
      <c r="F17" s="64">
        <f>SUM(Table1[Fall 2015 Students])</f>
        <v>213.33333333333334</v>
      </c>
    </row>
    <row r="18" spans="1:7" ht="18.75" x14ac:dyDescent="0.3">
      <c r="A18" s="71" t="s">
        <v>223</v>
      </c>
      <c r="B18" s="74">
        <f>SUM(B15:B17)</f>
        <v>375</v>
      </c>
      <c r="C18" s="74">
        <f>SUM(C15:C17)</f>
        <v>1352</v>
      </c>
      <c r="D18" s="74">
        <f>SUM(D15:D17)</f>
        <v>2021</v>
      </c>
      <c r="E18" s="75">
        <f t="shared" ref="E18:F18" si="0">SUM(E15:E17)</f>
        <v>736.66666666666674</v>
      </c>
      <c r="F18" s="74">
        <f t="shared" si="0"/>
        <v>640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224</v>
      </c>
      <c r="B20" s="54">
        <f>SUM(Table1[Spring 2019 Savings])</f>
        <v>66844.25</v>
      </c>
      <c r="C20" s="54">
        <f>SUM(Table1[Spring 2018 Savings])</f>
        <v>121662.90666666666</v>
      </c>
      <c r="D20" s="54">
        <f>SUM(Table1[Spring 2017 Savings])</f>
        <v>111902.90666666666</v>
      </c>
      <c r="E20" s="69">
        <f>SUM(Table1[Spring 2016 Savings])</f>
        <v>14432.000000000002</v>
      </c>
      <c r="F20" s="54">
        <f>SUM(Table1[Spring 2015 Savings])</f>
        <v>14432.000000000002</v>
      </c>
      <c r="G20" s="17"/>
    </row>
    <row r="21" spans="1:7" ht="18.75" x14ac:dyDescent="0.3">
      <c r="A21" s="53" t="s">
        <v>225</v>
      </c>
      <c r="B21" s="53">
        <v>0</v>
      </c>
      <c r="C21" s="54">
        <f>SUM(Table1[Summer 2018 Savings])</f>
        <v>31890.5</v>
      </c>
      <c r="D21" s="54">
        <f>SUM(Table1[Summer 2017 Savings])</f>
        <v>111902.90666666666</v>
      </c>
      <c r="E21" s="69">
        <f>SUM(Table1[Summer 2016 Savings])</f>
        <v>14432.000000000002</v>
      </c>
      <c r="F21" s="54">
        <f>SUM(Table1[Summer 2015 Savings])</f>
        <v>14432.000000000002</v>
      </c>
      <c r="G21" s="17"/>
    </row>
    <row r="22" spans="1:7" ht="18.75" x14ac:dyDescent="0.3">
      <c r="A22" s="53" t="s">
        <v>226</v>
      </c>
      <c r="B22" s="53">
        <v>0</v>
      </c>
      <c r="C22" s="54">
        <f>SUM(Table1[Fall 2018 Savings])</f>
        <v>75224</v>
      </c>
      <c r="D22" s="54">
        <f>SUM(Table1[Fall 2017 Savings])</f>
        <v>111902.90666666666</v>
      </c>
      <c r="E22" s="69">
        <f>SUM(Table1[Fall 2016 Savings])</f>
        <v>26016.166666666672</v>
      </c>
      <c r="F22" s="54">
        <f>SUM(Table1[Fall 2015 Savings])</f>
        <v>14432.000000000002</v>
      </c>
      <c r="G22" s="17"/>
    </row>
    <row r="23" spans="1:7" ht="18.75" x14ac:dyDescent="0.3">
      <c r="A23" s="71" t="s">
        <v>227</v>
      </c>
      <c r="B23" s="72">
        <f>SUM(B20:B22)</f>
        <v>66844.25</v>
      </c>
      <c r="C23" s="72">
        <f>SUM(C20:C22)</f>
        <v>228777.40666666668</v>
      </c>
      <c r="D23" s="72">
        <f>SUM(D20:D22)</f>
        <v>335708.72</v>
      </c>
      <c r="E23" s="73">
        <f t="shared" ref="E23:F23" si="1">SUM(E20:E22)</f>
        <v>54880.166666666672</v>
      </c>
      <c r="F23" s="72">
        <f t="shared" si="1"/>
        <v>43296.000000000007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67" t="s">
        <v>13</v>
      </c>
      <c r="B25" s="167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347505.75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1655</v>
      </c>
    </row>
    <row r="28" spans="1:7" ht="45" customHeight="1" x14ac:dyDescent="0.3">
      <c r="A28" s="71"/>
    </row>
    <row r="29" spans="1:7" ht="60" customHeight="1" x14ac:dyDescent="0.45">
      <c r="A29" s="176" t="s">
        <v>16</v>
      </c>
      <c r="B29" s="177"/>
    </row>
    <row r="30" spans="1:7" ht="39" customHeight="1" x14ac:dyDescent="0.25">
      <c r="A30" s="174" t="s">
        <v>17</v>
      </c>
      <c r="B30" s="175"/>
    </row>
    <row r="31" spans="1:7" ht="37.5" customHeight="1" x14ac:dyDescent="0.25">
      <c r="A31" s="174" t="s">
        <v>18</v>
      </c>
      <c r="B31" s="175"/>
    </row>
    <row r="32" spans="1:7" ht="49.5" customHeight="1" x14ac:dyDescent="0.25">
      <c r="A32" s="174" t="s">
        <v>19</v>
      </c>
      <c r="B32" s="175"/>
    </row>
    <row r="33" spans="1:2" ht="34.5" customHeight="1" x14ac:dyDescent="0.25">
      <c r="A33" s="174" t="s">
        <v>20</v>
      </c>
      <c r="B33" s="175"/>
    </row>
    <row r="34" spans="1:2" ht="61.5" customHeight="1" x14ac:dyDescent="0.25">
      <c r="A34" s="174" t="s">
        <v>228</v>
      </c>
      <c r="B34" s="175"/>
    </row>
  </sheetData>
  <mergeCells count="14">
    <mergeCell ref="A33:B33"/>
    <mergeCell ref="A34:B34"/>
    <mergeCell ref="A29:B29"/>
    <mergeCell ref="A30:B30"/>
    <mergeCell ref="A31:B31"/>
    <mergeCell ref="A32:B32"/>
    <mergeCell ref="A25:B25"/>
    <mergeCell ref="A12:B12"/>
    <mergeCell ref="A4:B4"/>
    <mergeCell ref="A1:B1"/>
    <mergeCell ref="A2:B2"/>
    <mergeCell ref="A8:B8"/>
    <mergeCell ref="A11:B11"/>
    <mergeCell ref="A9:B9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E392" sqref="E392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218</v>
      </c>
      <c r="BN1" s="47" t="s">
        <v>219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hidden="1" x14ac:dyDescent="0.25">
      <c r="A9" s="33"/>
      <c r="B9" s="31"/>
      <c r="C9" s="30"/>
      <c r="F9" s="4"/>
      <c r="G9" s="1"/>
      <c r="I9" s="1"/>
      <c r="J9" s="1"/>
      <c r="K9" s="1"/>
      <c r="O9" s="19"/>
      <c r="P9" s="2"/>
      <c r="Q9" s="19"/>
      <c r="R9" s="20"/>
      <c r="S9" s="20"/>
      <c r="T9" s="20"/>
      <c r="U9" s="2"/>
      <c r="W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15"/>
      <c r="AO9" s="19"/>
      <c r="AP9" s="15"/>
      <c r="AQ9" s="19"/>
      <c r="AR9" s="15"/>
      <c r="AS9" s="19"/>
      <c r="AT9" s="15"/>
      <c r="AU9" s="19"/>
      <c r="AV9" s="15"/>
      <c r="AW9" s="19"/>
      <c r="AX9" s="15"/>
      <c r="AY9" s="19"/>
      <c r="AZ9" s="15"/>
      <c r="BA9" s="19"/>
      <c r="BC9" s="56"/>
      <c r="BD9" s="56"/>
      <c r="BG9" s="23"/>
      <c r="BH9" s="17"/>
      <c r="BI9" s="15"/>
      <c r="BJ9" s="19"/>
      <c r="BK9" s="15"/>
      <c r="BL9" s="19"/>
      <c r="BM9" s="19"/>
      <c r="BN9" s="19"/>
      <c r="BO9" s="20"/>
      <c r="BP9" s="19"/>
      <c r="BQ9" s="15"/>
      <c r="BR9" s="19"/>
      <c r="BS9" s="19"/>
      <c r="BT9" s="19"/>
      <c r="BU9" s="19"/>
      <c r="CI9"/>
      <c r="CJ9"/>
      <c r="CK9"/>
      <c r="CL9"/>
    </row>
    <row r="10" spans="1:90" hidden="1" x14ac:dyDescent="0.25">
      <c r="A10" s="33"/>
      <c r="B10" s="31"/>
      <c r="C10" s="30"/>
      <c r="F10" s="4"/>
      <c r="G10" s="1"/>
      <c r="I10" s="1"/>
      <c r="J10" s="1"/>
      <c r="K10" s="1"/>
      <c r="O10" s="19"/>
      <c r="P10" s="15"/>
      <c r="Q10" s="19"/>
      <c r="R10" s="20"/>
      <c r="S10" s="20"/>
      <c r="T10" s="20"/>
      <c r="U10" s="2"/>
      <c r="W10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15"/>
      <c r="AO10" s="19"/>
      <c r="AP10" s="15"/>
      <c r="AQ10" s="19"/>
      <c r="AR10" s="15"/>
      <c r="AS10" s="19"/>
      <c r="AT10" s="15"/>
      <c r="AU10" s="19"/>
      <c r="AV10" s="15"/>
      <c r="AW10" s="19"/>
      <c r="AX10" s="15"/>
      <c r="AY10" s="19"/>
      <c r="AZ10" s="15"/>
      <c r="BA10" s="19"/>
      <c r="BB10" s="27"/>
      <c r="BC10" s="59"/>
      <c r="BD10" s="59"/>
      <c r="BE10" s="59"/>
      <c r="BF10" s="59"/>
      <c r="BG10" s="23"/>
      <c r="BH10" s="17"/>
      <c r="BI10" s="15"/>
      <c r="BJ10" s="19"/>
      <c r="BK10" s="15"/>
      <c r="BL10" s="19"/>
      <c r="BM10" s="19"/>
      <c r="BN10" s="19"/>
      <c r="BO10" s="20"/>
      <c r="BP10" s="19"/>
      <c r="BQ10" s="15"/>
      <c r="BR10" s="19"/>
      <c r="BS10" s="19"/>
      <c r="BT10" s="19"/>
      <c r="BU10" s="19"/>
      <c r="CI10"/>
      <c r="CJ10"/>
      <c r="CK10"/>
      <c r="CL10"/>
    </row>
    <row r="11" spans="1:90" hidden="1" x14ac:dyDescent="0.25">
      <c r="A11" s="33"/>
      <c r="B11" s="31"/>
      <c r="C11" s="30"/>
      <c r="F11" s="4"/>
      <c r="G11" s="1"/>
      <c r="I11" s="1"/>
      <c r="J11" s="1"/>
      <c r="K11" s="1"/>
      <c r="O11" s="19"/>
      <c r="P11" s="2"/>
      <c r="Q11" s="19"/>
      <c r="R11" s="20"/>
      <c r="S11" s="20"/>
      <c r="T11" s="20"/>
      <c r="U11" s="2"/>
      <c r="W11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15"/>
      <c r="AO11" s="19"/>
      <c r="AP11" s="15"/>
      <c r="AQ11" s="19"/>
      <c r="AR11" s="15"/>
      <c r="AS11" s="19"/>
      <c r="AT11" s="15"/>
      <c r="AU11" s="19"/>
      <c r="AV11" s="15"/>
      <c r="AW11" s="19"/>
      <c r="AX11" s="15"/>
      <c r="AY11" s="19"/>
      <c r="AZ11" s="15"/>
      <c r="BA11" s="19"/>
      <c r="BC11" s="56"/>
      <c r="BD11" s="56"/>
      <c r="BG11" s="23"/>
      <c r="BH11" s="17"/>
      <c r="BI11" s="15"/>
      <c r="BJ11" s="19"/>
      <c r="BK11" s="15"/>
      <c r="BL11" s="19"/>
      <c r="BM11" s="19"/>
      <c r="BN11" s="19"/>
      <c r="BO11" s="20"/>
      <c r="BP11" s="19"/>
      <c r="BQ11" s="15"/>
      <c r="BR11" s="19"/>
      <c r="BS11" s="19"/>
      <c r="BT11" s="19"/>
      <c r="BU11" s="19"/>
      <c r="CI11"/>
      <c r="CJ11"/>
      <c r="CK11"/>
      <c r="CL11"/>
    </row>
    <row r="12" spans="1:90" hidden="1" x14ac:dyDescent="0.25">
      <c r="A12" s="33"/>
      <c r="B12" s="31"/>
      <c r="C12" s="30"/>
      <c r="F12" s="4"/>
      <c r="G12" s="1"/>
      <c r="I12" s="1"/>
      <c r="J12" s="1"/>
      <c r="K12" s="1"/>
      <c r="O12" s="19"/>
      <c r="P12" s="2"/>
      <c r="Q12" s="19"/>
      <c r="R12" s="20"/>
      <c r="S12" s="20"/>
      <c r="T12" s="20"/>
      <c r="U12" s="2"/>
      <c r="W12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15"/>
      <c r="AO12" s="19"/>
      <c r="AP12" s="15"/>
      <c r="AQ12" s="19"/>
      <c r="AR12" s="15"/>
      <c r="AS12" s="19"/>
      <c r="AT12" s="15"/>
      <c r="AU12" s="19"/>
      <c r="AV12" s="15"/>
      <c r="AW12" s="19"/>
      <c r="AX12" s="15"/>
      <c r="AY12" s="19"/>
      <c r="AZ12" s="15"/>
      <c r="BA12" s="19"/>
      <c r="BB12" s="27"/>
      <c r="BC12" s="59"/>
      <c r="BD12" s="59"/>
      <c r="BE12" s="59"/>
      <c r="BF12" s="59"/>
      <c r="BG12" s="23"/>
      <c r="BH12" s="17"/>
      <c r="BI12" s="15"/>
      <c r="BJ12" s="19"/>
      <c r="BK12" s="15"/>
      <c r="BL12" s="19"/>
      <c r="BM12" s="19"/>
      <c r="BN12" s="19"/>
      <c r="BO12" s="20"/>
      <c r="BP12" s="19"/>
      <c r="BQ12" s="15"/>
      <c r="BR12" s="19"/>
      <c r="BS12" s="19"/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x14ac:dyDescent="0.25">
      <c r="A15" s="33" t="s">
        <v>113</v>
      </c>
      <c r="B15" s="31" t="s">
        <v>87</v>
      </c>
      <c r="C15" s="30" t="s">
        <v>9</v>
      </c>
      <c r="D15" t="s">
        <v>88</v>
      </c>
      <c r="E15" t="s">
        <v>114</v>
      </c>
      <c r="F15" s="4">
        <v>5590</v>
      </c>
      <c r="G15" s="1" t="s">
        <v>115</v>
      </c>
      <c r="H15" t="s">
        <v>116</v>
      </c>
      <c r="I15" s="1" t="s">
        <v>109</v>
      </c>
      <c r="J15" s="1" t="s">
        <v>110</v>
      </c>
      <c r="K15" s="1" t="s">
        <v>111</v>
      </c>
      <c r="L15" t="s">
        <v>103</v>
      </c>
      <c r="M15" t="s">
        <v>93</v>
      </c>
      <c r="N15" t="s">
        <v>93</v>
      </c>
      <c r="O15" s="19">
        <v>43296</v>
      </c>
      <c r="P15" s="2">
        <v>640</v>
      </c>
      <c r="Q15" s="19">
        <v>67.650000000000006</v>
      </c>
      <c r="R15" s="20">
        <v>213.33333333333334</v>
      </c>
      <c r="S15" s="20">
        <v>213.33333333333334</v>
      </c>
      <c r="T15" s="20">
        <v>213.33333333333334</v>
      </c>
      <c r="U15" s="2" t="s">
        <v>94</v>
      </c>
      <c r="V15" t="s">
        <v>95</v>
      </c>
      <c r="W15"/>
      <c r="Y15" t="s">
        <v>96</v>
      </c>
      <c r="Z15" s="20">
        <v>213.33333333333334</v>
      </c>
      <c r="AA15" s="19">
        <v>14432.000000000002</v>
      </c>
      <c r="AB15" s="20">
        <v>213.33333333333334</v>
      </c>
      <c r="AC15" s="19">
        <v>14432.000000000002</v>
      </c>
      <c r="AD15" s="20">
        <v>213.33333333333334</v>
      </c>
      <c r="AE15" s="19">
        <v>14432.000000000002</v>
      </c>
      <c r="AF15" s="20">
        <v>213.33333333333334</v>
      </c>
      <c r="AG15" s="19">
        <v>14432.000000000002</v>
      </c>
      <c r="AH15" s="20">
        <v>213.33333333333334</v>
      </c>
      <c r="AI15" s="19">
        <v>14432.000000000002</v>
      </c>
      <c r="AJ15" s="20">
        <v>640</v>
      </c>
      <c r="AK15" s="19">
        <v>43296.000000000007</v>
      </c>
      <c r="AL15" s="20">
        <v>213.33333333333334</v>
      </c>
      <c r="AM15" s="19">
        <v>14432.000000000002</v>
      </c>
      <c r="AN15" s="15">
        <v>213.33333333333334</v>
      </c>
      <c r="AO15" s="19">
        <v>14432.000000000002</v>
      </c>
      <c r="AP15" s="15">
        <v>213.33333333333334</v>
      </c>
      <c r="AQ15" s="19">
        <v>14432.000000000002</v>
      </c>
      <c r="AR15" s="15">
        <v>640</v>
      </c>
      <c r="AS15" s="19">
        <v>43296.000000000007</v>
      </c>
      <c r="AT15" s="15">
        <v>213.33333333333334</v>
      </c>
      <c r="AU15" s="19">
        <v>14432.000000000002</v>
      </c>
      <c r="AV15" s="15">
        <v>213.33333333333334</v>
      </c>
      <c r="AW15" s="19">
        <v>14432.000000000002</v>
      </c>
      <c r="AX15" s="15">
        <v>213.33333333333334</v>
      </c>
      <c r="AY15" s="19">
        <v>14432.000000000002</v>
      </c>
      <c r="AZ15" s="15">
        <v>640</v>
      </c>
      <c r="BA15" s="19">
        <v>43296.000000000007</v>
      </c>
      <c r="BB15" s="17" t="s">
        <v>96</v>
      </c>
      <c r="BC15" s="56">
        <v>40</v>
      </c>
      <c r="BD15" s="56">
        <v>240</v>
      </c>
      <c r="BE15" s="56">
        <v>110</v>
      </c>
      <c r="BF15" s="56">
        <v>390</v>
      </c>
      <c r="BG15" s="23">
        <v>138</v>
      </c>
      <c r="BH15" s="17">
        <v>53820</v>
      </c>
      <c r="BI15" s="15">
        <v>40</v>
      </c>
      <c r="BJ15" s="19">
        <v>5520</v>
      </c>
      <c r="BK15" s="15">
        <v>240</v>
      </c>
      <c r="BL15" s="19">
        <v>33120</v>
      </c>
      <c r="BM15" s="19">
        <v>110</v>
      </c>
      <c r="BN15" s="19">
        <v>15180</v>
      </c>
      <c r="BO15" s="20">
        <v>390</v>
      </c>
      <c r="BP15" s="19">
        <v>53820</v>
      </c>
      <c r="BQ15" s="15">
        <v>2523.3333333333335</v>
      </c>
      <c r="BR15" s="19">
        <v>198140.00000000003</v>
      </c>
      <c r="BS15" s="19">
        <v>35.445438282647594</v>
      </c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hidden="1" x14ac:dyDescent="0.25">
      <c r="A18" s="33"/>
      <c r="B18" s="31"/>
      <c r="C18" s="30"/>
      <c r="F18" s="4"/>
      <c r="G18" s="1"/>
      <c r="I18" s="1"/>
      <c r="J18" s="1"/>
      <c r="K18" s="1"/>
      <c r="O18" s="19"/>
      <c r="P18" s="2"/>
      <c r="Q18" s="19"/>
      <c r="R18" s="20"/>
      <c r="S18" s="20"/>
      <c r="T18" s="20"/>
      <c r="U18" s="2"/>
      <c r="W18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15"/>
      <c r="AO18" s="19"/>
      <c r="AP18" s="15"/>
      <c r="AQ18" s="19"/>
      <c r="AR18" s="15"/>
      <c r="AS18" s="19"/>
      <c r="AT18" s="15"/>
      <c r="AU18" s="19"/>
      <c r="AV18" s="15"/>
      <c r="AW18" s="19"/>
      <c r="AX18" s="15"/>
      <c r="AY18" s="19"/>
      <c r="AZ18" s="15"/>
      <c r="BA18" s="19"/>
      <c r="BC18" s="56"/>
      <c r="BD18" s="56"/>
      <c r="BG18" s="23"/>
      <c r="BH18" s="17"/>
      <c r="BI18" s="15"/>
      <c r="BJ18" s="19"/>
      <c r="BK18" s="15"/>
      <c r="BL18" s="19"/>
      <c r="BM18" s="19"/>
      <c r="BN18" s="19"/>
      <c r="BO18" s="20"/>
      <c r="BP18" s="19"/>
      <c r="BQ18" s="15"/>
      <c r="BR18" s="19"/>
      <c r="BS18" s="19"/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hidden="1" x14ac:dyDescent="0.25">
      <c r="A23" s="33"/>
      <c r="B23" s="91"/>
      <c r="C23" s="30"/>
      <c r="F23" s="4"/>
      <c r="G23" s="1"/>
      <c r="H23" s="11"/>
      <c r="I23" s="1"/>
      <c r="J23" s="1"/>
      <c r="K23" s="1"/>
      <c r="O23" s="19"/>
      <c r="P23" s="15"/>
      <c r="Q23" s="19"/>
      <c r="R23" s="20"/>
      <c r="S23" s="20"/>
      <c r="T23" s="20"/>
      <c r="U23" s="2"/>
      <c r="W23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15"/>
      <c r="AO23" s="19"/>
      <c r="AP23" s="15"/>
      <c r="AQ23" s="19"/>
      <c r="AR23" s="15"/>
      <c r="AS23" s="19"/>
      <c r="AT23" s="15"/>
      <c r="AU23" s="19"/>
      <c r="AV23" s="15"/>
      <c r="AW23" s="19"/>
      <c r="AX23" s="15"/>
      <c r="AY23" s="19"/>
      <c r="AZ23" s="15"/>
      <c r="BA23" s="19"/>
      <c r="BC23" s="56"/>
      <c r="BD23" s="56"/>
      <c r="BG23" s="23"/>
      <c r="BH23" s="17"/>
      <c r="BI23" s="15"/>
      <c r="BJ23" s="19"/>
      <c r="BK23" s="15"/>
      <c r="BL23" s="19"/>
      <c r="BM23" s="19"/>
      <c r="BN23" s="19"/>
      <c r="BO23" s="20"/>
      <c r="BP23" s="19"/>
      <c r="BQ23" s="15"/>
      <c r="BR23" s="19"/>
      <c r="BS23" s="19"/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hidden="1" x14ac:dyDescent="0.25">
      <c r="A26" s="33"/>
      <c r="B26" s="31"/>
      <c r="C26" s="30"/>
      <c r="F26" s="4"/>
      <c r="G26" s="1"/>
      <c r="I26" s="1"/>
      <c r="J26" s="1"/>
      <c r="K26" s="1"/>
      <c r="O26" s="19"/>
      <c r="P26" s="2"/>
      <c r="Q26" s="19"/>
      <c r="R26" s="20"/>
      <c r="S26" s="20"/>
      <c r="T26" s="20"/>
      <c r="U26" s="2"/>
      <c r="W26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15"/>
      <c r="AO26" s="19"/>
      <c r="AP26" s="15"/>
      <c r="AQ26" s="19"/>
      <c r="AR26" s="15"/>
      <c r="AS26" s="19"/>
      <c r="AT26" s="15"/>
      <c r="AU26" s="19"/>
      <c r="AV26" s="15"/>
      <c r="AW26" s="19"/>
      <c r="AX26" s="15"/>
      <c r="AY26" s="19"/>
      <c r="AZ26" s="15"/>
      <c r="BA26" s="19"/>
      <c r="BC26" s="56"/>
      <c r="BD26" s="56"/>
      <c r="BG26" s="23"/>
      <c r="BH26" s="17"/>
      <c r="BI26" s="15"/>
      <c r="BJ26" s="19"/>
      <c r="BK26" s="15"/>
      <c r="BL26" s="19"/>
      <c r="BM26" s="19"/>
      <c r="BN26" s="19"/>
      <c r="BO26" s="20"/>
      <c r="BP26" s="19"/>
      <c r="BQ26" s="15"/>
      <c r="BR26" s="19"/>
      <c r="BS26" s="19"/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hidden="1" x14ac:dyDescent="0.25">
      <c r="A33" s="33"/>
      <c r="B33" s="31"/>
      <c r="C33" s="30"/>
      <c r="F33" s="5"/>
      <c r="G33" s="1"/>
      <c r="H33" s="1"/>
      <c r="I33" s="1"/>
      <c r="J33" s="1"/>
      <c r="K33" s="1"/>
      <c r="O33" s="19"/>
      <c r="P33" s="2"/>
      <c r="Q33" s="19"/>
      <c r="R33" s="20"/>
      <c r="S33" s="20"/>
      <c r="T33" s="20"/>
      <c r="U33" s="2"/>
      <c r="W33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15"/>
      <c r="AO33" s="19"/>
      <c r="AP33" s="15"/>
      <c r="AQ33" s="19"/>
      <c r="AR33" s="15"/>
      <c r="AS33" s="19"/>
      <c r="AT33" s="15"/>
      <c r="AU33" s="19"/>
      <c r="AV33" s="15"/>
      <c r="AW33" s="19"/>
      <c r="AX33" s="15"/>
      <c r="AY33" s="19"/>
      <c r="AZ33" s="15"/>
      <c r="BA33" s="19"/>
      <c r="BC33" s="56"/>
      <c r="BD33" s="56"/>
      <c r="BG33" s="23"/>
      <c r="BH33" s="17"/>
      <c r="BI33" s="15"/>
      <c r="BJ33" s="19"/>
      <c r="BK33" s="15"/>
      <c r="BL33" s="19"/>
      <c r="BM33" s="19"/>
      <c r="BN33" s="19"/>
      <c r="BO33" s="20"/>
      <c r="BP33" s="19"/>
      <c r="BQ33" s="15"/>
      <c r="BR33" s="19"/>
      <c r="BS33" s="19"/>
      <c r="BT33" s="19"/>
      <c r="BU33" s="19"/>
      <c r="CI33"/>
      <c r="CJ33"/>
      <c r="CK33"/>
      <c r="CL33"/>
    </row>
    <row r="34" spans="1:90" hidden="1" x14ac:dyDescent="0.25">
      <c r="A34" s="33"/>
      <c r="B34" s="31"/>
      <c r="C34" s="30"/>
      <c r="F34" s="5"/>
      <c r="G34" s="1"/>
      <c r="H34" s="1"/>
      <c r="I34" s="1"/>
      <c r="J34" s="1"/>
      <c r="K34" s="1"/>
      <c r="O34" s="19"/>
      <c r="P34" s="2"/>
      <c r="Q34" s="19"/>
      <c r="R34" s="20"/>
      <c r="S34" s="20"/>
      <c r="T34" s="20"/>
      <c r="U34" s="2"/>
      <c r="W34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15"/>
      <c r="AO34" s="19"/>
      <c r="AP34" s="15"/>
      <c r="AQ34" s="19"/>
      <c r="AR34" s="15"/>
      <c r="AS34" s="19"/>
      <c r="AT34" s="15"/>
      <c r="AU34" s="19"/>
      <c r="AV34" s="15"/>
      <c r="AW34" s="19"/>
      <c r="AX34" s="15"/>
      <c r="AY34" s="19"/>
      <c r="AZ34" s="15"/>
      <c r="BA34" s="19"/>
      <c r="BC34" s="56"/>
      <c r="BD34" s="56"/>
      <c r="BG34" s="19"/>
      <c r="BH34" s="17"/>
      <c r="BI34" s="15"/>
      <c r="BJ34" s="19"/>
      <c r="BK34" s="15"/>
      <c r="BL34" s="19"/>
      <c r="BM34" s="19"/>
      <c r="BN34" s="19"/>
      <c r="BO34" s="20"/>
      <c r="BP34" s="19"/>
      <c r="BQ34" s="15"/>
      <c r="BR34" s="19"/>
      <c r="BS34" s="19"/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idden="1" x14ac:dyDescent="0.25">
      <c r="A38" s="92"/>
      <c r="B38" s="31"/>
      <c r="C38" s="30"/>
      <c r="F38" s="5"/>
      <c r="G38" s="1"/>
      <c r="H38" s="1"/>
      <c r="I38" s="1"/>
      <c r="J38" s="1"/>
      <c r="K38" s="1"/>
      <c r="O38" s="19"/>
      <c r="P38" s="2"/>
      <c r="Q38" s="19"/>
      <c r="R38" s="20"/>
      <c r="S38" s="20"/>
      <c r="T38" s="20"/>
      <c r="U38" s="2"/>
      <c r="W38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15"/>
      <c r="AO38" s="19"/>
      <c r="AP38" s="15"/>
      <c r="AQ38" s="19"/>
      <c r="AR38" s="15"/>
      <c r="AS38" s="19"/>
      <c r="AT38" s="15"/>
      <c r="AU38" s="19"/>
      <c r="AV38" s="15"/>
      <c r="AW38" s="19"/>
      <c r="AX38" s="15"/>
      <c r="AY38" s="19"/>
      <c r="AZ38" s="15"/>
      <c r="BA38" s="19"/>
      <c r="BC38" s="56"/>
      <c r="BD38" s="56"/>
      <c r="BG38" s="23"/>
      <c r="BH38" s="17"/>
      <c r="BI38" s="15"/>
      <c r="BJ38" s="19"/>
      <c r="BK38" s="15"/>
      <c r="BL38" s="19"/>
      <c r="BM38" s="19"/>
      <c r="BN38" s="19"/>
      <c r="BO38" s="20"/>
      <c r="BP38" s="19"/>
      <c r="BQ38" s="15"/>
      <c r="BR38" s="19"/>
      <c r="BS38" s="19"/>
      <c r="BT38" s="19"/>
      <c r="BU38" s="19"/>
      <c r="CI38"/>
      <c r="CJ38"/>
      <c r="CK38"/>
      <c r="CL38"/>
    </row>
    <row r="39" spans="1:90" hidden="1" x14ac:dyDescent="0.25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idden="1" x14ac:dyDescent="0.25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hidden="1" x14ac:dyDescent="0.25">
      <c r="A41" s="92"/>
      <c r="B41" s="31"/>
      <c r="C41" s="30"/>
      <c r="F41" s="5"/>
      <c r="G41" s="1"/>
      <c r="H41" s="1"/>
      <c r="I41" s="1"/>
      <c r="J41" s="1"/>
      <c r="K41" s="1"/>
      <c r="O41" s="19"/>
      <c r="P41" s="2"/>
      <c r="Q41" s="19"/>
      <c r="R41" s="20"/>
      <c r="S41" s="20"/>
      <c r="T41" s="20"/>
      <c r="U41" s="2"/>
      <c r="W41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15"/>
      <c r="AO41" s="19"/>
      <c r="AP41" s="15"/>
      <c r="AQ41" s="19"/>
      <c r="AR41" s="15"/>
      <c r="AS41" s="19"/>
      <c r="AT41" s="15"/>
      <c r="AU41" s="19"/>
      <c r="AV41" s="15"/>
      <c r="AW41" s="19"/>
      <c r="AX41" s="15"/>
      <c r="AY41" s="19"/>
      <c r="AZ41" s="15"/>
      <c r="BA41" s="19"/>
      <c r="BC41" s="56"/>
      <c r="BD41" s="56"/>
      <c r="BG41" s="23"/>
      <c r="BH41" s="17"/>
      <c r="BI41" s="15"/>
      <c r="BJ41" s="19"/>
      <c r="BK41" s="15"/>
      <c r="BL41" s="19"/>
      <c r="BM41" s="19"/>
      <c r="BN41" s="19"/>
      <c r="BO41" s="20"/>
      <c r="BP41" s="19"/>
      <c r="BQ41" s="15"/>
      <c r="BR41" s="19"/>
      <c r="BS41" s="19"/>
      <c r="BT41" s="19"/>
      <c r="BU41" s="19"/>
      <c r="CI41"/>
      <c r="CJ41"/>
      <c r="CK41"/>
      <c r="CL41"/>
    </row>
    <row r="42" spans="1:90" hidden="1" x14ac:dyDescent="0.25">
      <c r="A42" s="33"/>
      <c r="B42" s="91"/>
      <c r="C42" s="30"/>
      <c r="F42" s="5"/>
      <c r="G42" s="1"/>
      <c r="H42" s="1"/>
      <c r="I42" s="1"/>
      <c r="J42" s="1"/>
      <c r="K42" s="1"/>
      <c r="O42" s="19"/>
      <c r="P42" s="2"/>
      <c r="Q42" s="19"/>
      <c r="R42" s="20"/>
      <c r="S42" s="20"/>
      <c r="T42" s="20"/>
      <c r="U42" s="2"/>
      <c r="W42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15"/>
      <c r="AO42" s="19"/>
      <c r="AP42" s="15"/>
      <c r="AQ42" s="19"/>
      <c r="AR42" s="15"/>
      <c r="AS42" s="19"/>
      <c r="AT42" s="15"/>
      <c r="AU42" s="19"/>
      <c r="AV42" s="15"/>
      <c r="AW42" s="19"/>
      <c r="AX42" s="15"/>
      <c r="AY42" s="19"/>
      <c r="AZ42" s="15"/>
      <c r="BA42" s="19"/>
      <c r="BC42" s="56"/>
      <c r="BD42" s="56"/>
      <c r="BG42" s="19"/>
      <c r="BH42" s="17"/>
      <c r="BI42" s="15"/>
      <c r="BJ42" s="19"/>
      <c r="BK42" s="15"/>
      <c r="BL42" s="19"/>
      <c r="BM42" s="19"/>
      <c r="BN42" s="19"/>
      <c r="BO42" s="20"/>
      <c r="BP42" s="19"/>
      <c r="BQ42" s="15"/>
      <c r="BR42" s="19"/>
      <c r="BS42" s="19"/>
      <c r="BT42" s="19"/>
      <c r="BU42" s="19"/>
      <c r="CI42"/>
      <c r="CJ42"/>
      <c r="CK42"/>
      <c r="CL42"/>
    </row>
    <row r="43" spans="1:90" hidden="1" x14ac:dyDescent="0.25">
      <c r="A43" s="33"/>
      <c r="B43" s="31"/>
      <c r="C43" s="30"/>
      <c r="F43" s="5"/>
      <c r="G43" s="1"/>
      <c r="H43" s="1"/>
      <c r="I43" s="1"/>
      <c r="J43" s="1"/>
      <c r="K43" s="1"/>
      <c r="O43" s="19"/>
      <c r="P43" s="2"/>
      <c r="Q43" s="19"/>
      <c r="R43" s="20"/>
      <c r="S43" s="20"/>
      <c r="T43" s="20"/>
      <c r="U43" s="2"/>
      <c r="W43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0"/>
      <c r="AK43" s="19"/>
      <c r="AL43" s="20"/>
      <c r="AM43" s="19"/>
      <c r="AN43" s="15"/>
      <c r="AO43" s="19"/>
      <c r="AP43" s="15"/>
      <c r="AQ43" s="19"/>
      <c r="AR43" s="15"/>
      <c r="AS43" s="19"/>
      <c r="AT43" s="15"/>
      <c r="AU43" s="19"/>
      <c r="AV43" s="15"/>
      <c r="AW43" s="19"/>
      <c r="AX43" s="15"/>
      <c r="AY43" s="19"/>
      <c r="AZ43" s="15"/>
      <c r="BA43" s="19"/>
      <c r="BC43" s="56"/>
      <c r="BD43" s="56"/>
      <c r="BG43" s="19"/>
      <c r="BH43" s="17"/>
      <c r="BI43" s="15"/>
      <c r="BJ43" s="19"/>
      <c r="BK43" s="15"/>
      <c r="BL43" s="19"/>
      <c r="BM43" s="19"/>
      <c r="BN43" s="19"/>
      <c r="BO43" s="20"/>
      <c r="BP43" s="19"/>
      <c r="BQ43" s="15"/>
      <c r="BR43" s="19"/>
      <c r="BS43" s="19"/>
      <c r="BT43" s="19"/>
      <c r="BU43" s="19"/>
      <c r="CI43"/>
      <c r="CJ43"/>
      <c r="CK43"/>
      <c r="CL43"/>
    </row>
    <row r="44" spans="1:90" hidden="1" x14ac:dyDescent="0.25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idden="1" x14ac:dyDescent="0.25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hidden="1" thickTop="1" x14ac:dyDescent="0.25">
      <c r="A46" s="33"/>
      <c r="B46" s="43"/>
      <c r="C46" s="30"/>
      <c r="F46" s="5"/>
      <c r="G46" s="1"/>
      <c r="H46" s="1"/>
      <c r="I46" s="1"/>
      <c r="J46" s="1"/>
      <c r="K46" s="1"/>
      <c r="O46" s="19"/>
      <c r="P46" s="2"/>
      <c r="Q46" s="19"/>
      <c r="R46" s="20"/>
      <c r="S46" s="20"/>
      <c r="T46" s="20"/>
      <c r="U46" s="2"/>
      <c r="W46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15"/>
      <c r="AO46" s="19"/>
      <c r="AP46" s="15"/>
      <c r="AQ46" s="19"/>
      <c r="AR46" s="15"/>
      <c r="AS46" s="19"/>
      <c r="AT46" s="15"/>
      <c r="AU46" s="19"/>
      <c r="AV46" s="15"/>
      <c r="AW46" s="19"/>
      <c r="AX46" s="15"/>
      <c r="AY46" s="19"/>
      <c r="AZ46" s="15"/>
      <c r="BA46" s="19"/>
      <c r="BC46" s="56"/>
      <c r="BD46" s="56"/>
      <c r="BG46" s="23"/>
      <c r="BH46" s="17"/>
      <c r="BI46" s="15"/>
      <c r="BJ46" s="19"/>
      <c r="BK46" s="15"/>
      <c r="BL46" s="19"/>
      <c r="BM46" s="19"/>
      <c r="BN46" s="19"/>
      <c r="BO46" s="20"/>
      <c r="BP46" s="19"/>
      <c r="BQ46" s="15"/>
      <c r="BR46" s="19"/>
      <c r="BS46" s="19"/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hidden="1" x14ac:dyDescent="0.25">
      <c r="A50" s="33"/>
      <c r="B50" s="31"/>
      <c r="C50" s="30"/>
      <c r="F50" s="5"/>
      <c r="G50" s="1"/>
      <c r="I50" s="1"/>
      <c r="J50" s="1"/>
      <c r="K50" s="1"/>
      <c r="O50" s="19"/>
      <c r="P50" s="2"/>
      <c r="Q50" s="19"/>
      <c r="R50" s="20"/>
      <c r="S50" s="20"/>
      <c r="T50" s="20"/>
      <c r="U50" s="2"/>
      <c r="W50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15"/>
      <c r="AO50" s="19"/>
      <c r="AP50" s="15"/>
      <c r="AQ50" s="19"/>
      <c r="AR50" s="15"/>
      <c r="AS50" s="19"/>
      <c r="AT50" s="15"/>
      <c r="AU50" s="19"/>
      <c r="AV50" s="15"/>
      <c r="AW50" s="19"/>
      <c r="AX50" s="15"/>
      <c r="AY50" s="19"/>
      <c r="AZ50" s="15"/>
      <c r="BA50" s="19"/>
      <c r="BC50" s="56"/>
      <c r="BD50" s="56"/>
      <c r="BG50" s="23"/>
      <c r="BH50" s="17"/>
      <c r="BI50" s="15"/>
      <c r="BJ50" s="19"/>
      <c r="BK50" s="15"/>
      <c r="BL50" s="19"/>
      <c r="BM50" s="19"/>
      <c r="BN50" s="19"/>
      <c r="BO50" s="20"/>
      <c r="BP50" s="19"/>
      <c r="BQ50" s="15"/>
      <c r="BR50" s="19"/>
      <c r="BS50" s="19"/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hidden="1" x14ac:dyDescent="0.25">
      <c r="A52" s="33"/>
      <c r="B52" s="31"/>
      <c r="C52" s="30"/>
      <c r="F52" s="5"/>
      <c r="G52" s="1"/>
      <c r="H52" s="1"/>
      <c r="I52" s="1"/>
      <c r="J52" s="1"/>
      <c r="K52" s="1"/>
      <c r="O52" s="19"/>
      <c r="P52" s="15"/>
      <c r="Q52" s="19"/>
      <c r="R52" s="20"/>
      <c r="S52" s="20"/>
      <c r="T52" s="20"/>
      <c r="U52" s="2"/>
      <c r="W52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15"/>
      <c r="AO52" s="19"/>
      <c r="AP52" s="15"/>
      <c r="AQ52" s="19"/>
      <c r="AR52" s="15"/>
      <c r="AS52" s="19"/>
      <c r="AT52" s="15"/>
      <c r="AU52" s="19"/>
      <c r="AV52" s="15"/>
      <c r="AW52" s="19"/>
      <c r="AX52" s="15"/>
      <c r="AY52" s="19"/>
      <c r="AZ52" s="15"/>
      <c r="BA52" s="19"/>
      <c r="BC52" s="56"/>
      <c r="BD52" s="56"/>
      <c r="BG52" s="19"/>
      <c r="BH52" s="17"/>
      <c r="BI52" s="15"/>
      <c r="BJ52" s="19"/>
      <c r="BK52" s="15"/>
      <c r="BL52" s="19"/>
      <c r="BM52" s="19"/>
      <c r="BN52" s="19"/>
      <c r="BO52" s="20"/>
      <c r="BP52" s="19"/>
      <c r="BQ52" s="15"/>
      <c r="BR52" s="19"/>
      <c r="BS52" s="19"/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hidden="1" x14ac:dyDescent="0.25">
      <c r="A56" s="33"/>
      <c r="B56" s="31"/>
      <c r="C56" s="30"/>
      <c r="F56" s="5"/>
      <c r="G56" s="1"/>
      <c r="H56" s="1"/>
      <c r="I56" s="1"/>
      <c r="J56" s="1"/>
      <c r="K56" s="1"/>
      <c r="O56" s="19"/>
      <c r="P56" s="2"/>
      <c r="Q56" s="19"/>
      <c r="R56" s="20"/>
      <c r="S56" s="20"/>
      <c r="T56" s="20"/>
      <c r="U56" s="2"/>
      <c r="W56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15"/>
      <c r="AO56" s="19"/>
      <c r="AP56" s="15"/>
      <c r="AQ56" s="19"/>
      <c r="AR56" s="15"/>
      <c r="AS56" s="19"/>
      <c r="AT56" s="15"/>
      <c r="AU56" s="19"/>
      <c r="AV56" s="15"/>
      <c r="AW56" s="19"/>
      <c r="AX56" s="15"/>
      <c r="AY56" s="19"/>
      <c r="AZ56" s="15"/>
      <c r="BA56" s="19"/>
      <c r="BC56" s="56"/>
      <c r="BD56" s="56"/>
      <c r="BG56" s="23"/>
      <c r="BH56" s="17"/>
      <c r="BI56" s="15"/>
      <c r="BJ56" s="19"/>
      <c r="BK56" s="15"/>
      <c r="BL56" s="19"/>
      <c r="BM56" s="19"/>
      <c r="BN56" s="19"/>
      <c r="BO56" s="20"/>
      <c r="BP56" s="19"/>
      <c r="BQ56" s="15"/>
      <c r="BR56" s="19"/>
      <c r="BS56" s="19"/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hidden="1" x14ac:dyDescent="0.25">
      <c r="A65" s="33"/>
      <c r="B65" s="31"/>
      <c r="C65" s="30"/>
      <c r="F65" s="3"/>
      <c r="G65" s="1"/>
      <c r="H65" s="1"/>
      <c r="I65" s="1"/>
      <c r="J65" s="1"/>
      <c r="K65" s="1"/>
      <c r="L65" s="10"/>
      <c r="M65" s="10"/>
      <c r="N65" s="10"/>
      <c r="O65" s="19"/>
      <c r="P65" s="2"/>
      <c r="Q65" s="19"/>
      <c r="R65" s="20"/>
      <c r="S65" s="20"/>
      <c r="T65" s="20"/>
      <c r="U65" s="2"/>
      <c r="W65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15"/>
      <c r="AO65" s="19"/>
      <c r="AP65" s="15"/>
      <c r="AQ65" s="19"/>
      <c r="AR65" s="15"/>
      <c r="AS65" s="19"/>
      <c r="AT65" s="15"/>
      <c r="AU65" s="19"/>
      <c r="AV65" s="15"/>
      <c r="AW65" s="19"/>
      <c r="AX65" s="15"/>
      <c r="AY65" s="19"/>
      <c r="AZ65" s="15"/>
      <c r="BA65" s="19"/>
      <c r="BC65" s="56"/>
      <c r="BD65" s="56"/>
      <c r="BG65" s="23"/>
      <c r="BH65" s="17"/>
      <c r="BI65" s="15"/>
      <c r="BJ65" s="19"/>
      <c r="BK65" s="15"/>
      <c r="BL65" s="19"/>
      <c r="BM65" s="19"/>
      <c r="BN65" s="19"/>
      <c r="BO65" s="20"/>
      <c r="BP65" s="19"/>
      <c r="BQ65" s="15"/>
      <c r="BR65" s="19"/>
      <c r="BS65" s="19"/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hidden="1" x14ac:dyDescent="0.25">
      <c r="A72" s="33"/>
      <c r="B72" s="31"/>
      <c r="C72" s="30"/>
      <c r="F72" s="3"/>
      <c r="G72" s="1"/>
      <c r="H72" s="1"/>
      <c r="I72" s="1"/>
      <c r="J72" s="1"/>
      <c r="K72" s="1"/>
      <c r="L72" s="10"/>
      <c r="M72" s="10"/>
      <c r="N72" s="10"/>
      <c r="O72" s="19"/>
      <c r="P72" s="2"/>
      <c r="Q72" s="19"/>
      <c r="R72" s="20"/>
      <c r="S72" s="20"/>
      <c r="T72" s="20"/>
      <c r="U72" s="2"/>
      <c r="W72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15"/>
      <c r="AO72" s="19"/>
      <c r="AP72" s="15"/>
      <c r="AQ72" s="19"/>
      <c r="AR72" s="15"/>
      <c r="AS72" s="19"/>
      <c r="AT72" s="15"/>
      <c r="AU72" s="19"/>
      <c r="AV72" s="15"/>
      <c r="AW72" s="19"/>
      <c r="AX72" s="15"/>
      <c r="AY72" s="19"/>
      <c r="AZ72" s="15"/>
      <c r="BA72" s="19"/>
      <c r="BC72" s="56"/>
      <c r="BD72" s="56"/>
      <c r="BG72" s="23"/>
      <c r="BH72" s="17"/>
      <c r="BI72" s="15"/>
      <c r="BJ72" s="19"/>
      <c r="BK72" s="15"/>
      <c r="BL72" s="19"/>
      <c r="BM72" s="19"/>
      <c r="BN72" s="19"/>
      <c r="BO72" s="20"/>
      <c r="BP72" s="19"/>
      <c r="BQ72" s="15"/>
      <c r="BR72" s="19"/>
      <c r="BS72" s="19"/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hidden="1" x14ac:dyDescent="0.25">
      <c r="A75" s="33"/>
      <c r="B75" s="31"/>
      <c r="C75" s="30"/>
      <c r="F75" s="3"/>
      <c r="G75" s="1"/>
      <c r="H75" s="1"/>
      <c r="I75" s="1"/>
      <c r="J75" s="1"/>
      <c r="K75" s="1"/>
      <c r="L75" s="10"/>
      <c r="M75" s="10"/>
      <c r="N75" s="10"/>
      <c r="O75" s="19"/>
      <c r="P75" s="2"/>
      <c r="Q75" s="19"/>
      <c r="R75" s="20"/>
      <c r="S75" s="20"/>
      <c r="T75" s="20"/>
      <c r="U75" s="2"/>
      <c r="W75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15"/>
      <c r="AO75" s="19"/>
      <c r="AP75" s="15"/>
      <c r="AQ75" s="19"/>
      <c r="AR75" s="15"/>
      <c r="AS75" s="19"/>
      <c r="AT75" s="15"/>
      <c r="AU75" s="19"/>
      <c r="AV75" s="15"/>
      <c r="AW75" s="19"/>
      <c r="AX75" s="15"/>
      <c r="AY75" s="19"/>
      <c r="AZ75" s="15"/>
      <c r="BA75" s="19"/>
      <c r="BC75" s="56"/>
      <c r="BD75" s="56"/>
      <c r="BG75" s="23"/>
      <c r="BH75" s="17"/>
      <c r="BI75" s="15"/>
      <c r="BJ75" s="19"/>
      <c r="BK75" s="15"/>
      <c r="BL75" s="19"/>
      <c r="BM75" s="19"/>
      <c r="BN75" s="19"/>
      <c r="BO75" s="20"/>
      <c r="BP75" s="19"/>
      <c r="BQ75" s="15"/>
      <c r="BR75" s="19"/>
      <c r="BS75" s="19"/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hidden="1" x14ac:dyDescent="0.25">
      <c r="A82" s="33"/>
      <c r="B82" s="31"/>
      <c r="C82" s="30"/>
      <c r="F82" s="3"/>
      <c r="G82" s="1"/>
      <c r="H82" s="1"/>
      <c r="I82" s="1"/>
      <c r="J82" s="1"/>
      <c r="K82" s="1"/>
      <c r="O82" s="19"/>
      <c r="P82" s="2"/>
      <c r="Q82" s="19"/>
      <c r="R82" s="20"/>
      <c r="S82" s="20"/>
      <c r="T82" s="20"/>
      <c r="U82" s="2"/>
      <c r="W82"/>
      <c r="Z82" s="20"/>
      <c r="AA82" s="19"/>
      <c r="AB82" s="20"/>
      <c r="AC82" s="19"/>
      <c r="AD82" s="20"/>
      <c r="AE82" s="19"/>
      <c r="AF82" s="20"/>
      <c r="AG82" s="19"/>
      <c r="AH82" s="20"/>
      <c r="AI82" s="19"/>
      <c r="AJ82" s="20"/>
      <c r="AK82" s="19"/>
      <c r="AL82" s="20"/>
      <c r="AM82" s="19"/>
      <c r="AN82" s="15"/>
      <c r="AO82" s="19"/>
      <c r="AP82" s="15"/>
      <c r="AQ82" s="19"/>
      <c r="AR82" s="15"/>
      <c r="AS82" s="19"/>
      <c r="AT82" s="15"/>
      <c r="AU82" s="19"/>
      <c r="AV82" s="15"/>
      <c r="AW82" s="19"/>
      <c r="AX82" s="15"/>
      <c r="AY82" s="19"/>
      <c r="AZ82" s="15"/>
      <c r="BA82" s="19"/>
      <c r="BC82" s="56"/>
      <c r="BD82" s="56"/>
      <c r="BG82" s="19"/>
      <c r="BH82" s="17"/>
      <c r="BI82" s="15"/>
      <c r="BJ82" s="19"/>
      <c r="BK82" s="15"/>
      <c r="BL82" s="19"/>
      <c r="BM82" s="19"/>
      <c r="BN82" s="19"/>
      <c r="BO82" s="20"/>
      <c r="BP82" s="19"/>
      <c r="BQ82" s="15"/>
      <c r="BR82" s="19"/>
      <c r="BS82" s="19"/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hidden="1" x14ac:dyDescent="0.25">
      <c r="A85" s="33"/>
      <c r="B85" s="91"/>
      <c r="C85" s="30"/>
      <c r="F85" s="3"/>
      <c r="G85" s="1"/>
      <c r="H85" s="1"/>
      <c r="I85" s="1"/>
      <c r="J85" s="1"/>
      <c r="K85" s="1"/>
      <c r="O85" s="19"/>
      <c r="P85" s="2"/>
      <c r="Q85" s="19"/>
      <c r="R85" s="20"/>
      <c r="S85" s="20"/>
      <c r="T85" s="20"/>
      <c r="U85" s="2"/>
      <c r="W85"/>
      <c r="Y85" s="21"/>
      <c r="Z85" s="20"/>
      <c r="AA85" s="19"/>
      <c r="AB85" s="20"/>
      <c r="AC85" s="19"/>
      <c r="AD85" s="20"/>
      <c r="AE85" s="19"/>
      <c r="AF85" s="20"/>
      <c r="AG85" s="19"/>
      <c r="AH85" s="20"/>
      <c r="AI85" s="19"/>
      <c r="AJ85" s="20"/>
      <c r="AK85" s="19"/>
      <c r="AL85" s="20"/>
      <c r="AM85" s="19"/>
      <c r="AN85" s="15"/>
      <c r="AO85" s="19"/>
      <c r="AP85" s="15"/>
      <c r="AQ85" s="19"/>
      <c r="AR85" s="15"/>
      <c r="AS85" s="19"/>
      <c r="AT85" s="15"/>
      <c r="AU85" s="19"/>
      <c r="AV85" s="15"/>
      <c r="AW85" s="19"/>
      <c r="AX85" s="15"/>
      <c r="AY85" s="19"/>
      <c r="AZ85" s="15"/>
      <c r="BA85" s="19"/>
      <c r="BC85" s="56"/>
      <c r="BD85" s="56"/>
      <c r="BG85" s="23"/>
      <c r="BH85" s="17"/>
      <c r="BI85" s="15"/>
      <c r="BJ85" s="19"/>
      <c r="BK85" s="15"/>
      <c r="BL85" s="19"/>
      <c r="BM85" s="19"/>
      <c r="BN85" s="19"/>
      <c r="BO85" s="20"/>
      <c r="BP85" s="19"/>
      <c r="BQ85" s="15"/>
      <c r="BR85" s="19"/>
      <c r="BS85" s="19"/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hidden="1" x14ac:dyDescent="0.25">
      <c r="A87" s="33"/>
      <c r="B87" s="31"/>
      <c r="C87" s="30"/>
      <c r="F87" s="3"/>
      <c r="G87" s="1"/>
      <c r="H87" s="1"/>
      <c r="I87" s="1"/>
      <c r="J87" s="1"/>
      <c r="K87" s="1"/>
      <c r="O87" s="19"/>
      <c r="P87" s="2"/>
      <c r="Q87" s="19"/>
      <c r="R87" s="20"/>
      <c r="S87" s="20"/>
      <c r="T87" s="20"/>
      <c r="U87" s="2"/>
      <c r="W87"/>
      <c r="Y87" s="7"/>
      <c r="Z87" s="20"/>
      <c r="AA87" s="19"/>
      <c r="AB87" s="20"/>
      <c r="AC87" s="19"/>
      <c r="AD87" s="20"/>
      <c r="AE87" s="19"/>
      <c r="AF87" s="20"/>
      <c r="AG87" s="19"/>
      <c r="AH87" s="20"/>
      <c r="AI87" s="19"/>
      <c r="AJ87" s="20"/>
      <c r="AK87" s="19"/>
      <c r="AL87" s="20"/>
      <c r="AM87" s="19"/>
      <c r="AN87" s="15"/>
      <c r="AO87" s="19"/>
      <c r="AP87" s="15"/>
      <c r="AQ87" s="19"/>
      <c r="AR87" s="15"/>
      <c r="AS87" s="19"/>
      <c r="AT87" s="15"/>
      <c r="AU87" s="19"/>
      <c r="AV87" s="15"/>
      <c r="AW87" s="19"/>
      <c r="AX87" s="15"/>
      <c r="AY87" s="19"/>
      <c r="AZ87" s="15"/>
      <c r="BA87" s="19"/>
      <c r="BC87" s="56"/>
      <c r="BD87" s="56"/>
      <c r="BG87" s="23"/>
      <c r="BH87" s="17"/>
      <c r="BI87" s="15"/>
      <c r="BJ87" s="19"/>
      <c r="BK87" s="15"/>
      <c r="BL87" s="19"/>
      <c r="BM87" s="19"/>
      <c r="BN87" s="19"/>
      <c r="BO87" s="20"/>
      <c r="BP87" s="19"/>
      <c r="BQ87" s="15"/>
      <c r="BR87" s="19"/>
      <c r="BS87" s="19"/>
      <c r="BT87" s="19"/>
      <c r="BU87" s="19"/>
      <c r="CI87"/>
      <c r="CJ87"/>
      <c r="CK87"/>
      <c r="CL87"/>
    </row>
    <row r="88" spans="1:90" hidden="1" x14ac:dyDescent="0.25">
      <c r="A88" s="33"/>
      <c r="B88" s="31"/>
      <c r="C88" s="30"/>
      <c r="F88" s="3"/>
      <c r="G88" s="1"/>
      <c r="H88" s="1"/>
      <c r="I88" s="1"/>
      <c r="J88" s="1"/>
      <c r="K88" s="1"/>
      <c r="O88" s="19"/>
      <c r="P88" s="2"/>
      <c r="Q88" s="19"/>
      <c r="R88" s="20"/>
      <c r="S88" s="20"/>
      <c r="T88" s="20"/>
      <c r="U88" s="2"/>
      <c r="W88"/>
      <c r="Z88" s="20"/>
      <c r="AA88" s="19"/>
      <c r="AB88" s="20"/>
      <c r="AC88" s="19"/>
      <c r="AD88" s="20"/>
      <c r="AE88" s="19"/>
      <c r="AF88" s="20"/>
      <c r="AG88" s="19"/>
      <c r="AH88" s="20"/>
      <c r="AI88" s="19"/>
      <c r="AJ88" s="20"/>
      <c r="AK88" s="19"/>
      <c r="AL88" s="20"/>
      <c r="AM88" s="19"/>
      <c r="AN88" s="15"/>
      <c r="AO88" s="19"/>
      <c r="AP88" s="15"/>
      <c r="AQ88" s="19"/>
      <c r="AR88" s="15"/>
      <c r="AS88" s="19"/>
      <c r="AT88" s="15"/>
      <c r="AU88" s="19"/>
      <c r="AV88" s="15"/>
      <c r="AW88" s="19"/>
      <c r="AX88" s="15"/>
      <c r="AY88" s="19"/>
      <c r="AZ88" s="15"/>
      <c r="BA88" s="19"/>
      <c r="BC88" s="56"/>
      <c r="BD88" s="56"/>
      <c r="BG88" s="23"/>
      <c r="BH88" s="17"/>
      <c r="BI88" s="15"/>
      <c r="BJ88" s="19"/>
      <c r="BK88" s="15"/>
      <c r="BL88" s="19"/>
      <c r="BM88" s="19"/>
      <c r="BN88" s="19"/>
      <c r="BO88" s="20"/>
      <c r="BP88" s="19"/>
      <c r="BQ88" s="15"/>
      <c r="BR88" s="19"/>
      <c r="BS88" s="19"/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hidden="1" x14ac:dyDescent="0.25">
      <c r="A94" s="33"/>
      <c r="B94" s="31"/>
      <c r="C94" s="30"/>
      <c r="F94" s="3"/>
      <c r="G94" s="1"/>
      <c r="H94" s="1"/>
      <c r="I94" s="1"/>
      <c r="J94" s="1"/>
      <c r="K94" s="1"/>
      <c r="O94" s="19"/>
      <c r="P94" s="2"/>
      <c r="Q94" s="19"/>
      <c r="R94" s="20"/>
      <c r="S94" s="20"/>
      <c r="T94" s="20"/>
      <c r="U94" s="2"/>
      <c r="W94"/>
      <c r="Z94" s="20"/>
      <c r="AA94" s="19"/>
      <c r="AB94" s="20"/>
      <c r="AC94" s="19"/>
      <c r="AD94" s="20"/>
      <c r="AE94" s="19"/>
      <c r="AF94" s="20"/>
      <c r="AG94" s="19"/>
      <c r="AH94" s="20"/>
      <c r="AI94" s="19"/>
      <c r="AJ94" s="20"/>
      <c r="AK94" s="19"/>
      <c r="AL94" s="20"/>
      <c r="AM94" s="19"/>
      <c r="AN94" s="15"/>
      <c r="AO94" s="19"/>
      <c r="AP94" s="15"/>
      <c r="AQ94" s="19"/>
      <c r="AR94" s="15"/>
      <c r="AS94" s="19"/>
      <c r="AT94" s="15"/>
      <c r="AU94" s="19"/>
      <c r="AV94" s="15"/>
      <c r="AW94" s="19"/>
      <c r="AX94" s="15"/>
      <c r="AY94" s="19"/>
      <c r="AZ94" s="15"/>
      <c r="BA94" s="19"/>
      <c r="BC94" s="56"/>
      <c r="BD94" s="56"/>
      <c r="BG94" s="19"/>
      <c r="BH94" s="17"/>
      <c r="BI94" s="15"/>
      <c r="BJ94" s="19"/>
      <c r="BK94" s="15"/>
      <c r="BL94" s="19"/>
      <c r="BM94" s="19"/>
      <c r="BN94" s="19"/>
      <c r="BO94" s="20"/>
      <c r="BP94" s="19"/>
      <c r="BQ94" s="15"/>
      <c r="BR94" s="19"/>
      <c r="BS94" s="19"/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hidden="1" x14ac:dyDescent="0.25">
      <c r="A96" s="33"/>
      <c r="B96" s="31"/>
      <c r="C96" s="30"/>
      <c r="F96" s="3"/>
      <c r="G96" s="1"/>
      <c r="H96" s="1"/>
      <c r="I96" s="1"/>
      <c r="J96" s="1"/>
      <c r="K96" s="1"/>
      <c r="O96" s="19"/>
      <c r="P96" s="15"/>
      <c r="Q96" s="19"/>
      <c r="R96" s="20"/>
      <c r="S96" s="20"/>
      <c r="T96" s="20"/>
      <c r="U96" s="2"/>
      <c r="W96"/>
      <c r="Z96" s="20"/>
      <c r="AA96" s="19"/>
      <c r="AB96" s="20"/>
      <c r="AC96" s="19"/>
      <c r="AD96" s="20"/>
      <c r="AE96" s="19"/>
      <c r="AF96" s="20"/>
      <c r="AG96" s="19"/>
      <c r="AH96" s="20"/>
      <c r="AI96" s="19"/>
      <c r="AJ96" s="20"/>
      <c r="AK96" s="19"/>
      <c r="AL96" s="20"/>
      <c r="AM96" s="19"/>
      <c r="AN96" s="15"/>
      <c r="AO96" s="19"/>
      <c r="AP96" s="15"/>
      <c r="AQ96" s="19"/>
      <c r="AR96" s="15"/>
      <c r="AS96" s="19"/>
      <c r="AT96" s="15"/>
      <c r="AU96" s="19"/>
      <c r="AV96" s="15"/>
      <c r="AW96" s="19"/>
      <c r="AX96" s="15"/>
      <c r="AY96" s="19"/>
      <c r="AZ96" s="15"/>
      <c r="BA96" s="19"/>
      <c r="BC96" s="56"/>
      <c r="BD96" s="56"/>
      <c r="BG96" s="19"/>
      <c r="BH96" s="17"/>
      <c r="BI96" s="15"/>
      <c r="BJ96" s="19"/>
      <c r="BK96" s="15"/>
      <c r="BL96" s="19"/>
      <c r="BM96" s="19"/>
      <c r="BN96" s="19"/>
      <c r="BO96" s="20"/>
      <c r="BP96" s="19"/>
      <c r="BQ96" s="15"/>
      <c r="BR96" s="19"/>
      <c r="BS96" s="19"/>
      <c r="BT96" s="19"/>
      <c r="BU96" s="19"/>
      <c r="CI96"/>
      <c r="CJ96"/>
      <c r="CK96"/>
      <c r="CL96"/>
    </row>
    <row r="97" spans="1:90" hidden="1" x14ac:dyDescent="0.25">
      <c r="A97" s="33"/>
      <c r="B97" s="31"/>
      <c r="C97" s="30"/>
      <c r="F97" s="3"/>
      <c r="G97" s="1"/>
      <c r="H97" s="1"/>
      <c r="I97" s="1"/>
      <c r="J97" s="1"/>
      <c r="K97" s="1"/>
      <c r="O97" s="19"/>
      <c r="P97" s="2"/>
      <c r="Q97" s="19"/>
      <c r="R97" s="20"/>
      <c r="S97" s="20"/>
      <c r="T97" s="20"/>
      <c r="U97" s="2"/>
      <c r="W97"/>
      <c r="Z97" s="20"/>
      <c r="AA97" s="19"/>
      <c r="AB97" s="20"/>
      <c r="AC97" s="19"/>
      <c r="AD97" s="20"/>
      <c r="AE97" s="19"/>
      <c r="AF97" s="20"/>
      <c r="AG97" s="19"/>
      <c r="AH97" s="20"/>
      <c r="AI97" s="19"/>
      <c r="AJ97" s="20"/>
      <c r="AK97" s="19"/>
      <c r="AL97" s="20"/>
      <c r="AM97" s="19"/>
      <c r="AN97" s="15"/>
      <c r="AO97" s="19"/>
      <c r="AP97" s="15"/>
      <c r="AQ97" s="19"/>
      <c r="AR97" s="15"/>
      <c r="AS97" s="19"/>
      <c r="AT97" s="15"/>
      <c r="AU97" s="19"/>
      <c r="AV97" s="15"/>
      <c r="AW97" s="19"/>
      <c r="AX97" s="15"/>
      <c r="AY97" s="19"/>
      <c r="AZ97" s="15"/>
      <c r="BA97" s="19"/>
      <c r="BC97" s="56"/>
      <c r="BD97" s="56"/>
      <c r="BG97" s="19"/>
      <c r="BH97" s="17"/>
      <c r="BI97" s="15"/>
      <c r="BJ97" s="19"/>
      <c r="BK97" s="15"/>
      <c r="BL97" s="19"/>
      <c r="BM97" s="19"/>
      <c r="BN97" s="19"/>
      <c r="BO97" s="20"/>
      <c r="BP97" s="19"/>
      <c r="BQ97" s="15"/>
      <c r="BR97" s="19"/>
      <c r="BS97" s="19"/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hidden="1" x14ac:dyDescent="0.25">
      <c r="A108" s="33"/>
      <c r="B108" s="31"/>
      <c r="C108" s="30"/>
      <c r="F108" s="3"/>
      <c r="G108" s="1"/>
      <c r="H108" s="1"/>
      <c r="I108" s="1"/>
      <c r="J108" s="1"/>
      <c r="K108" s="1"/>
      <c r="O108" s="19"/>
      <c r="P108" s="2"/>
      <c r="Q108" s="19"/>
      <c r="R108" s="20"/>
      <c r="S108" s="20"/>
      <c r="T108" s="20"/>
      <c r="U108" s="2"/>
      <c r="W108"/>
      <c r="Z108" s="20"/>
      <c r="AA108" s="19"/>
      <c r="AB108" s="20"/>
      <c r="AC108" s="19"/>
      <c r="AD108" s="20"/>
      <c r="AE108" s="19"/>
      <c r="AF108" s="20"/>
      <c r="AG108" s="19"/>
      <c r="AH108" s="20"/>
      <c r="AI108" s="19"/>
      <c r="AJ108" s="20"/>
      <c r="AK108" s="19"/>
      <c r="AL108" s="20"/>
      <c r="AM108" s="19"/>
      <c r="AN108" s="15"/>
      <c r="AO108" s="19"/>
      <c r="AP108" s="15"/>
      <c r="AQ108" s="19"/>
      <c r="AR108" s="15"/>
      <c r="AS108" s="19"/>
      <c r="AT108" s="15"/>
      <c r="AU108" s="19"/>
      <c r="AV108" s="15"/>
      <c r="AW108" s="19"/>
      <c r="AX108" s="15"/>
      <c r="AY108" s="19"/>
      <c r="AZ108" s="15"/>
      <c r="BA108" s="19"/>
      <c r="BC108" s="56"/>
      <c r="BD108" s="56"/>
      <c r="BG108" s="19"/>
      <c r="BH108" s="17"/>
      <c r="BI108" s="15"/>
      <c r="BJ108" s="19"/>
      <c r="BK108" s="15"/>
      <c r="BL108" s="19"/>
      <c r="BM108" s="19"/>
      <c r="BN108" s="19"/>
      <c r="BO108" s="20"/>
      <c r="BP108" s="19"/>
      <c r="BQ108" s="15"/>
      <c r="BR108" s="19"/>
      <c r="BS108" s="19"/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hidden="1" x14ac:dyDescent="0.25">
      <c r="A110" s="33"/>
      <c r="B110" s="31"/>
      <c r="C110" s="30"/>
      <c r="F110" s="3"/>
      <c r="G110" s="1"/>
      <c r="H110" s="1"/>
      <c r="I110" s="1"/>
      <c r="J110" s="1"/>
      <c r="K110" s="1"/>
      <c r="O110" s="19"/>
      <c r="P110" s="2"/>
      <c r="Q110" s="19"/>
      <c r="R110" s="20"/>
      <c r="S110" s="20"/>
      <c r="T110" s="20"/>
      <c r="U110" s="2"/>
      <c r="W110"/>
      <c r="Z110" s="20"/>
      <c r="AA110" s="19"/>
      <c r="AB110" s="20"/>
      <c r="AC110" s="19"/>
      <c r="AD110" s="20"/>
      <c r="AE110" s="19"/>
      <c r="AF110" s="20"/>
      <c r="AG110" s="19"/>
      <c r="AH110" s="20"/>
      <c r="AI110" s="19"/>
      <c r="AJ110" s="20"/>
      <c r="AK110" s="19"/>
      <c r="AL110" s="20"/>
      <c r="AM110" s="19"/>
      <c r="AN110" s="15"/>
      <c r="AO110" s="19"/>
      <c r="AP110" s="15"/>
      <c r="AQ110" s="19"/>
      <c r="AR110" s="15"/>
      <c r="AS110" s="19"/>
      <c r="AT110" s="15"/>
      <c r="AU110" s="19"/>
      <c r="AV110" s="15"/>
      <c r="AW110" s="19"/>
      <c r="AX110" s="15"/>
      <c r="AY110" s="19"/>
      <c r="AZ110" s="15"/>
      <c r="BA110" s="19"/>
      <c r="BC110" s="56"/>
      <c r="BD110" s="56"/>
      <c r="BG110" s="23"/>
      <c r="BH110" s="17"/>
      <c r="BI110" s="15"/>
      <c r="BJ110" s="19"/>
      <c r="BK110" s="15"/>
      <c r="BL110" s="19"/>
      <c r="BM110" s="19"/>
      <c r="BN110" s="19"/>
      <c r="BO110" s="20"/>
      <c r="BP110" s="19"/>
      <c r="BQ110" s="15"/>
      <c r="BR110" s="19"/>
      <c r="BS110" s="19"/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hidden="1" x14ac:dyDescent="0.25">
      <c r="A112" s="92"/>
      <c r="B112" s="31"/>
      <c r="C112" s="30"/>
      <c r="F112" s="3"/>
      <c r="G112" s="1"/>
      <c r="I112" s="1"/>
      <c r="J112" s="1"/>
      <c r="K112" s="1"/>
      <c r="L112" s="1"/>
      <c r="M112" s="1"/>
      <c r="N112" s="1"/>
      <c r="O112" s="19"/>
      <c r="P112" s="2"/>
      <c r="Q112" s="19"/>
      <c r="R112" s="20"/>
      <c r="S112" s="20"/>
      <c r="T112" s="20"/>
      <c r="U112" s="2"/>
      <c r="W112"/>
      <c r="Z112" s="20"/>
      <c r="AA112" s="15"/>
      <c r="AB112" s="20"/>
      <c r="AC112" s="15"/>
      <c r="AD112" s="20"/>
      <c r="AE112" s="15"/>
      <c r="AF112" s="20"/>
      <c r="AG112" s="15"/>
      <c r="AH112" s="20"/>
      <c r="AI112" s="15"/>
      <c r="AJ112" s="20"/>
      <c r="AK112" s="15"/>
      <c r="AL112" s="20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/>
      <c r="BC112" s="56"/>
      <c r="BD112" s="56"/>
      <c r="BG112" s="19"/>
      <c r="BH112" s="19"/>
      <c r="BI112" s="15"/>
      <c r="BJ112" s="19"/>
      <c r="BK112" s="15"/>
      <c r="BL112" s="19"/>
      <c r="BM112" s="19"/>
      <c r="BN112" s="19"/>
      <c r="BO112" s="20"/>
      <c r="BP112" s="19"/>
      <c r="BQ112" s="15"/>
      <c r="BR112" s="19"/>
      <c r="BS112" s="19"/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hidden="1" x14ac:dyDescent="0.25">
      <c r="A114" s="92"/>
      <c r="B114" s="31"/>
      <c r="C114" s="30"/>
      <c r="F114" s="3"/>
      <c r="G114" s="1"/>
      <c r="H114" s="1"/>
      <c r="I114" s="1"/>
      <c r="J114" s="1"/>
      <c r="K114" s="1"/>
      <c r="L114" s="1"/>
      <c r="M114" s="1"/>
      <c r="N114" s="1"/>
      <c r="O114" s="19"/>
      <c r="P114" s="2"/>
      <c r="Q114" s="19"/>
      <c r="R114" s="20"/>
      <c r="S114" s="20"/>
      <c r="T114" s="20"/>
      <c r="U114" s="2"/>
      <c r="W114"/>
      <c r="Z114" s="20"/>
      <c r="AA114" s="19"/>
      <c r="AB114" s="20"/>
      <c r="AC114" s="19"/>
      <c r="AD114" s="20"/>
      <c r="AE114" s="19"/>
      <c r="AF114" s="20"/>
      <c r="AG114" s="19"/>
      <c r="AH114" s="20"/>
      <c r="AI114" s="19"/>
      <c r="AJ114" s="20"/>
      <c r="AK114" s="19"/>
      <c r="AL114" s="20"/>
      <c r="AM114" s="19"/>
      <c r="AN114" s="15"/>
      <c r="AO114" s="19"/>
      <c r="AP114" s="15"/>
      <c r="AQ114" s="19"/>
      <c r="AR114" s="15"/>
      <c r="AS114" s="19"/>
      <c r="AT114" s="15"/>
      <c r="AU114" s="19"/>
      <c r="AV114" s="15"/>
      <c r="AW114" s="19"/>
      <c r="AX114" s="15"/>
      <c r="AY114" s="19"/>
      <c r="AZ114" s="15"/>
      <c r="BA114" s="19"/>
      <c r="BB114"/>
      <c r="BC114" s="56"/>
      <c r="BD114" s="56"/>
      <c r="BG114" s="19"/>
      <c r="BH114" s="17"/>
      <c r="BI114" s="15"/>
      <c r="BJ114" s="19"/>
      <c r="BK114" s="15"/>
      <c r="BL114" s="19"/>
      <c r="BM114" s="19"/>
      <c r="BN114" s="19"/>
      <c r="BO114" s="20"/>
      <c r="BP114" s="19"/>
      <c r="BQ114" s="15"/>
      <c r="BR114" s="19"/>
      <c r="BS114" s="19"/>
      <c r="BT114" s="19"/>
      <c r="BU114" s="19"/>
      <c r="CI114"/>
      <c r="CJ114"/>
      <c r="CK114"/>
      <c r="CL114"/>
    </row>
    <row r="115" spans="1:90" ht="15.75" thickBot="1" x14ac:dyDescent="0.3">
      <c r="A115" s="92" t="s">
        <v>148</v>
      </c>
      <c r="B115" s="31" t="s">
        <v>147</v>
      </c>
      <c r="C115" s="30" t="s">
        <v>7</v>
      </c>
      <c r="D115" t="s">
        <v>88</v>
      </c>
      <c r="E115" t="s">
        <v>114</v>
      </c>
      <c r="F115" s="3">
        <v>4800</v>
      </c>
      <c r="G115" s="1" t="s">
        <v>149</v>
      </c>
      <c r="H115" t="s">
        <v>150</v>
      </c>
      <c r="I115" s="1" t="s">
        <v>151</v>
      </c>
      <c r="J115" s="1" t="s">
        <v>152</v>
      </c>
      <c r="K115" s="1" t="s">
        <v>102</v>
      </c>
      <c r="L115" s="1" t="s">
        <v>98</v>
      </c>
      <c r="M115" s="1" t="s">
        <v>98</v>
      </c>
      <c r="N115" s="1" t="s">
        <v>98</v>
      </c>
      <c r="O115" s="19">
        <v>34752.5</v>
      </c>
      <c r="P115" s="2">
        <v>290</v>
      </c>
      <c r="Q115" s="19">
        <v>119.83620689655173</v>
      </c>
      <c r="R115" s="20">
        <v>96.666666666666671</v>
      </c>
      <c r="S115" s="20">
        <v>96.666666666666671</v>
      </c>
      <c r="T115" s="20">
        <v>96.666666666666671</v>
      </c>
      <c r="U115" s="2" t="s">
        <v>139</v>
      </c>
      <c r="V115" t="s">
        <v>95</v>
      </c>
      <c r="W115"/>
      <c r="Y115" t="s">
        <v>96</v>
      </c>
      <c r="Z115" s="20">
        <v>0</v>
      </c>
      <c r="AA115" s="19">
        <v>0</v>
      </c>
      <c r="AB115" s="20">
        <v>0</v>
      </c>
      <c r="AC115" s="19">
        <v>0</v>
      </c>
      <c r="AD115" s="20">
        <v>0</v>
      </c>
      <c r="AE115" s="19">
        <v>0</v>
      </c>
      <c r="AF115" s="20">
        <v>0</v>
      </c>
      <c r="AG115" s="19">
        <v>0</v>
      </c>
      <c r="AH115" s="20">
        <v>0</v>
      </c>
      <c r="AI115" s="19">
        <v>0</v>
      </c>
      <c r="AJ115" s="20">
        <v>0</v>
      </c>
      <c r="AK115" s="19">
        <v>0</v>
      </c>
      <c r="AL115" s="20">
        <v>0</v>
      </c>
      <c r="AM115" s="19">
        <v>0</v>
      </c>
      <c r="AN115" s="15">
        <v>96.666666666666671</v>
      </c>
      <c r="AO115" s="19">
        <v>11584.166666666668</v>
      </c>
      <c r="AP115" s="15">
        <v>96.666666666666671</v>
      </c>
      <c r="AQ115" s="19">
        <v>11584.166666666668</v>
      </c>
      <c r="AR115" s="15">
        <v>193.33333333333334</v>
      </c>
      <c r="AS115" s="19">
        <v>23168.333333333336</v>
      </c>
      <c r="AT115" s="15">
        <v>96.666666666666671</v>
      </c>
      <c r="AU115" s="19">
        <v>11584.166666666668</v>
      </c>
      <c r="AV115" s="15">
        <v>96.666666666666671</v>
      </c>
      <c r="AW115" s="19">
        <v>11584.166666666668</v>
      </c>
      <c r="AX115" s="15">
        <v>96.666666666666671</v>
      </c>
      <c r="AY115" s="19">
        <v>11584.166666666668</v>
      </c>
      <c r="AZ115" s="15">
        <v>290</v>
      </c>
      <c r="BA115" s="19">
        <v>34752.5</v>
      </c>
      <c r="BB115" t="s">
        <v>100</v>
      </c>
      <c r="BC115" s="56">
        <v>0</v>
      </c>
      <c r="BD115" s="56">
        <v>0</v>
      </c>
      <c r="BE115" s="56">
        <v>0</v>
      </c>
      <c r="BF115" s="56">
        <v>0</v>
      </c>
      <c r="BG115" s="19">
        <v>188</v>
      </c>
      <c r="BH115" s="17">
        <v>0</v>
      </c>
      <c r="BI115" s="15">
        <v>0</v>
      </c>
      <c r="BJ115" s="19">
        <v>0</v>
      </c>
      <c r="BK115" s="15">
        <v>0</v>
      </c>
      <c r="BL115" s="19">
        <v>0</v>
      </c>
      <c r="BM115" s="19">
        <v>0</v>
      </c>
      <c r="BN115" s="19">
        <v>0</v>
      </c>
      <c r="BO115" s="20">
        <v>0</v>
      </c>
      <c r="BP115" s="19">
        <v>0</v>
      </c>
      <c r="BQ115" s="15">
        <v>483.33333333333337</v>
      </c>
      <c r="BR115" s="19">
        <v>57920.833333333336</v>
      </c>
      <c r="BS115" s="19">
        <v>12.066840277777779</v>
      </c>
      <c r="BT115" s="19"/>
      <c r="BU115" s="19"/>
      <c r="CI115"/>
      <c r="CJ115"/>
      <c r="CK115"/>
      <c r="CL115"/>
    </row>
    <row r="116" spans="1:90" ht="15.75" hidden="1" thickBot="1" x14ac:dyDescent="0.3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ht="15.75" hidden="1" thickBot="1" x14ac:dyDescent="0.3">
      <c r="A117" s="92"/>
      <c r="B117" s="31"/>
      <c r="C117" s="30"/>
      <c r="F117" s="3"/>
      <c r="G117" s="1"/>
      <c r="I117" s="1"/>
      <c r="J117" s="1"/>
      <c r="K117" s="1"/>
      <c r="L117" s="1"/>
      <c r="M117" s="1"/>
      <c r="N117" s="1"/>
      <c r="O117" s="19"/>
      <c r="P117" s="2"/>
      <c r="Q117" s="19"/>
      <c r="R117" s="20"/>
      <c r="S117" s="20"/>
      <c r="T117" s="20"/>
      <c r="U117" s="2"/>
      <c r="W117"/>
      <c r="Z117" s="20"/>
      <c r="AA117" s="19"/>
      <c r="AB117" s="20"/>
      <c r="AC117" s="19"/>
      <c r="AD117" s="20"/>
      <c r="AE117" s="19"/>
      <c r="AF117" s="20"/>
      <c r="AG117" s="19"/>
      <c r="AH117" s="20"/>
      <c r="AI117" s="19"/>
      <c r="AJ117" s="20"/>
      <c r="AK117" s="19"/>
      <c r="AL117" s="20"/>
      <c r="AM117" s="19"/>
      <c r="AN117" s="15"/>
      <c r="AO117" s="19"/>
      <c r="AP117" s="15"/>
      <c r="AQ117" s="19"/>
      <c r="AR117" s="15"/>
      <c r="AS117" s="19"/>
      <c r="AT117" s="15"/>
      <c r="AU117" s="19"/>
      <c r="AV117" s="15"/>
      <c r="AW117" s="19"/>
      <c r="AX117" s="15"/>
      <c r="AY117" s="19"/>
      <c r="AZ117" s="15"/>
      <c r="BA117" s="19"/>
      <c r="BB117" s="85"/>
      <c r="BC117" s="56"/>
      <c r="BD117" s="56"/>
      <c r="BG117" s="19"/>
      <c r="BH117" s="17"/>
      <c r="BI117" s="15"/>
      <c r="BJ117" s="19"/>
      <c r="BK117" s="15"/>
      <c r="BL117" s="19"/>
      <c r="BM117" s="19"/>
      <c r="BN117" s="19"/>
      <c r="BO117" s="20"/>
      <c r="BP117" s="19"/>
      <c r="BQ117" s="15"/>
      <c r="BR117" s="19"/>
      <c r="BS117" s="19"/>
      <c r="BT117" s="19"/>
      <c r="BU117" s="19"/>
      <c r="CI117"/>
      <c r="CJ117"/>
      <c r="CK117"/>
      <c r="CL117"/>
    </row>
    <row r="118" spans="1:90" ht="15.75" hidden="1" thickBot="1" x14ac:dyDescent="0.3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t="15.75" hidden="1" thickBot="1" x14ac:dyDescent="0.3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thickBot="1" x14ac:dyDescent="0.3">
      <c r="A121" s="42">
        <v>237</v>
      </c>
      <c r="B121" s="31" t="s">
        <v>153</v>
      </c>
      <c r="C121" s="30" t="s">
        <v>7</v>
      </c>
      <c r="D121" t="s">
        <v>88</v>
      </c>
      <c r="E121" t="s">
        <v>114</v>
      </c>
      <c r="F121" s="3">
        <v>10800</v>
      </c>
      <c r="G121" s="1" t="s">
        <v>155</v>
      </c>
      <c r="H121" s="1" t="s">
        <v>156</v>
      </c>
      <c r="I121" s="1" t="s">
        <v>157</v>
      </c>
      <c r="J121" s="1" t="s">
        <v>158</v>
      </c>
      <c r="K121" s="1" t="s">
        <v>159</v>
      </c>
      <c r="L121" t="s">
        <v>103</v>
      </c>
      <c r="M121" t="s">
        <v>97</v>
      </c>
      <c r="N121" t="s">
        <v>97</v>
      </c>
      <c r="O121" s="19">
        <v>18008.22</v>
      </c>
      <c r="P121" s="2">
        <v>90</v>
      </c>
      <c r="Q121" s="19">
        <v>200.09133333333335</v>
      </c>
      <c r="R121" s="20">
        <v>30</v>
      </c>
      <c r="S121" s="20">
        <v>30</v>
      </c>
      <c r="T121" s="20">
        <v>30</v>
      </c>
      <c r="U121" s="2" t="s">
        <v>145</v>
      </c>
      <c r="V121" t="s">
        <v>95</v>
      </c>
      <c r="W121"/>
      <c r="Y121" t="s">
        <v>96</v>
      </c>
      <c r="Z121" s="20">
        <v>0</v>
      </c>
      <c r="AA121" s="19">
        <v>0</v>
      </c>
      <c r="AB121" s="20">
        <v>0</v>
      </c>
      <c r="AC121" s="19">
        <v>0</v>
      </c>
      <c r="AD121" s="20">
        <v>0</v>
      </c>
      <c r="AE121" s="19">
        <v>0</v>
      </c>
      <c r="AF121" s="20">
        <v>0</v>
      </c>
      <c r="AG121" s="19">
        <v>0</v>
      </c>
      <c r="AH121" s="20">
        <v>0</v>
      </c>
      <c r="AI121" s="19">
        <v>0</v>
      </c>
      <c r="AJ121" s="20">
        <v>0</v>
      </c>
      <c r="AK121" s="19">
        <v>0</v>
      </c>
      <c r="AL121" s="20">
        <v>0</v>
      </c>
      <c r="AM121" s="19">
        <v>0</v>
      </c>
      <c r="AN121" s="15">
        <v>0</v>
      </c>
      <c r="AO121" s="19">
        <v>0</v>
      </c>
      <c r="AP121" s="15">
        <v>30</v>
      </c>
      <c r="AQ121" s="19">
        <v>6002.7400000000007</v>
      </c>
      <c r="AR121" s="15">
        <v>30</v>
      </c>
      <c r="AS121" s="19">
        <v>6002.7400000000007</v>
      </c>
      <c r="AT121" s="15">
        <v>30</v>
      </c>
      <c r="AU121" s="19">
        <v>6002.7400000000007</v>
      </c>
      <c r="AV121" s="15">
        <v>30</v>
      </c>
      <c r="AW121" s="19">
        <v>6002.7400000000007</v>
      </c>
      <c r="AX121" s="15">
        <v>30</v>
      </c>
      <c r="AY121" s="19">
        <v>6002.7400000000007</v>
      </c>
      <c r="AZ121" s="15">
        <v>90</v>
      </c>
      <c r="BA121" s="19">
        <v>18008.22</v>
      </c>
      <c r="BB121" s="17" t="s">
        <v>96</v>
      </c>
      <c r="BC121" s="56">
        <v>30</v>
      </c>
      <c r="BD121" s="56">
        <v>60</v>
      </c>
      <c r="BE121" s="56">
        <v>60</v>
      </c>
      <c r="BF121" s="56">
        <v>150</v>
      </c>
      <c r="BG121" s="23">
        <v>124.55</v>
      </c>
      <c r="BH121" s="17">
        <v>18682.5</v>
      </c>
      <c r="BI121" s="15">
        <v>30</v>
      </c>
      <c r="BJ121" s="19">
        <v>3736.5</v>
      </c>
      <c r="BK121" s="15">
        <v>60</v>
      </c>
      <c r="BL121" s="19">
        <v>7473</v>
      </c>
      <c r="BM121" s="19">
        <v>60</v>
      </c>
      <c r="BN121" s="19">
        <v>7473</v>
      </c>
      <c r="BO121" s="20">
        <v>150</v>
      </c>
      <c r="BP121" s="19">
        <v>18682.5</v>
      </c>
      <c r="BQ121" s="15">
        <v>270</v>
      </c>
      <c r="BR121" s="19">
        <v>42693.460000000006</v>
      </c>
      <c r="BS121" s="19">
        <v>3.9530981481481486</v>
      </c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hidden="1" x14ac:dyDescent="0.25">
      <c r="A125" s="33"/>
      <c r="B125" s="91"/>
      <c r="C125" s="30"/>
      <c r="F125" s="3"/>
      <c r="G125" s="1"/>
      <c r="H125" s="1"/>
      <c r="I125" s="1"/>
      <c r="J125" s="1"/>
      <c r="K125" s="1"/>
      <c r="O125" s="19"/>
      <c r="P125" s="2"/>
      <c r="Q125" s="19"/>
      <c r="R125" s="20"/>
      <c r="S125" s="20"/>
      <c r="T125" s="20"/>
      <c r="U125" s="2"/>
      <c r="W125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15"/>
      <c r="AO125" s="19"/>
      <c r="AP125" s="15"/>
      <c r="AQ125" s="19"/>
      <c r="AR125" s="15"/>
      <c r="AS125" s="19"/>
      <c r="AT125" s="15"/>
      <c r="AU125" s="19"/>
      <c r="AV125" s="15"/>
      <c r="AW125" s="19"/>
      <c r="AX125" s="15"/>
      <c r="AY125" s="19"/>
      <c r="AZ125" s="15"/>
      <c r="BA125" s="19"/>
      <c r="BC125" s="56"/>
      <c r="BD125" s="56"/>
      <c r="BG125" s="23"/>
      <c r="BH125" s="17"/>
      <c r="BI125" s="15"/>
      <c r="BJ125" s="19"/>
      <c r="BK125" s="15"/>
      <c r="BL125" s="19"/>
      <c r="BM125" s="19"/>
      <c r="BN125" s="19"/>
      <c r="BO125" s="20"/>
      <c r="BP125" s="19"/>
      <c r="BQ125" s="15"/>
      <c r="BR125" s="19"/>
      <c r="BS125" s="19"/>
      <c r="BT125" s="19"/>
      <c r="BU125" s="19"/>
      <c r="CI125"/>
      <c r="CJ125"/>
      <c r="CK125"/>
      <c r="CL125"/>
    </row>
    <row r="126" spans="1:90" hidden="1" x14ac:dyDescent="0.25">
      <c r="A126" s="92"/>
      <c r="B126" s="31"/>
      <c r="C126" s="30"/>
      <c r="F126" s="3"/>
      <c r="G126" s="1"/>
      <c r="H126" s="1"/>
      <c r="I126" s="1"/>
      <c r="J126" s="1"/>
      <c r="K126" s="1"/>
      <c r="O126" s="19"/>
      <c r="P126" s="2"/>
      <c r="Q126" s="19"/>
      <c r="R126" s="20"/>
      <c r="S126" s="20"/>
      <c r="T126" s="20"/>
      <c r="U126" s="2"/>
      <c r="W126"/>
      <c r="Z126" s="20"/>
      <c r="AA126" s="19"/>
      <c r="AB126" s="20"/>
      <c r="AC126" s="19"/>
      <c r="AD126" s="20"/>
      <c r="AE126" s="19"/>
      <c r="AF126" s="20"/>
      <c r="AG126" s="19"/>
      <c r="AH126" s="20"/>
      <c r="AI126" s="19"/>
      <c r="AJ126" s="20"/>
      <c r="AK126" s="19"/>
      <c r="AL126" s="20"/>
      <c r="AM126" s="19"/>
      <c r="AN126" s="15"/>
      <c r="AO126" s="19"/>
      <c r="AP126" s="15"/>
      <c r="AQ126" s="19"/>
      <c r="AR126" s="15"/>
      <c r="AS126" s="19"/>
      <c r="AT126" s="15"/>
      <c r="AU126" s="19"/>
      <c r="AV126" s="15"/>
      <c r="AW126" s="19"/>
      <c r="AX126" s="15"/>
      <c r="AY126" s="19"/>
      <c r="AZ126" s="15"/>
      <c r="BA126" s="19"/>
      <c r="BC126" s="56"/>
      <c r="BD126" s="56"/>
      <c r="BG126" s="23"/>
      <c r="BH126" s="17"/>
      <c r="BI126" s="15"/>
      <c r="BJ126" s="19"/>
      <c r="BK126" s="15"/>
      <c r="BL126" s="19"/>
      <c r="BM126" s="19"/>
      <c r="BN126" s="19"/>
      <c r="BO126" s="20"/>
      <c r="BP126" s="19"/>
      <c r="BQ126" s="15"/>
      <c r="BR126" s="19"/>
      <c r="BS126" s="19"/>
      <c r="BT126" s="19"/>
      <c r="BU126" s="19"/>
      <c r="CI126"/>
      <c r="CJ126"/>
      <c r="CK126"/>
      <c r="CL126"/>
    </row>
    <row r="127" spans="1:90" hidden="1" x14ac:dyDescent="0.25">
      <c r="A127" s="92"/>
      <c r="B127" s="31"/>
      <c r="C127" s="30"/>
      <c r="F127" s="3"/>
      <c r="G127" s="1"/>
      <c r="H127" s="1"/>
      <c r="I127" s="1"/>
      <c r="J127" s="1"/>
      <c r="K127" s="1"/>
      <c r="O127" s="19"/>
      <c r="P127" s="2"/>
      <c r="Q127" s="19"/>
      <c r="R127" s="20"/>
      <c r="S127" s="20"/>
      <c r="T127" s="20"/>
      <c r="U127" s="2"/>
      <c r="W127"/>
      <c r="Z127" s="20"/>
      <c r="AA127" s="19"/>
      <c r="AB127" s="20"/>
      <c r="AC127" s="19"/>
      <c r="AD127" s="20"/>
      <c r="AE127" s="19"/>
      <c r="AF127" s="20"/>
      <c r="AG127" s="19"/>
      <c r="AH127" s="20"/>
      <c r="AI127" s="19"/>
      <c r="AJ127" s="20"/>
      <c r="AK127" s="19"/>
      <c r="AL127" s="20"/>
      <c r="AM127" s="19"/>
      <c r="AN127" s="15"/>
      <c r="AO127" s="19"/>
      <c r="AP127" s="15"/>
      <c r="AQ127" s="19"/>
      <c r="AR127" s="15"/>
      <c r="AS127" s="19"/>
      <c r="AT127" s="15"/>
      <c r="AU127" s="19"/>
      <c r="AV127" s="15"/>
      <c r="AW127" s="19"/>
      <c r="AX127" s="15"/>
      <c r="AY127" s="19"/>
      <c r="AZ127" s="15"/>
      <c r="BA127" s="19"/>
      <c r="BC127" s="56"/>
      <c r="BD127" s="56"/>
      <c r="BG127" s="23"/>
      <c r="BH127" s="17"/>
      <c r="BI127" s="15"/>
      <c r="BJ127" s="19"/>
      <c r="BK127" s="15"/>
      <c r="BL127" s="19"/>
      <c r="BM127" s="19"/>
      <c r="BN127" s="19"/>
      <c r="BO127" s="20"/>
      <c r="BP127" s="19"/>
      <c r="BQ127" s="15"/>
      <c r="BR127" s="19"/>
      <c r="BS127" s="19"/>
      <c r="BT127" s="19"/>
      <c r="BU127" s="19"/>
      <c r="CI127"/>
      <c r="CJ127"/>
      <c r="CK127"/>
      <c r="CL127"/>
    </row>
    <row r="128" spans="1:90" x14ac:dyDescent="0.25">
      <c r="A128" s="92">
        <v>245</v>
      </c>
      <c r="B128" s="31" t="s">
        <v>153</v>
      </c>
      <c r="C128" s="30" t="s">
        <v>7</v>
      </c>
      <c r="D128" t="s">
        <v>88</v>
      </c>
      <c r="E128" t="s">
        <v>114</v>
      </c>
      <c r="F128" s="3">
        <v>10800</v>
      </c>
      <c r="G128" s="1" t="s">
        <v>162</v>
      </c>
      <c r="H128" s="1" t="s">
        <v>163</v>
      </c>
      <c r="I128" s="1" t="s">
        <v>164</v>
      </c>
      <c r="J128" s="1" t="s">
        <v>129</v>
      </c>
      <c r="K128" s="1" t="s">
        <v>107</v>
      </c>
      <c r="L128" t="s">
        <v>103</v>
      </c>
      <c r="M128" t="s">
        <v>93</v>
      </c>
      <c r="N128" t="s">
        <v>103</v>
      </c>
      <c r="O128" s="19">
        <v>46452</v>
      </c>
      <c r="P128" s="2">
        <v>196</v>
      </c>
      <c r="Q128" s="19">
        <v>237</v>
      </c>
      <c r="R128" s="20">
        <v>65.333333333333329</v>
      </c>
      <c r="S128" s="20">
        <v>65.333333333333329</v>
      </c>
      <c r="T128" s="20">
        <v>65.333333333333329</v>
      </c>
      <c r="U128" s="2" t="s">
        <v>145</v>
      </c>
      <c r="V128" t="s">
        <v>95</v>
      </c>
      <c r="W128"/>
      <c r="Y128" t="s">
        <v>96</v>
      </c>
      <c r="Z128" s="20">
        <v>0</v>
      </c>
      <c r="AA128" s="19">
        <v>0</v>
      </c>
      <c r="AB128" s="20">
        <v>0</v>
      </c>
      <c r="AC128" s="19">
        <v>0</v>
      </c>
      <c r="AD128" s="20">
        <v>0</v>
      </c>
      <c r="AE128" s="19">
        <v>0</v>
      </c>
      <c r="AF128" s="20">
        <v>0</v>
      </c>
      <c r="AG128" s="19">
        <v>0</v>
      </c>
      <c r="AH128" s="20">
        <v>0</v>
      </c>
      <c r="AI128" s="19">
        <v>0</v>
      </c>
      <c r="AJ128" s="20">
        <v>0</v>
      </c>
      <c r="AK128" s="19">
        <v>0</v>
      </c>
      <c r="AL128" s="20">
        <v>0</v>
      </c>
      <c r="AM128" s="19">
        <v>0</v>
      </c>
      <c r="AN128" s="15">
        <v>0</v>
      </c>
      <c r="AO128" s="19">
        <v>0</v>
      </c>
      <c r="AP128" s="15">
        <v>65.333333333333329</v>
      </c>
      <c r="AQ128" s="19">
        <v>15483.999999999998</v>
      </c>
      <c r="AR128" s="15">
        <v>65.333333333333329</v>
      </c>
      <c r="AS128" s="19">
        <v>15483.999999999998</v>
      </c>
      <c r="AT128" s="15">
        <v>65.333333333333329</v>
      </c>
      <c r="AU128" s="19">
        <v>15483.999999999998</v>
      </c>
      <c r="AV128" s="15">
        <v>65.333333333333329</v>
      </c>
      <c r="AW128" s="19">
        <v>15483.999999999998</v>
      </c>
      <c r="AX128" s="15">
        <v>65.333333333333329</v>
      </c>
      <c r="AY128" s="19">
        <v>15483.999999999998</v>
      </c>
      <c r="AZ128" s="15">
        <v>196</v>
      </c>
      <c r="BA128" s="19">
        <v>46451.999999999993</v>
      </c>
      <c r="BB128" s="17" t="s">
        <v>96</v>
      </c>
      <c r="BC128" s="56">
        <v>65</v>
      </c>
      <c r="BD128" s="56">
        <v>65</v>
      </c>
      <c r="BE128" s="56">
        <v>65</v>
      </c>
      <c r="BF128" s="56">
        <v>195</v>
      </c>
      <c r="BG128" s="23">
        <v>259.60000000000002</v>
      </c>
      <c r="BH128" s="17">
        <v>50622.000000000007</v>
      </c>
      <c r="BI128" s="15">
        <v>65</v>
      </c>
      <c r="BJ128" s="19">
        <v>16874</v>
      </c>
      <c r="BK128" s="15">
        <v>65</v>
      </c>
      <c r="BL128" s="19">
        <v>16874</v>
      </c>
      <c r="BM128" s="19">
        <v>65</v>
      </c>
      <c r="BN128" s="19">
        <v>16874</v>
      </c>
      <c r="BO128" s="20">
        <v>195</v>
      </c>
      <c r="BP128" s="19">
        <v>50622</v>
      </c>
      <c r="BQ128" s="15">
        <v>456.33333333333331</v>
      </c>
      <c r="BR128" s="19">
        <v>112558</v>
      </c>
      <c r="BS128" s="19">
        <v>10.422037037037038</v>
      </c>
      <c r="BT128" s="19"/>
      <c r="BU128" s="19"/>
      <c r="CI128"/>
      <c r="CJ128"/>
      <c r="CK128"/>
      <c r="CL128"/>
    </row>
    <row r="129" spans="1:90" hidden="1" x14ac:dyDescent="0.25">
      <c r="A129" s="92"/>
      <c r="B129" s="31"/>
      <c r="C129" s="30"/>
      <c r="F129" s="3"/>
      <c r="G129" s="1"/>
      <c r="H129" s="1"/>
      <c r="I129" s="1"/>
      <c r="J129" s="1"/>
      <c r="K129" s="1"/>
      <c r="O129" s="19"/>
      <c r="P129" s="2"/>
      <c r="Q129" s="19"/>
      <c r="R129" s="20"/>
      <c r="S129" s="20"/>
      <c r="T129" s="20"/>
      <c r="U129" s="2"/>
      <c r="W129"/>
      <c r="Z129" s="20"/>
      <c r="AA129" s="19"/>
      <c r="AB129" s="20"/>
      <c r="AC129" s="19"/>
      <c r="AD129" s="20"/>
      <c r="AE129" s="19"/>
      <c r="AF129" s="20"/>
      <c r="AG129" s="19"/>
      <c r="AH129" s="20"/>
      <c r="AI129" s="19"/>
      <c r="AJ129" s="20"/>
      <c r="AK129" s="19"/>
      <c r="AL129" s="20"/>
      <c r="AM129" s="19"/>
      <c r="AN129" s="15"/>
      <c r="AO129" s="19"/>
      <c r="AP129" s="15"/>
      <c r="AQ129" s="19"/>
      <c r="AR129" s="15"/>
      <c r="AS129" s="19"/>
      <c r="AT129" s="15"/>
      <c r="AU129" s="19"/>
      <c r="AV129" s="15"/>
      <c r="AW129" s="19"/>
      <c r="AX129" s="15"/>
      <c r="AY129" s="19"/>
      <c r="AZ129" s="15"/>
      <c r="BA129" s="19"/>
      <c r="BC129" s="56"/>
      <c r="BD129" s="56"/>
      <c r="BG129" s="19"/>
      <c r="BH129" s="17"/>
      <c r="BI129" s="15"/>
      <c r="BJ129" s="19"/>
      <c r="BK129" s="15"/>
      <c r="BL129" s="19"/>
      <c r="BM129" s="19"/>
      <c r="BN129" s="19"/>
      <c r="BO129" s="20"/>
      <c r="BP129" s="19"/>
      <c r="BQ129" s="15"/>
      <c r="BR129" s="19"/>
      <c r="BS129" s="19"/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hidden="1" x14ac:dyDescent="0.25">
      <c r="A131" s="92"/>
      <c r="B131" s="31"/>
      <c r="C131" s="30"/>
      <c r="F131" s="3"/>
      <c r="G131" s="1"/>
      <c r="I131" s="1"/>
      <c r="J131" s="1"/>
      <c r="K131" s="1"/>
      <c r="O131" s="19"/>
      <c r="P131" s="2"/>
      <c r="Q131" s="19"/>
      <c r="R131" s="20"/>
      <c r="S131" s="20"/>
      <c r="T131" s="20"/>
      <c r="U131" s="2"/>
      <c r="W131"/>
      <c r="Y131" s="6"/>
      <c r="Z131" s="20"/>
      <c r="AA131" s="19"/>
      <c r="AB131" s="20"/>
      <c r="AC131" s="19"/>
      <c r="AD131" s="20"/>
      <c r="AE131" s="19"/>
      <c r="AF131" s="20"/>
      <c r="AG131" s="19"/>
      <c r="AH131" s="20"/>
      <c r="AI131" s="19"/>
      <c r="AJ131" s="20"/>
      <c r="AK131" s="19"/>
      <c r="AL131" s="20"/>
      <c r="AM131" s="19"/>
      <c r="AN131" s="15"/>
      <c r="AO131" s="19"/>
      <c r="AP131" s="15"/>
      <c r="AQ131" s="19"/>
      <c r="AR131" s="15"/>
      <c r="AS131" s="19"/>
      <c r="AT131" s="15"/>
      <c r="AU131" s="19"/>
      <c r="AV131" s="15"/>
      <c r="AW131" s="19"/>
      <c r="AX131" s="15"/>
      <c r="AY131" s="19"/>
      <c r="AZ131" s="15"/>
      <c r="BA131" s="19"/>
      <c r="BC131" s="56"/>
      <c r="BD131" s="56"/>
      <c r="BG131" s="19"/>
      <c r="BH131" s="17"/>
      <c r="BI131" s="15"/>
      <c r="BJ131" s="19"/>
      <c r="BK131" s="15"/>
      <c r="BL131" s="19"/>
      <c r="BM131" s="19"/>
      <c r="BN131" s="19"/>
      <c r="BO131" s="20"/>
      <c r="BP131" s="19"/>
      <c r="BQ131" s="15"/>
      <c r="BR131" s="19"/>
      <c r="BS131" s="19"/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hidden="1" x14ac:dyDescent="0.25">
      <c r="A134" s="92"/>
      <c r="B134" s="31"/>
      <c r="C134" s="30"/>
      <c r="F134" s="3"/>
      <c r="G134" s="1"/>
      <c r="H134" s="1"/>
      <c r="I134" s="1"/>
      <c r="J134" s="1"/>
      <c r="K134" s="1"/>
      <c r="O134" s="19"/>
      <c r="P134" s="15"/>
      <c r="Q134" s="19"/>
      <c r="R134" s="20"/>
      <c r="S134" s="20"/>
      <c r="T134" s="20"/>
      <c r="U134" s="2"/>
      <c r="W134"/>
      <c r="Z134" s="20"/>
      <c r="AA134" s="19"/>
      <c r="AB134" s="20"/>
      <c r="AC134" s="19"/>
      <c r="AD134" s="20"/>
      <c r="AE134" s="19"/>
      <c r="AF134" s="20"/>
      <c r="AG134" s="19"/>
      <c r="AH134" s="20"/>
      <c r="AI134" s="19"/>
      <c r="AJ134" s="20"/>
      <c r="AK134" s="19"/>
      <c r="AL134" s="20"/>
      <c r="AM134" s="19"/>
      <c r="AN134" s="15"/>
      <c r="AO134" s="19"/>
      <c r="AP134" s="15"/>
      <c r="AQ134" s="19"/>
      <c r="AR134" s="15"/>
      <c r="AS134" s="19"/>
      <c r="AT134" s="15"/>
      <c r="AU134" s="19"/>
      <c r="AV134" s="15"/>
      <c r="AW134" s="19"/>
      <c r="AX134" s="15"/>
      <c r="AY134" s="19"/>
      <c r="AZ134" s="15"/>
      <c r="BA134" s="19"/>
      <c r="BC134" s="56"/>
      <c r="BD134" s="56"/>
      <c r="BG134" s="19"/>
      <c r="BH134" s="17"/>
      <c r="BI134" s="15"/>
      <c r="BJ134" s="19"/>
      <c r="BK134" s="15"/>
      <c r="BL134" s="19"/>
      <c r="BM134" s="19"/>
      <c r="BN134" s="19"/>
      <c r="BO134" s="20"/>
      <c r="BP134" s="19"/>
      <c r="BQ134" s="15"/>
      <c r="BR134" s="19"/>
      <c r="BS134" s="19"/>
      <c r="BT134" s="19"/>
      <c r="BU134" s="19"/>
      <c r="CI134"/>
      <c r="CJ134"/>
      <c r="CK134"/>
      <c r="CL134"/>
    </row>
    <row r="135" spans="1:90" x14ac:dyDescent="0.25">
      <c r="A135" s="92">
        <v>270</v>
      </c>
      <c r="B135" s="31" t="s">
        <v>165</v>
      </c>
      <c r="C135" s="30" t="s">
        <v>7</v>
      </c>
      <c r="D135" t="s">
        <v>88</v>
      </c>
      <c r="E135" t="s">
        <v>114</v>
      </c>
      <c r="F135" s="3">
        <v>10800</v>
      </c>
      <c r="G135" s="1" t="s">
        <v>166</v>
      </c>
      <c r="H135" s="1" t="s">
        <v>167</v>
      </c>
      <c r="I135" s="1" t="s">
        <v>168</v>
      </c>
      <c r="J135" s="1" t="s">
        <v>169</v>
      </c>
      <c r="K135" s="1" t="s">
        <v>102</v>
      </c>
      <c r="L135" t="s">
        <v>103</v>
      </c>
      <c r="M135" t="s">
        <v>103</v>
      </c>
      <c r="N135" t="s">
        <v>103</v>
      </c>
      <c r="O135" s="19">
        <v>193200</v>
      </c>
      <c r="P135" s="2">
        <v>805</v>
      </c>
      <c r="Q135" s="19">
        <v>240</v>
      </c>
      <c r="R135" s="20">
        <v>268.33333333333331</v>
      </c>
      <c r="S135" s="20">
        <v>268.33333333333331</v>
      </c>
      <c r="T135" s="20">
        <v>268.33333333333331</v>
      </c>
      <c r="U135" s="2" t="s">
        <v>145</v>
      </c>
      <c r="V135" t="s">
        <v>95</v>
      </c>
      <c r="W135"/>
      <c r="Y135" t="s">
        <v>96</v>
      </c>
      <c r="Z135" s="20">
        <v>0</v>
      </c>
      <c r="AA135" s="19">
        <v>0</v>
      </c>
      <c r="AB135" s="20">
        <v>0</v>
      </c>
      <c r="AC135" s="19">
        <v>0</v>
      </c>
      <c r="AD135" s="20">
        <v>0</v>
      </c>
      <c r="AE135" s="19">
        <v>0</v>
      </c>
      <c r="AF135" s="20">
        <v>0</v>
      </c>
      <c r="AG135" s="19">
        <v>0</v>
      </c>
      <c r="AH135" s="20">
        <v>0</v>
      </c>
      <c r="AI135" s="19">
        <v>0</v>
      </c>
      <c r="AJ135" s="20">
        <v>0</v>
      </c>
      <c r="AK135" s="19">
        <v>0</v>
      </c>
      <c r="AL135" s="20">
        <v>0</v>
      </c>
      <c r="AM135" s="19">
        <v>0</v>
      </c>
      <c r="AN135" s="15">
        <v>0</v>
      </c>
      <c r="AO135" s="19">
        <v>0</v>
      </c>
      <c r="AP135" s="15">
        <v>268.33333333333331</v>
      </c>
      <c r="AQ135" s="19">
        <v>64399.999999999993</v>
      </c>
      <c r="AR135" s="15">
        <v>268.33333333333331</v>
      </c>
      <c r="AS135" s="19">
        <v>64399.999999999993</v>
      </c>
      <c r="AT135" s="15">
        <v>268.33333333333331</v>
      </c>
      <c r="AU135" s="19">
        <v>64399.999999999993</v>
      </c>
      <c r="AV135" s="15">
        <v>268.33333333333331</v>
      </c>
      <c r="AW135" s="19">
        <v>64399.999999999993</v>
      </c>
      <c r="AX135" s="15">
        <v>268.33333333333331</v>
      </c>
      <c r="AY135" s="19">
        <v>64399.999999999993</v>
      </c>
      <c r="AZ135" s="15">
        <v>805</v>
      </c>
      <c r="BA135" s="19">
        <v>193199.99999999997</v>
      </c>
      <c r="BB135" s="17" t="s">
        <v>100</v>
      </c>
      <c r="BC135" s="56">
        <v>0</v>
      </c>
      <c r="BD135" s="56">
        <v>0</v>
      </c>
      <c r="BE135" s="56">
        <v>0</v>
      </c>
      <c r="BF135" s="56">
        <v>0</v>
      </c>
      <c r="BG135" s="23">
        <v>255.47</v>
      </c>
      <c r="BH135" s="17">
        <v>0</v>
      </c>
      <c r="BI135" s="15">
        <v>0</v>
      </c>
      <c r="BJ135" s="19">
        <v>0</v>
      </c>
      <c r="BK135" s="15">
        <v>0</v>
      </c>
      <c r="BL135" s="19">
        <v>0</v>
      </c>
      <c r="BM135" s="19">
        <v>0</v>
      </c>
      <c r="BN135" s="19">
        <v>0</v>
      </c>
      <c r="BO135" s="20">
        <v>0</v>
      </c>
      <c r="BP135" s="19">
        <v>0</v>
      </c>
      <c r="BQ135" s="15">
        <v>1073.3333333333333</v>
      </c>
      <c r="BR135" s="19">
        <v>257599.99999999997</v>
      </c>
      <c r="BS135" s="19">
        <v>23.851851851851848</v>
      </c>
      <c r="BT135" s="19"/>
      <c r="BU135" s="19"/>
      <c r="CI135"/>
      <c r="CJ135"/>
      <c r="CK135"/>
      <c r="CL135"/>
    </row>
    <row r="136" spans="1:90" hidden="1" x14ac:dyDescent="0.25">
      <c r="A136" s="92"/>
      <c r="B136" s="31"/>
      <c r="C136" s="30"/>
      <c r="F136" s="3"/>
      <c r="G136" s="1"/>
      <c r="H136" s="1"/>
      <c r="I136" s="1"/>
      <c r="J136" s="1"/>
      <c r="K136" s="1"/>
      <c r="O136" s="19"/>
      <c r="P136" s="2"/>
      <c r="Q136" s="19"/>
      <c r="R136" s="20"/>
      <c r="S136" s="20"/>
      <c r="T136" s="20"/>
      <c r="U136" s="2"/>
      <c r="W136"/>
      <c r="Z136" s="20"/>
      <c r="AA136" s="19"/>
      <c r="AB136" s="20"/>
      <c r="AC136" s="19"/>
      <c r="AD136" s="20"/>
      <c r="AE136" s="19"/>
      <c r="AF136" s="20"/>
      <c r="AG136" s="19"/>
      <c r="AH136" s="20"/>
      <c r="AI136" s="19"/>
      <c r="AJ136" s="20"/>
      <c r="AK136" s="19"/>
      <c r="AL136" s="20"/>
      <c r="AM136" s="19"/>
      <c r="AN136" s="15"/>
      <c r="AO136" s="19"/>
      <c r="AP136" s="15"/>
      <c r="AQ136" s="19"/>
      <c r="AR136" s="15"/>
      <c r="AS136" s="19"/>
      <c r="AT136" s="15"/>
      <c r="AU136" s="19"/>
      <c r="AV136" s="15"/>
      <c r="AW136" s="19"/>
      <c r="AX136" s="15"/>
      <c r="AY136" s="19"/>
      <c r="AZ136" s="15"/>
      <c r="BA136" s="19"/>
      <c r="BC136" s="56"/>
      <c r="BD136" s="56"/>
      <c r="BG136" s="23"/>
      <c r="BH136" s="17"/>
      <c r="BI136" s="15"/>
      <c r="BJ136" s="19"/>
      <c r="BK136" s="15"/>
      <c r="BL136" s="19"/>
      <c r="BM136" s="19"/>
      <c r="BN136" s="19"/>
      <c r="BO136" s="20"/>
      <c r="BP136" s="19"/>
      <c r="BQ136" s="15"/>
      <c r="BR136" s="19"/>
      <c r="BS136" s="19"/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hidden="1" x14ac:dyDescent="0.25">
      <c r="A143" s="92"/>
      <c r="B143" s="31"/>
      <c r="C143" s="30"/>
      <c r="F143" s="3"/>
      <c r="G143" s="1"/>
      <c r="H143" s="1"/>
      <c r="I143" s="1"/>
      <c r="J143" s="1"/>
      <c r="K143" s="1"/>
      <c r="O143" s="19"/>
      <c r="P143" s="2"/>
      <c r="Q143" s="19"/>
      <c r="R143" s="20"/>
      <c r="S143" s="20"/>
      <c r="T143" s="20"/>
      <c r="U143" s="2"/>
      <c r="W143"/>
      <c r="Z143" s="20"/>
      <c r="AA143" s="19"/>
      <c r="AB143" s="20"/>
      <c r="AC143" s="19"/>
      <c r="AD143" s="20"/>
      <c r="AE143" s="19"/>
      <c r="AF143" s="20"/>
      <c r="AG143" s="19"/>
      <c r="AH143" s="20"/>
      <c r="AI143" s="19"/>
      <c r="AJ143" s="20"/>
      <c r="AK143" s="19"/>
      <c r="AL143" s="20"/>
      <c r="AM143" s="19"/>
      <c r="AN143" s="15"/>
      <c r="AO143" s="19"/>
      <c r="AP143" s="15"/>
      <c r="AQ143" s="19"/>
      <c r="AR143" s="15"/>
      <c r="AS143" s="19"/>
      <c r="AT143" s="15"/>
      <c r="AU143" s="19"/>
      <c r="AV143" s="15"/>
      <c r="AW143" s="19"/>
      <c r="AX143" s="15"/>
      <c r="AY143" s="19"/>
      <c r="AZ143" s="15"/>
      <c r="BA143" s="19"/>
      <c r="BC143" s="56"/>
      <c r="BD143" s="56"/>
      <c r="BG143" s="23"/>
      <c r="BH143" s="17"/>
      <c r="BI143" s="15"/>
      <c r="BJ143" s="19"/>
      <c r="BK143" s="15"/>
      <c r="BL143" s="19"/>
      <c r="BM143" s="19"/>
      <c r="BN143" s="19"/>
      <c r="BO143" s="20"/>
      <c r="BP143" s="19"/>
      <c r="BQ143" s="15"/>
      <c r="BR143" s="19"/>
      <c r="BS143" s="19"/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hidden="1" x14ac:dyDescent="0.25">
      <c r="A149" s="92"/>
      <c r="B149" s="31"/>
      <c r="C149" s="30"/>
      <c r="F149" s="3"/>
      <c r="G149" s="1"/>
      <c r="H149" s="1"/>
      <c r="I149" s="1"/>
      <c r="J149" s="1"/>
      <c r="K149" s="1"/>
      <c r="O149" s="19"/>
      <c r="P149" s="15"/>
      <c r="Q149" s="19"/>
      <c r="R149" s="20"/>
      <c r="S149" s="20"/>
      <c r="T149" s="20"/>
      <c r="U149" s="2"/>
      <c r="W149"/>
      <c r="Z149" s="20"/>
      <c r="AA149" s="19"/>
      <c r="AB149" s="20"/>
      <c r="AC149" s="19"/>
      <c r="AD149" s="20"/>
      <c r="AE149" s="19"/>
      <c r="AF149" s="20"/>
      <c r="AG149" s="19"/>
      <c r="AH149" s="20"/>
      <c r="AI149" s="19"/>
      <c r="AJ149" s="20"/>
      <c r="AK149" s="19"/>
      <c r="AL149" s="20"/>
      <c r="AM149" s="19"/>
      <c r="AN149" s="15"/>
      <c r="AO149" s="19"/>
      <c r="AP149" s="15"/>
      <c r="AQ149" s="19"/>
      <c r="AR149" s="15"/>
      <c r="AS149" s="19"/>
      <c r="AT149" s="15"/>
      <c r="AU149" s="19"/>
      <c r="AV149" s="15"/>
      <c r="AW149" s="19"/>
      <c r="AX149" s="15"/>
      <c r="AY149" s="19"/>
      <c r="AZ149" s="15"/>
      <c r="BA149" s="19"/>
      <c r="BC149" s="56"/>
      <c r="BD149" s="56"/>
      <c r="BG149" s="23"/>
      <c r="BH149" s="17"/>
      <c r="BI149" s="15"/>
      <c r="BJ149" s="19"/>
      <c r="BK149" s="15"/>
      <c r="BL149" s="19"/>
      <c r="BM149" s="19"/>
      <c r="BN149" s="19"/>
      <c r="BO149" s="20"/>
      <c r="BP149" s="19"/>
      <c r="BQ149" s="15"/>
      <c r="BR149" s="19"/>
      <c r="BS149" s="19"/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hidden="1" x14ac:dyDescent="0.25">
      <c r="A151" s="92"/>
      <c r="B151" s="31"/>
      <c r="C151" s="30"/>
      <c r="F151" s="3"/>
      <c r="G151" s="1"/>
      <c r="H151" s="1"/>
      <c r="I151" s="1"/>
      <c r="J151" s="1"/>
      <c r="K151" s="1"/>
      <c r="O151" s="19"/>
      <c r="P151" s="2"/>
      <c r="Q151" s="19"/>
      <c r="R151" s="20"/>
      <c r="S151" s="20"/>
      <c r="T151" s="20"/>
      <c r="U151" s="2"/>
      <c r="W151"/>
      <c r="Z151" s="20"/>
      <c r="AA151" s="19"/>
      <c r="AB151" s="20"/>
      <c r="AC151" s="19"/>
      <c r="AD151" s="20"/>
      <c r="AE151" s="19"/>
      <c r="AF151" s="20"/>
      <c r="AG151" s="19"/>
      <c r="AH151" s="20"/>
      <c r="AI151" s="19"/>
      <c r="AJ151" s="20"/>
      <c r="AK151" s="19"/>
      <c r="AL151" s="20"/>
      <c r="AM151" s="19"/>
      <c r="AN151" s="15"/>
      <c r="AO151" s="19"/>
      <c r="AP151" s="15"/>
      <c r="AQ151" s="19"/>
      <c r="AR151" s="15"/>
      <c r="AS151" s="19"/>
      <c r="AT151" s="15"/>
      <c r="AU151" s="19"/>
      <c r="AV151" s="15"/>
      <c r="AW151" s="19"/>
      <c r="AX151" s="15"/>
      <c r="AY151" s="19"/>
      <c r="AZ151" s="15"/>
      <c r="BA151" s="19"/>
      <c r="BC151" s="56"/>
      <c r="BD151" s="56"/>
      <c r="BG151" s="19"/>
      <c r="BH151" s="17"/>
      <c r="BI151" s="15"/>
      <c r="BJ151" s="19"/>
      <c r="BK151" s="15"/>
      <c r="BL151" s="19"/>
      <c r="BM151" s="19"/>
      <c r="BN151" s="19"/>
      <c r="BO151" s="20"/>
      <c r="BP151" s="19"/>
      <c r="BQ151" s="15"/>
      <c r="BR151" s="19"/>
      <c r="BS151" s="19"/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hidden="1" x14ac:dyDescent="0.25">
      <c r="A153" s="92"/>
      <c r="B153" s="31"/>
      <c r="C153" s="30"/>
      <c r="F153" s="3"/>
      <c r="G153" s="1"/>
      <c r="H153" s="1"/>
      <c r="I153" s="1"/>
      <c r="J153" s="1"/>
      <c r="K153" s="1"/>
      <c r="O153" s="19"/>
      <c r="P153" s="2"/>
      <c r="Q153" s="19"/>
      <c r="R153" s="20"/>
      <c r="S153" s="20"/>
      <c r="T153" s="20"/>
      <c r="U153" s="2"/>
      <c r="W153"/>
      <c r="Z153" s="20"/>
      <c r="AA153" s="19"/>
      <c r="AB153" s="20"/>
      <c r="AC153" s="19"/>
      <c r="AD153" s="20"/>
      <c r="AE153" s="19"/>
      <c r="AF153" s="20"/>
      <c r="AG153" s="19"/>
      <c r="AH153" s="20"/>
      <c r="AI153" s="19"/>
      <c r="AJ153" s="20"/>
      <c r="AK153" s="19"/>
      <c r="AL153" s="20"/>
      <c r="AM153" s="19"/>
      <c r="AN153" s="15"/>
      <c r="AO153" s="19"/>
      <c r="AP153" s="15"/>
      <c r="AQ153" s="19"/>
      <c r="AR153" s="15"/>
      <c r="AS153" s="19"/>
      <c r="AT153" s="15"/>
      <c r="AU153" s="19"/>
      <c r="AV153" s="15"/>
      <c r="AW153" s="19"/>
      <c r="AX153" s="15"/>
      <c r="AY153" s="19"/>
      <c r="AZ153" s="15"/>
      <c r="BA153" s="19"/>
      <c r="BC153" s="56"/>
      <c r="BD153" s="56"/>
      <c r="BG153" s="23"/>
      <c r="BH153" s="17"/>
      <c r="BI153" s="15"/>
      <c r="BJ153" s="19"/>
      <c r="BK153" s="15"/>
      <c r="BL153" s="19"/>
      <c r="BM153" s="19"/>
      <c r="BN153" s="19"/>
      <c r="BO153" s="20"/>
      <c r="BP153" s="19"/>
      <c r="BQ153" s="15"/>
      <c r="BR153" s="19"/>
      <c r="BS153" s="19"/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hidden="1" x14ac:dyDescent="0.25">
      <c r="A164" s="92"/>
      <c r="B164" s="31"/>
      <c r="C164" s="30"/>
      <c r="F164" s="3"/>
      <c r="G164" s="1"/>
      <c r="H164" s="1"/>
      <c r="I164" s="1"/>
      <c r="J164" s="1"/>
      <c r="K164" s="1"/>
      <c r="O164" s="19"/>
      <c r="P164" s="2"/>
      <c r="Q164" s="19"/>
      <c r="R164" s="20"/>
      <c r="S164" s="20"/>
      <c r="T164" s="20"/>
      <c r="U164" s="2"/>
      <c r="W164"/>
      <c r="Z164" s="20"/>
      <c r="AA164" s="19"/>
      <c r="AB164" s="20"/>
      <c r="AC164" s="19"/>
      <c r="AD164" s="20"/>
      <c r="AE164" s="19"/>
      <c r="AF164" s="20"/>
      <c r="AG164" s="19"/>
      <c r="AH164" s="20"/>
      <c r="AI164" s="19"/>
      <c r="AJ164" s="20"/>
      <c r="AK164" s="19"/>
      <c r="AL164" s="20"/>
      <c r="AM164" s="19"/>
      <c r="AN164" s="15"/>
      <c r="AO164" s="19"/>
      <c r="AP164" s="15"/>
      <c r="AQ164" s="19"/>
      <c r="AR164" s="15"/>
      <c r="AS164" s="19"/>
      <c r="AT164" s="15"/>
      <c r="AU164" s="19"/>
      <c r="AV164" s="15"/>
      <c r="AW164" s="19"/>
      <c r="AX164" s="15"/>
      <c r="AY164" s="19"/>
      <c r="AZ164" s="15"/>
      <c r="BA164" s="19"/>
      <c r="BC164" s="56"/>
      <c r="BD164" s="56"/>
      <c r="BG164" s="23"/>
      <c r="BH164" s="17"/>
      <c r="BI164" s="15"/>
      <c r="BJ164" s="19"/>
      <c r="BK164" s="15"/>
      <c r="BL164" s="19"/>
      <c r="BM164" s="19"/>
      <c r="BN164" s="19"/>
      <c r="BO164" s="20"/>
      <c r="BP164" s="19"/>
      <c r="BQ164" s="15"/>
      <c r="BR164" s="19"/>
      <c r="BS164" s="19"/>
      <c r="BT164" s="19"/>
      <c r="BU164" s="19"/>
      <c r="CI164"/>
      <c r="CJ164"/>
      <c r="CK164"/>
      <c r="CL164"/>
    </row>
    <row r="165" spans="1:90" hidden="1" x14ac:dyDescent="0.25">
      <c r="A165" s="92"/>
      <c r="B165" s="31"/>
      <c r="C165" s="30"/>
      <c r="F165" s="3"/>
      <c r="G165" s="1"/>
      <c r="H165" s="1"/>
      <c r="I165" s="1"/>
      <c r="J165" s="1"/>
      <c r="K165" s="1"/>
      <c r="O165" s="19"/>
      <c r="P165" s="2"/>
      <c r="Q165" s="19"/>
      <c r="R165" s="20"/>
      <c r="S165" s="20"/>
      <c r="T165" s="20"/>
      <c r="U165" s="2"/>
      <c r="W165"/>
      <c r="Z165" s="20"/>
      <c r="AA165" s="19"/>
      <c r="AB165" s="20"/>
      <c r="AC165" s="19"/>
      <c r="AD165" s="20"/>
      <c r="AE165" s="19"/>
      <c r="AF165" s="20"/>
      <c r="AG165" s="19"/>
      <c r="AH165" s="20"/>
      <c r="AI165" s="19"/>
      <c r="AJ165" s="20"/>
      <c r="AK165" s="19"/>
      <c r="AL165" s="20"/>
      <c r="AM165" s="19"/>
      <c r="AN165" s="15"/>
      <c r="AO165" s="19"/>
      <c r="AP165" s="15"/>
      <c r="AQ165" s="19"/>
      <c r="AR165" s="15"/>
      <c r="AS165" s="19"/>
      <c r="AT165" s="15"/>
      <c r="AU165" s="19"/>
      <c r="AV165" s="15"/>
      <c r="AW165" s="19"/>
      <c r="AX165" s="15"/>
      <c r="AY165" s="19"/>
      <c r="AZ165" s="15"/>
      <c r="BA165" s="19"/>
      <c r="BC165" s="56"/>
      <c r="BD165" s="56"/>
      <c r="BG165" s="19"/>
      <c r="BH165" s="17"/>
      <c r="BI165" s="15"/>
      <c r="BJ165" s="19"/>
      <c r="BK165" s="15"/>
      <c r="BL165" s="19"/>
      <c r="BM165" s="19"/>
      <c r="BN165" s="19"/>
      <c r="BO165" s="20"/>
      <c r="BP165" s="19"/>
      <c r="BQ165" s="15"/>
      <c r="BR165" s="19"/>
      <c r="BS165" s="19"/>
      <c r="BT165" s="19"/>
      <c r="BU165" s="19"/>
      <c r="CI165"/>
      <c r="CJ165"/>
      <c r="CK165"/>
      <c r="CL165"/>
    </row>
    <row r="166" spans="1:90" hidden="1" x14ac:dyDescent="0.25">
      <c r="A166" s="92"/>
      <c r="B166" s="31"/>
      <c r="C166" s="30"/>
      <c r="F166" s="3"/>
      <c r="G166" s="1"/>
      <c r="H166" s="1"/>
      <c r="I166" s="1"/>
      <c r="J166" s="1"/>
      <c r="K166" s="1"/>
      <c r="O166" s="19"/>
      <c r="P166" s="2"/>
      <c r="Q166" s="19"/>
      <c r="R166" s="20"/>
      <c r="S166" s="20"/>
      <c r="T166" s="20"/>
      <c r="U166" s="2"/>
      <c r="W166"/>
      <c r="Z166" s="20"/>
      <c r="AA166" s="19"/>
      <c r="AB166" s="20"/>
      <c r="AC166" s="19"/>
      <c r="AD166" s="20"/>
      <c r="AE166" s="19"/>
      <c r="AF166" s="20"/>
      <c r="AG166" s="19"/>
      <c r="AH166" s="20"/>
      <c r="AI166" s="19"/>
      <c r="AJ166" s="20"/>
      <c r="AK166" s="19"/>
      <c r="AL166" s="20"/>
      <c r="AM166" s="19"/>
      <c r="AN166" s="15"/>
      <c r="AO166" s="19"/>
      <c r="AP166" s="15"/>
      <c r="AQ166" s="19"/>
      <c r="AR166" s="15"/>
      <c r="AS166" s="19"/>
      <c r="AT166" s="15"/>
      <c r="AU166" s="19"/>
      <c r="AV166" s="15"/>
      <c r="AW166" s="19"/>
      <c r="AX166" s="15"/>
      <c r="AY166" s="19"/>
      <c r="AZ166" s="15"/>
      <c r="BA166" s="19"/>
      <c r="BC166" s="56"/>
      <c r="BD166" s="56"/>
      <c r="BG166" s="23"/>
      <c r="BH166" s="17"/>
      <c r="BI166" s="15"/>
      <c r="BJ166" s="19"/>
      <c r="BK166" s="15"/>
      <c r="BL166" s="19"/>
      <c r="BM166" s="19"/>
      <c r="BN166" s="19"/>
      <c r="BO166" s="20"/>
      <c r="BP166" s="19"/>
      <c r="BQ166" s="15"/>
      <c r="BR166" s="19"/>
      <c r="BS166" s="19"/>
      <c r="BT166" s="19"/>
      <c r="BU166" s="19"/>
      <c r="CI166"/>
      <c r="CJ166"/>
      <c r="CK166"/>
      <c r="CL166"/>
    </row>
    <row r="167" spans="1:90" hidden="1" x14ac:dyDescent="0.25">
      <c r="A167" s="92"/>
      <c r="B167" s="31"/>
      <c r="C167" s="30"/>
      <c r="F167" s="3"/>
      <c r="G167" s="1"/>
      <c r="H167" s="1"/>
      <c r="I167" s="1"/>
      <c r="J167" s="1"/>
      <c r="K167" s="1"/>
      <c r="O167" s="19"/>
      <c r="P167" s="2"/>
      <c r="Q167" s="19"/>
      <c r="R167" s="20"/>
      <c r="S167" s="20"/>
      <c r="T167" s="20"/>
      <c r="U167" s="2"/>
      <c r="W167"/>
      <c r="Z167" s="20"/>
      <c r="AA167" s="19"/>
      <c r="AB167" s="20"/>
      <c r="AC167" s="19"/>
      <c r="AD167" s="20"/>
      <c r="AE167" s="19"/>
      <c r="AF167" s="20"/>
      <c r="AG167" s="19"/>
      <c r="AH167" s="20"/>
      <c r="AI167" s="19"/>
      <c r="AJ167" s="20"/>
      <c r="AK167" s="19"/>
      <c r="AL167" s="20"/>
      <c r="AM167" s="19"/>
      <c r="AN167" s="15"/>
      <c r="AO167" s="19"/>
      <c r="AP167" s="15"/>
      <c r="AQ167" s="19"/>
      <c r="AR167" s="15"/>
      <c r="AS167" s="19"/>
      <c r="AT167" s="15"/>
      <c r="AU167" s="19"/>
      <c r="AV167" s="15"/>
      <c r="AW167" s="19"/>
      <c r="AX167" s="15"/>
      <c r="AY167" s="19"/>
      <c r="AZ167" s="15"/>
      <c r="BA167" s="19"/>
      <c r="BC167" s="56"/>
      <c r="BD167" s="56"/>
      <c r="BG167" s="23"/>
      <c r="BH167" s="17"/>
      <c r="BI167" s="15"/>
      <c r="BJ167" s="19"/>
      <c r="BK167" s="15"/>
      <c r="BL167" s="19"/>
      <c r="BM167" s="19"/>
      <c r="BN167" s="19"/>
      <c r="BO167" s="20"/>
      <c r="BP167" s="19"/>
      <c r="BQ167" s="15"/>
      <c r="BR167" s="19"/>
      <c r="BS167" s="19"/>
      <c r="BT167" s="19"/>
      <c r="BU167" s="19"/>
      <c r="CI167"/>
      <c r="CJ167"/>
      <c r="CK167"/>
      <c r="CL167"/>
    </row>
    <row r="168" spans="1:90" x14ac:dyDescent="0.25">
      <c r="A168" s="92">
        <v>329</v>
      </c>
      <c r="B168" s="31" t="s">
        <v>172</v>
      </c>
      <c r="C168" s="30" t="s">
        <v>7</v>
      </c>
      <c r="D168" t="s">
        <v>88</v>
      </c>
      <c r="E168" t="s">
        <v>114</v>
      </c>
      <c r="F168" s="3">
        <v>10800</v>
      </c>
      <c r="G168" s="1" t="s">
        <v>115</v>
      </c>
      <c r="H168" s="1" t="s">
        <v>116</v>
      </c>
      <c r="I168" s="1" t="s">
        <v>179</v>
      </c>
      <c r="J168" s="1" t="s">
        <v>180</v>
      </c>
      <c r="K168" s="1" t="s">
        <v>111</v>
      </c>
      <c r="L168" t="s">
        <v>103</v>
      </c>
      <c r="M168" t="s">
        <v>103</v>
      </c>
      <c r="N168" t="s">
        <v>103</v>
      </c>
      <c r="O168" s="19">
        <v>29280</v>
      </c>
      <c r="P168" s="2">
        <v>175</v>
      </c>
      <c r="Q168" s="19">
        <v>167.31428571428572</v>
      </c>
      <c r="R168" s="20">
        <v>58.333333333333336</v>
      </c>
      <c r="S168" s="20">
        <v>58.333333333333336</v>
      </c>
      <c r="T168" s="20">
        <v>58.333333333333336</v>
      </c>
      <c r="U168" s="2" t="s">
        <v>175</v>
      </c>
      <c r="V168" t="s">
        <v>95</v>
      </c>
      <c r="W168"/>
      <c r="Y168" t="s">
        <v>96</v>
      </c>
      <c r="Z168" s="20">
        <v>0</v>
      </c>
      <c r="AA168" s="19">
        <v>0</v>
      </c>
      <c r="AB168" s="20">
        <v>0</v>
      </c>
      <c r="AC168" s="19">
        <v>0</v>
      </c>
      <c r="AD168" s="20">
        <v>0</v>
      </c>
      <c r="AE168" s="19">
        <v>0</v>
      </c>
      <c r="AF168" s="20">
        <v>0</v>
      </c>
      <c r="AG168" s="19">
        <v>0</v>
      </c>
      <c r="AH168" s="20">
        <v>0</v>
      </c>
      <c r="AI168" s="19">
        <v>0</v>
      </c>
      <c r="AJ168" s="20">
        <v>0</v>
      </c>
      <c r="AK168" s="19">
        <v>0</v>
      </c>
      <c r="AL168" s="20">
        <v>0</v>
      </c>
      <c r="AM168" s="19">
        <v>0</v>
      </c>
      <c r="AN168" s="15">
        <v>0</v>
      </c>
      <c r="AO168" s="19">
        <v>0</v>
      </c>
      <c r="AP168" s="15">
        <v>0</v>
      </c>
      <c r="AQ168" s="19">
        <v>0</v>
      </c>
      <c r="AR168" s="15">
        <v>0</v>
      </c>
      <c r="AS168" s="19">
        <v>0</v>
      </c>
      <c r="AT168" s="15">
        <v>0</v>
      </c>
      <c r="AU168" s="19">
        <v>0</v>
      </c>
      <c r="AV168" s="15">
        <v>0</v>
      </c>
      <c r="AW168" s="19">
        <v>0</v>
      </c>
      <c r="AX168" s="15">
        <v>58.333333333333336</v>
      </c>
      <c r="AY168" s="19">
        <v>9760</v>
      </c>
      <c r="AZ168" s="15">
        <v>58.333333333333336</v>
      </c>
      <c r="BA168" s="19">
        <v>9760</v>
      </c>
      <c r="BB168" s="17" t="s">
        <v>96</v>
      </c>
      <c r="BC168" s="56">
        <v>0</v>
      </c>
      <c r="BD168" s="56">
        <v>60</v>
      </c>
      <c r="BE168" s="56">
        <v>55</v>
      </c>
      <c r="BF168" s="56">
        <v>115</v>
      </c>
      <c r="BG168" s="23">
        <v>199.95</v>
      </c>
      <c r="BH168" s="17">
        <v>22994.25</v>
      </c>
      <c r="BI168" s="15">
        <v>0</v>
      </c>
      <c r="BJ168" s="19">
        <v>0</v>
      </c>
      <c r="BK168" s="15">
        <v>60</v>
      </c>
      <c r="BL168" s="19">
        <v>11997</v>
      </c>
      <c r="BM168" s="19">
        <v>55</v>
      </c>
      <c r="BN168" s="19">
        <v>10997.25</v>
      </c>
      <c r="BO168" s="20">
        <v>115</v>
      </c>
      <c r="BP168" s="19">
        <v>22994.25</v>
      </c>
      <c r="BQ168" s="15">
        <v>173.33333333333334</v>
      </c>
      <c r="BR168" s="19">
        <v>32754.25</v>
      </c>
      <c r="BS168" s="19">
        <v>3.0328009259259261</v>
      </c>
      <c r="BT168" s="19"/>
      <c r="BU168" s="19"/>
      <c r="CI168"/>
      <c r="CJ168"/>
      <c r="CK168"/>
      <c r="CL168"/>
    </row>
    <row r="169" spans="1:90" hidden="1" x14ac:dyDescent="0.25">
      <c r="A169" s="33"/>
      <c r="B169" s="31"/>
      <c r="C169" s="30"/>
      <c r="F169" s="3"/>
      <c r="G169" s="1"/>
      <c r="H169" s="1"/>
      <c r="I169" s="1"/>
      <c r="J169" s="1"/>
      <c r="K169" s="1"/>
      <c r="O169" s="19"/>
      <c r="P169" s="2"/>
      <c r="Q169" s="19"/>
      <c r="R169" s="20"/>
      <c r="S169" s="20"/>
      <c r="T169" s="20"/>
      <c r="U169" s="2"/>
      <c r="W169"/>
      <c r="Z169" s="20"/>
      <c r="AA169" s="19"/>
      <c r="AB169" s="20"/>
      <c r="AC169" s="19"/>
      <c r="AD169" s="20"/>
      <c r="AE169" s="19"/>
      <c r="AF169" s="20"/>
      <c r="AG169" s="19"/>
      <c r="AH169" s="20"/>
      <c r="AI169" s="19"/>
      <c r="AJ169" s="20"/>
      <c r="AK169" s="19"/>
      <c r="AL169" s="20"/>
      <c r="AM169" s="19"/>
      <c r="AN169" s="15"/>
      <c r="AO169" s="19"/>
      <c r="AP169" s="15"/>
      <c r="AQ169" s="19"/>
      <c r="AR169" s="15"/>
      <c r="AS169" s="19"/>
      <c r="AT169" s="15"/>
      <c r="AU169" s="19"/>
      <c r="AV169" s="15"/>
      <c r="AW169" s="19"/>
      <c r="AX169" s="15"/>
      <c r="AY169" s="19"/>
      <c r="AZ169" s="15"/>
      <c r="BA169" s="19"/>
      <c r="BC169" s="56"/>
      <c r="BD169" s="56"/>
      <c r="BG169" s="23"/>
      <c r="BH169" s="17"/>
      <c r="BI169" s="15"/>
      <c r="BJ169" s="19"/>
      <c r="BK169" s="15"/>
      <c r="BL169" s="19"/>
      <c r="BM169" s="19"/>
      <c r="BN169" s="19"/>
      <c r="BO169" s="20"/>
      <c r="BP169" s="19"/>
      <c r="BQ169" s="15"/>
      <c r="BR169" s="19"/>
      <c r="BS169" s="19"/>
      <c r="BT169" s="19"/>
      <c r="BU169" s="19"/>
      <c r="CI169"/>
      <c r="CJ169"/>
      <c r="CK169"/>
      <c r="CL169"/>
    </row>
    <row r="170" spans="1:90" hidden="1" x14ac:dyDescent="0.25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idden="1" x14ac:dyDescent="0.25">
      <c r="A171" s="33"/>
      <c r="B171" s="31"/>
      <c r="C171" s="30"/>
      <c r="F171" s="3"/>
      <c r="G171" s="1"/>
      <c r="H171" s="1"/>
      <c r="I171" s="1"/>
      <c r="J171" s="1"/>
      <c r="K171" s="1"/>
      <c r="O171" s="19"/>
      <c r="P171" s="2"/>
      <c r="Q171" s="16"/>
      <c r="R171" s="2"/>
      <c r="S171" s="20"/>
      <c r="T171" s="2"/>
      <c r="U171" s="2"/>
      <c r="W171"/>
      <c r="Z171" s="20"/>
      <c r="AA171" s="19"/>
      <c r="AB171" s="20"/>
      <c r="AC171" s="19"/>
      <c r="AD171" s="20"/>
      <c r="AE171" s="19"/>
      <c r="AF171" s="20"/>
      <c r="AG171" s="19"/>
      <c r="AH171" s="20"/>
      <c r="AI171" s="19"/>
      <c r="AJ171" s="20"/>
      <c r="AK171" s="19"/>
      <c r="AL171" s="20"/>
      <c r="AM171" s="19"/>
      <c r="AN171" s="15"/>
      <c r="AO171" s="19"/>
      <c r="AP171" s="15"/>
      <c r="AQ171" s="19"/>
      <c r="AR171" s="15"/>
      <c r="AS171" s="19"/>
      <c r="AT171" s="15"/>
      <c r="AU171" s="19"/>
      <c r="AV171" s="15"/>
      <c r="AW171" s="19"/>
      <c r="AX171" s="15"/>
      <c r="AY171" s="19"/>
      <c r="AZ171" s="15"/>
      <c r="BA171" s="19"/>
      <c r="BB171"/>
      <c r="BC171" s="60"/>
      <c r="BD171" s="60"/>
      <c r="BE171" s="60"/>
      <c r="BG171" s="19"/>
      <c r="BH171" s="17"/>
      <c r="BI171" s="15"/>
      <c r="BJ171" s="19"/>
      <c r="BK171" s="15"/>
      <c r="BL171" s="19"/>
      <c r="BM171" s="19"/>
      <c r="BN171" s="19"/>
      <c r="BO171" s="20"/>
      <c r="BP171" s="19"/>
      <c r="BQ171" s="15"/>
      <c r="BR171" s="19"/>
      <c r="BS171" s="19"/>
      <c r="BT171" s="19"/>
      <c r="BU171" s="19"/>
      <c r="CI171"/>
      <c r="CJ171"/>
      <c r="CK171"/>
      <c r="CL171"/>
    </row>
    <row r="172" spans="1:90" hidden="1" x14ac:dyDescent="0.25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idden="1" x14ac:dyDescent="0.25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idden="1" x14ac:dyDescent="0.25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idden="1" x14ac:dyDescent="0.25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idden="1" x14ac:dyDescent="0.25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idden="1" x14ac:dyDescent="0.25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idden="1" x14ac:dyDescent="0.25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idden="1" x14ac:dyDescent="0.25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hidden="1" x14ac:dyDescent="0.25">
      <c r="A180" s="33"/>
      <c r="B180" s="31"/>
      <c r="C180" s="30"/>
      <c r="F180" s="3"/>
      <c r="G180" s="1"/>
      <c r="H180" s="1"/>
      <c r="I180" s="1"/>
      <c r="J180" s="1"/>
      <c r="K180" s="1"/>
      <c r="O180" s="19"/>
      <c r="P180" s="2"/>
      <c r="Q180" s="16"/>
      <c r="R180" s="2"/>
      <c r="S180" s="20"/>
      <c r="T180" s="2"/>
      <c r="U180" s="2"/>
      <c r="W180"/>
      <c r="Z180" s="20"/>
      <c r="AA180" s="19"/>
      <c r="AB180" s="20"/>
      <c r="AC180" s="19"/>
      <c r="AD180" s="20"/>
      <c r="AE180" s="19"/>
      <c r="AF180" s="20"/>
      <c r="AG180" s="19"/>
      <c r="AH180" s="20"/>
      <c r="AI180" s="19"/>
      <c r="AJ180" s="20"/>
      <c r="AK180" s="19"/>
      <c r="AL180" s="20"/>
      <c r="AM180" s="19"/>
      <c r="AN180" s="15"/>
      <c r="AO180" s="19"/>
      <c r="AP180" s="15"/>
      <c r="AQ180" s="19"/>
      <c r="AR180" s="15"/>
      <c r="AS180" s="19"/>
      <c r="AT180" s="15"/>
      <c r="AU180" s="19"/>
      <c r="AV180" s="15"/>
      <c r="AW180" s="19"/>
      <c r="AX180" s="15"/>
      <c r="AY180" s="19"/>
      <c r="AZ180" s="15"/>
      <c r="BA180" s="19"/>
      <c r="BB180"/>
      <c r="BC180" s="60"/>
      <c r="BD180" s="60"/>
      <c r="BE180" s="60"/>
      <c r="BG180" s="19"/>
      <c r="BH180" s="17"/>
      <c r="BI180" s="15"/>
      <c r="BJ180" s="19"/>
      <c r="BK180" s="15"/>
      <c r="BL180" s="19"/>
      <c r="BM180" s="19"/>
      <c r="BN180" s="19"/>
      <c r="BO180" s="20"/>
      <c r="BP180" s="19"/>
      <c r="BQ180" s="15"/>
      <c r="BR180" s="19"/>
      <c r="BS180" s="19"/>
      <c r="BT180" s="19"/>
      <c r="BU180" s="19"/>
      <c r="CI180"/>
      <c r="CJ180"/>
      <c r="CK180"/>
      <c r="CL180"/>
    </row>
    <row r="181" spans="1:90" hidden="1" x14ac:dyDescent="0.25">
      <c r="A181" s="33"/>
      <c r="B181" s="31"/>
      <c r="C181" s="30"/>
      <c r="F181" s="3"/>
      <c r="G181" s="1"/>
      <c r="H181" s="1"/>
      <c r="I181" s="1"/>
      <c r="J181" s="1"/>
      <c r="K181" s="1"/>
      <c r="O181" s="19"/>
      <c r="P181" s="2"/>
      <c r="Q181" s="16"/>
      <c r="R181" s="2"/>
      <c r="S181" s="20"/>
      <c r="T181" s="2"/>
      <c r="U181" s="2"/>
      <c r="W181"/>
      <c r="Z181" s="20"/>
      <c r="AA181" s="19"/>
      <c r="AB181" s="20"/>
      <c r="AC181" s="19"/>
      <c r="AD181" s="20"/>
      <c r="AE181" s="19"/>
      <c r="AF181" s="20"/>
      <c r="AG181" s="19"/>
      <c r="AH181" s="20"/>
      <c r="AI181" s="19"/>
      <c r="AJ181" s="20"/>
      <c r="AK181" s="19"/>
      <c r="AL181" s="20"/>
      <c r="AM181" s="19"/>
      <c r="AN181" s="15"/>
      <c r="AO181" s="19"/>
      <c r="AP181" s="15"/>
      <c r="AQ181" s="19"/>
      <c r="AR181" s="15"/>
      <c r="AS181" s="19"/>
      <c r="AT181" s="15"/>
      <c r="AU181" s="19"/>
      <c r="AV181" s="15"/>
      <c r="AW181" s="19"/>
      <c r="AX181" s="15"/>
      <c r="AY181" s="19"/>
      <c r="AZ181" s="15"/>
      <c r="BA181" s="19"/>
      <c r="BB181"/>
      <c r="BC181" s="60"/>
      <c r="BD181" s="60"/>
      <c r="BE181" s="60"/>
      <c r="BG181" s="19"/>
      <c r="BH181" s="17"/>
      <c r="BI181" s="15"/>
      <c r="BJ181" s="19"/>
      <c r="BK181" s="15"/>
      <c r="BL181" s="19"/>
      <c r="BM181" s="19"/>
      <c r="BN181" s="19"/>
      <c r="BO181" s="20"/>
      <c r="BP181" s="19"/>
      <c r="BQ181" s="15"/>
      <c r="BR181" s="19"/>
      <c r="BS181" s="19"/>
      <c r="BT181" s="19"/>
      <c r="BU181" s="19"/>
      <c r="CI181"/>
      <c r="CJ181"/>
      <c r="CK181"/>
      <c r="CL181"/>
    </row>
    <row r="182" spans="1:90" hidden="1" x14ac:dyDescent="0.25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idden="1" x14ac:dyDescent="0.25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hidden="1" x14ac:dyDescent="0.25">
      <c r="A184" s="33"/>
      <c r="B184" s="31"/>
      <c r="C184" s="30"/>
      <c r="F184" s="3"/>
      <c r="G184" s="1"/>
      <c r="H184" s="1"/>
      <c r="I184" s="1"/>
      <c r="J184" s="1"/>
      <c r="K184" s="1"/>
      <c r="O184" s="19"/>
      <c r="P184" s="2"/>
      <c r="Q184" s="16"/>
      <c r="R184" s="2"/>
      <c r="S184" s="20"/>
      <c r="T184" s="2"/>
      <c r="U184" s="2"/>
      <c r="W184"/>
      <c r="Z184" s="20"/>
      <c r="AA184" s="19"/>
      <c r="AB184" s="20"/>
      <c r="AC184" s="19"/>
      <c r="AD184" s="20"/>
      <c r="AE184" s="19"/>
      <c r="AF184" s="20"/>
      <c r="AG184" s="19"/>
      <c r="AH184" s="20"/>
      <c r="AI184" s="19"/>
      <c r="AJ184" s="20"/>
      <c r="AK184" s="19"/>
      <c r="AL184" s="20"/>
      <c r="AM184" s="19"/>
      <c r="AN184" s="15"/>
      <c r="AO184" s="19"/>
      <c r="AP184" s="15"/>
      <c r="AQ184" s="19"/>
      <c r="AR184" s="15"/>
      <c r="AS184" s="19"/>
      <c r="AT184" s="15"/>
      <c r="AU184" s="19"/>
      <c r="AV184" s="15"/>
      <c r="AW184" s="19"/>
      <c r="AX184" s="15"/>
      <c r="AY184" s="19"/>
      <c r="AZ184" s="15"/>
      <c r="BA184" s="19"/>
      <c r="BB184"/>
      <c r="BC184" s="60"/>
      <c r="BD184" s="60"/>
      <c r="BE184" s="60"/>
      <c r="BG184" s="19"/>
      <c r="BH184" s="17"/>
      <c r="BI184" s="15"/>
      <c r="BJ184" s="19"/>
      <c r="BK184" s="15"/>
      <c r="BL184" s="19"/>
      <c r="BM184" s="19"/>
      <c r="BN184" s="19"/>
      <c r="BO184" s="20"/>
      <c r="BP184" s="19"/>
      <c r="BQ184" s="15"/>
      <c r="BR184" s="19"/>
      <c r="BS184" s="19"/>
      <c r="BT184" s="19"/>
      <c r="BU184" s="19"/>
      <c r="CI184"/>
      <c r="CJ184"/>
      <c r="CK184"/>
      <c r="CL184"/>
    </row>
    <row r="185" spans="1:90" hidden="1" x14ac:dyDescent="0.25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idden="1" x14ac:dyDescent="0.25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x14ac:dyDescent="0.25">
      <c r="A187" s="92" t="s">
        <v>185</v>
      </c>
      <c r="B187" s="31">
        <v>10</v>
      </c>
      <c r="C187" s="30" t="s">
        <v>6</v>
      </c>
      <c r="D187" t="s">
        <v>183</v>
      </c>
      <c r="E187" t="s">
        <v>114</v>
      </c>
      <c r="F187" s="3">
        <v>4000</v>
      </c>
      <c r="G187" s="1" t="s">
        <v>162</v>
      </c>
      <c r="H187" s="1" t="s">
        <v>163</v>
      </c>
      <c r="I187" s="1" t="s">
        <v>164</v>
      </c>
      <c r="J187" s="1" t="s">
        <v>129</v>
      </c>
      <c r="K187" s="1" t="s">
        <v>107</v>
      </c>
      <c r="L187" t="s">
        <v>98</v>
      </c>
      <c r="M187" t="s">
        <v>98</v>
      </c>
      <c r="N187" t="s">
        <v>98</v>
      </c>
      <c r="O187" s="19">
        <v>0</v>
      </c>
      <c r="P187" s="12">
        <v>0</v>
      </c>
      <c r="Q187" s="12">
        <v>0</v>
      </c>
      <c r="R187" s="12">
        <v>0</v>
      </c>
      <c r="S187" s="20">
        <v>0</v>
      </c>
      <c r="T187" s="12">
        <v>0</v>
      </c>
      <c r="U187" s="2"/>
      <c r="V187" t="s">
        <v>95</v>
      </c>
      <c r="W187"/>
      <c r="Y187" t="s">
        <v>184</v>
      </c>
      <c r="Z187" s="20">
        <v>0</v>
      </c>
      <c r="AA187" s="15">
        <v>0</v>
      </c>
      <c r="AB187" s="20">
        <v>0</v>
      </c>
      <c r="AC187" s="15">
        <v>0</v>
      </c>
      <c r="AD187" s="20">
        <v>0</v>
      </c>
      <c r="AE187" s="15">
        <v>0</v>
      </c>
      <c r="AF187" s="20">
        <v>0</v>
      </c>
      <c r="AG187" s="15">
        <v>0</v>
      </c>
      <c r="AH187" s="20">
        <v>0</v>
      </c>
      <c r="AI187" s="15">
        <v>0</v>
      </c>
      <c r="AJ187" s="20">
        <v>0</v>
      </c>
      <c r="AK187" s="15">
        <v>0</v>
      </c>
      <c r="AL187" s="20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0</v>
      </c>
      <c r="AY187" s="15">
        <v>0</v>
      </c>
      <c r="AZ187" s="15">
        <v>0</v>
      </c>
      <c r="BA187" s="15">
        <v>0</v>
      </c>
      <c r="BB187" t="s">
        <v>184</v>
      </c>
      <c r="BC187" s="15">
        <v>0</v>
      </c>
      <c r="BD187" s="15">
        <v>0</v>
      </c>
      <c r="BE187" s="15">
        <v>0</v>
      </c>
      <c r="BF187" s="15">
        <v>0</v>
      </c>
      <c r="BG187" s="15">
        <v>0</v>
      </c>
      <c r="BH187" s="15">
        <v>0</v>
      </c>
      <c r="BI187" s="15">
        <v>0</v>
      </c>
      <c r="BJ187" s="15">
        <v>0</v>
      </c>
      <c r="BK187" s="15">
        <v>0</v>
      </c>
      <c r="BL187" s="15">
        <v>0</v>
      </c>
      <c r="BM187" s="15">
        <v>0</v>
      </c>
      <c r="BN187" s="15">
        <v>0</v>
      </c>
      <c r="BO187" s="20">
        <v>0</v>
      </c>
      <c r="BP187" s="15">
        <v>0</v>
      </c>
      <c r="BQ187" s="15">
        <v>0</v>
      </c>
      <c r="BR187" s="19">
        <v>0</v>
      </c>
      <c r="BS187" s="19">
        <v>0</v>
      </c>
      <c r="BT187" s="19"/>
      <c r="BU187" s="19"/>
      <c r="CI187"/>
      <c r="CJ187"/>
      <c r="CK187"/>
      <c r="CL187"/>
    </row>
    <row r="188" spans="1:90" hidden="1" x14ac:dyDescent="0.25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idden="1" x14ac:dyDescent="0.25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idden="1" x14ac:dyDescent="0.25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hidden="1" x14ac:dyDescent="0.25">
      <c r="A191" s="33"/>
      <c r="B191" s="31"/>
      <c r="C191" s="30"/>
      <c r="F191" s="3"/>
      <c r="G191" s="1"/>
      <c r="H191" s="1"/>
      <c r="I191" s="1"/>
      <c r="J191" s="1"/>
      <c r="K191" s="1"/>
      <c r="O191" s="19"/>
      <c r="P191" s="12"/>
      <c r="Q191" s="12"/>
      <c r="R191" s="12"/>
      <c r="S191" s="20"/>
      <c r="T191" s="12"/>
      <c r="U191" s="2"/>
      <c r="W191"/>
      <c r="Z191" s="20"/>
      <c r="AA191" s="15"/>
      <c r="AB191" s="20"/>
      <c r="AC191" s="15"/>
      <c r="AD191" s="20"/>
      <c r="AE191" s="15"/>
      <c r="AF191" s="20"/>
      <c r="AG191" s="15"/>
      <c r="AH191" s="20"/>
      <c r="AI191" s="15"/>
      <c r="AJ191" s="20"/>
      <c r="AK191" s="15"/>
      <c r="AL191" s="20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20"/>
      <c r="BP191" s="15"/>
      <c r="BQ191" s="15"/>
      <c r="BR191" s="19"/>
      <c r="BS191" s="19"/>
      <c r="BT191" s="19"/>
      <c r="BU191" s="19"/>
      <c r="CI191"/>
      <c r="CJ191"/>
      <c r="CK191"/>
      <c r="CL191"/>
    </row>
    <row r="192" spans="1:90" hidden="1" x14ac:dyDescent="0.25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idden="1" x14ac:dyDescent="0.25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idden="1" x14ac:dyDescent="0.25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idden="1" x14ac:dyDescent="0.25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idden="1" x14ac:dyDescent="0.25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idden="1" x14ac:dyDescent="0.25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idden="1" x14ac:dyDescent="0.25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idden="1" x14ac:dyDescent="0.25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hidden="1" x14ac:dyDescent="0.25">
      <c r="A200" s="33"/>
      <c r="B200" s="31"/>
      <c r="C200" s="30"/>
      <c r="F200" s="3"/>
      <c r="G200" s="1"/>
      <c r="H200" s="1"/>
      <c r="I200" s="1"/>
      <c r="J200" s="1"/>
      <c r="K200" s="1"/>
      <c r="O200" s="19"/>
      <c r="P200" s="2"/>
      <c r="Q200" s="16"/>
      <c r="R200" s="2"/>
      <c r="S200" s="20"/>
      <c r="T200" s="2"/>
      <c r="U200" s="2"/>
      <c r="W200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  <c r="AM200" s="19"/>
      <c r="AN200" s="15"/>
      <c r="AO200" s="19"/>
      <c r="AP200" s="15"/>
      <c r="AQ200" s="19"/>
      <c r="AR200" s="15"/>
      <c r="AS200" s="19"/>
      <c r="AT200" s="15"/>
      <c r="AU200" s="19"/>
      <c r="AV200" s="15"/>
      <c r="AW200" s="19"/>
      <c r="AX200" s="15"/>
      <c r="AY200" s="19"/>
      <c r="AZ200" s="15"/>
      <c r="BA200" s="19"/>
      <c r="BB200"/>
      <c r="BC200" s="15"/>
      <c r="BD200" s="15"/>
      <c r="BE200" s="15"/>
      <c r="BG200" s="19"/>
      <c r="BH200" s="17"/>
      <c r="BI200" s="15"/>
      <c r="BJ200" s="19"/>
      <c r="BK200" s="15"/>
      <c r="BL200" s="19"/>
      <c r="BM200" s="19"/>
      <c r="BN200" s="19"/>
      <c r="BO200" s="20"/>
      <c r="BP200" s="19"/>
      <c r="BQ200" s="15"/>
      <c r="BR200" s="19"/>
      <c r="BS200" s="19"/>
      <c r="BT200" s="19"/>
      <c r="BU200" s="19"/>
      <c r="CI200"/>
      <c r="CJ200"/>
      <c r="CK200"/>
      <c r="CL200"/>
    </row>
    <row r="201" spans="1:90" x14ac:dyDescent="0.25">
      <c r="A201" s="33">
        <v>357</v>
      </c>
      <c r="B201" s="31">
        <v>11</v>
      </c>
      <c r="C201" s="30" t="s">
        <v>6</v>
      </c>
      <c r="D201" t="s">
        <v>88</v>
      </c>
      <c r="E201" t="s">
        <v>114</v>
      </c>
      <c r="F201" s="3">
        <v>10800</v>
      </c>
      <c r="G201" s="1" t="s">
        <v>188</v>
      </c>
      <c r="H201" s="1" t="s">
        <v>156</v>
      </c>
      <c r="I201" s="1" t="s">
        <v>189</v>
      </c>
      <c r="J201" s="1" t="s">
        <v>186</v>
      </c>
      <c r="K201" s="1" t="s">
        <v>159</v>
      </c>
      <c r="L201" t="s">
        <v>103</v>
      </c>
      <c r="M201" t="s">
        <v>103</v>
      </c>
      <c r="N201" t="s">
        <v>103</v>
      </c>
      <c r="O201" s="19">
        <v>16316</v>
      </c>
      <c r="P201" s="2">
        <v>85</v>
      </c>
      <c r="Q201" s="16">
        <v>192</v>
      </c>
      <c r="R201" s="2">
        <v>30</v>
      </c>
      <c r="S201" s="20">
        <v>30</v>
      </c>
      <c r="T201" s="2">
        <v>85</v>
      </c>
      <c r="U201" s="2" t="s">
        <v>181</v>
      </c>
      <c r="V201" t="s">
        <v>95</v>
      </c>
      <c r="W201"/>
      <c r="Y201" t="s">
        <v>96</v>
      </c>
      <c r="Z201" s="20">
        <v>0</v>
      </c>
      <c r="AA201" s="19">
        <v>0</v>
      </c>
      <c r="AB201" s="20">
        <v>0</v>
      </c>
      <c r="AC201" s="19">
        <v>0</v>
      </c>
      <c r="AD201" s="20">
        <v>0</v>
      </c>
      <c r="AE201" s="19">
        <v>0</v>
      </c>
      <c r="AF201" s="20">
        <v>0</v>
      </c>
      <c r="AG201" s="19">
        <v>0</v>
      </c>
      <c r="AH201" s="20">
        <v>0</v>
      </c>
      <c r="AI201" s="19">
        <v>0</v>
      </c>
      <c r="AJ201" s="20">
        <v>0</v>
      </c>
      <c r="AK201" s="19">
        <v>0</v>
      </c>
      <c r="AL201" s="20">
        <v>0</v>
      </c>
      <c r="AM201" s="19">
        <v>0</v>
      </c>
      <c r="AN201" s="15">
        <v>0</v>
      </c>
      <c r="AO201" s="19">
        <v>0</v>
      </c>
      <c r="AP201" s="15">
        <v>0</v>
      </c>
      <c r="AQ201" s="19">
        <v>0</v>
      </c>
      <c r="AR201" s="15">
        <v>0</v>
      </c>
      <c r="AS201" s="19">
        <v>0</v>
      </c>
      <c r="AT201" s="15">
        <v>0</v>
      </c>
      <c r="AU201" s="19">
        <v>0</v>
      </c>
      <c r="AV201" s="15">
        <v>0</v>
      </c>
      <c r="AW201" s="19">
        <v>0</v>
      </c>
      <c r="AX201" s="15">
        <v>0</v>
      </c>
      <c r="AY201" s="19">
        <v>0</v>
      </c>
      <c r="AZ201" s="15">
        <v>0</v>
      </c>
      <c r="BA201" s="19">
        <v>0</v>
      </c>
      <c r="BB201" t="s">
        <v>96</v>
      </c>
      <c r="BC201" s="15">
        <v>30</v>
      </c>
      <c r="BD201" s="15">
        <v>30</v>
      </c>
      <c r="BE201" s="15">
        <v>85</v>
      </c>
      <c r="BF201" s="56">
        <v>145</v>
      </c>
      <c r="BG201" s="19">
        <v>192</v>
      </c>
      <c r="BH201" s="17">
        <v>27840</v>
      </c>
      <c r="BI201" s="15">
        <v>30</v>
      </c>
      <c r="BJ201" s="19">
        <v>5760</v>
      </c>
      <c r="BK201" s="15">
        <v>30</v>
      </c>
      <c r="BL201" s="19">
        <v>5760</v>
      </c>
      <c r="BM201" s="19">
        <v>85</v>
      </c>
      <c r="BN201" s="19">
        <v>16320</v>
      </c>
      <c r="BO201" s="20">
        <v>145</v>
      </c>
      <c r="BP201" s="19">
        <v>27840</v>
      </c>
      <c r="BQ201" s="15">
        <v>145</v>
      </c>
      <c r="BR201" s="19">
        <v>27840</v>
      </c>
      <c r="BS201" s="19">
        <v>2.5777777777777779</v>
      </c>
      <c r="BT201" s="19"/>
      <c r="BU201" s="19"/>
      <c r="CI201"/>
      <c r="CJ201"/>
      <c r="CK201"/>
      <c r="CL201"/>
    </row>
    <row r="202" spans="1:90" hidden="1" x14ac:dyDescent="0.25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idden="1" x14ac:dyDescent="0.25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hidden="1" x14ac:dyDescent="0.25">
      <c r="A204" s="33"/>
      <c r="B204" s="31"/>
      <c r="C204" s="30"/>
      <c r="F204" s="3"/>
      <c r="G204" s="1"/>
      <c r="H204" s="1"/>
      <c r="I204" s="1"/>
      <c r="J204" s="1"/>
      <c r="K204" s="1"/>
      <c r="O204" s="19"/>
      <c r="P204" s="2"/>
      <c r="Q204" s="16"/>
      <c r="R204" s="2"/>
      <c r="S204" s="20"/>
      <c r="T204" s="2"/>
      <c r="U204" s="2"/>
      <c r="W204"/>
      <c r="Z204" s="20"/>
      <c r="AA204" s="19"/>
      <c r="AB204" s="20"/>
      <c r="AC204" s="19"/>
      <c r="AD204" s="20"/>
      <c r="AE204" s="19"/>
      <c r="AF204" s="20"/>
      <c r="AG204" s="19"/>
      <c r="AH204" s="20"/>
      <c r="AI204" s="19"/>
      <c r="AJ204" s="20"/>
      <c r="AK204" s="19"/>
      <c r="AL204" s="20"/>
      <c r="AM204" s="19"/>
      <c r="AN204" s="15"/>
      <c r="AO204" s="19"/>
      <c r="AP204" s="15"/>
      <c r="AQ204" s="19"/>
      <c r="AR204" s="15"/>
      <c r="AS204" s="19"/>
      <c r="AT204" s="15"/>
      <c r="AU204" s="19"/>
      <c r="AV204" s="15"/>
      <c r="AW204" s="19"/>
      <c r="AX204" s="15"/>
      <c r="AY204" s="19"/>
      <c r="AZ204" s="15"/>
      <c r="BA204" s="19"/>
      <c r="BB204"/>
      <c r="BC204" s="15"/>
      <c r="BD204" s="15"/>
      <c r="BE204" s="15"/>
      <c r="BG204" s="19"/>
      <c r="BH204" s="17"/>
      <c r="BI204" s="15"/>
      <c r="BJ204" s="19"/>
      <c r="BK204" s="15"/>
      <c r="BL204" s="19"/>
      <c r="BM204" s="19"/>
      <c r="BN204" s="19"/>
      <c r="BO204" s="20"/>
      <c r="BP204" s="19"/>
      <c r="BQ204" s="15"/>
      <c r="BR204" s="19"/>
      <c r="BS204" s="19"/>
      <c r="BT204" s="19"/>
      <c r="BU204" s="19"/>
      <c r="CI204"/>
      <c r="CJ204"/>
      <c r="CK204"/>
      <c r="CL204"/>
    </row>
    <row r="205" spans="1:90" hidden="1" x14ac:dyDescent="0.25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hidden="1" x14ac:dyDescent="0.25">
      <c r="A206" s="33"/>
      <c r="B206" s="31"/>
      <c r="C206" s="30"/>
      <c r="F206" s="3"/>
      <c r="G206" s="1"/>
      <c r="H206" s="1"/>
      <c r="I206" s="1"/>
      <c r="J206" s="1"/>
      <c r="K206" s="1"/>
      <c r="O206" s="19"/>
      <c r="P206" s="2"/>
      <c r="Q206" s="16"/>
      <c r="R206" s="2"/>
      <c r="S206" s="20"/>
      <c r="T206" s="2"/>
      <c r="U206" s="2"/>
      <c r="W206"/>
      <c r="Z206" s="20"/>
      <c r="AA206" s="19"/>
      <c r="AB206" s="20"/>
      <c r="AC206" s="19"/>
      <c r="AD206" s="20"/>
      <c r="AE206" s="19"/>
      <c r="AF206" s="20"/>
      <c r="AG206" s="19"/>
      <c r="AH206" s="20"/>
      <c r="AI206" s="19"/>
      <c r="AJ206" s="20"/>
      <c r="AK206" s="19"/>
      <c r="AL206" s="20"/>
      <c r="AM206" s="19"/>
      <c r="AN206" s="15"/>
      <c r="AO206" s="19"/>
      <c r="AP206" s="15"/>
      <c r="AQ206" s="19"/>
      <c r="AR206" s="15"/>
      <c r="AS206" s="19"/>
      <c r="AT206" s="15"/>
      <c r="AU206" s="19"/>
      <c r="AV206" s="15"/>
      <c r="AW206" s="19"/>
      <c r="AX206" s="15"/>
      <c r="AY206" s="19"/>
      <c r="AZ206" s="15"/>
      <c r="BA206" s="19"/>
      <c r="BB206"/>
      <c r="BC206" s="15"/>
      <c r="BD206" s="15"/>
      <c r="BE206" s="15"/>
      <c r="BG206" s="19"/>
      <c r="BH206" s="17"/>
      <c r="BI206" s="15"/>
      <c r="BJ206" s="19"/>
      <c r="BK206" s="15"/>
      <c r="BL206" s="19"/>
      <c r="BM206" s="19"/>
      <c r="BN206" s="19"/>
      <c r="BO206" s="20"/>
      <c r="BP206" s="19"/>
      <c r="BQ206" s="15"/>
      <c r="BR206" s="19"/>
      <c r="BS206" s="19"/>
      <c r="BT206" s="19"/>
      <c r="BU206" s="19"/>
      <c r="CI206"/>
      <c r="CJ206"/>
      <c r="CK206"/>
      <c r="CL206"/>
    </row>
    <row r="207" spans="1:90" hidden="1" x14ac:dyDescent="0.25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idden="1" x14ac:dyDescent="0.25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hidden="1" x14ac:dyDescent="0.25">
      <c r="A209" s="33"/>
      <c r="B209" s="31"/>
      <c r="C209" s="30"/>
      <c r="F209" s="3"/>
      <c r="G209" s="1"/>
      <c r="H209" s="1"/>
      <c r="I209" s="1"/>
      <c r="J209" s="1"/>
      <c r="K209" s="1"/>
      <c r="O209" s="19"/>
      <c r="P209" s="2"/>
      <c r="Q209" s="16"/>
      <c r="R209" s="2"/>
      <c r="S209" s="20"/>
      <c r="T209" s="2"/>
      <c r="U209" s="2"/>
      <c r="W209"/>
      <c r="Z209" s="20"/>
      <c r="AA209" s="19"/>
      <c r="AB209" s="20"/>
      <c r="AC209" s="19"/>
      <c r="AD209" s="20"/>
      <c r="AE209" s="19"/>
      <c r="AF209" s="20"/>
      <c r="AG209" s="19"/>
      <c r="AH209" s="20"/>
      <c r="AI209" s="19"/>
      <c r="AJ209" s="20"/>
      <c r="AK209" s="19"/>
      <c r="AL209" s="20"/>
      <c r="AM209" s="19"/>
      <c r="AN209" s="15"/>
      <c r="AO209" s="19"/>
      <c r="AP209" s="15"/>
      <c r="AQ209" s="19"/>
      <c r="AR209" s="15"/>
      <c r="AS209" s="19"/>
      <c r="AT209" s="15"/>
      <c r="AU209" s="19"/>
      <c r="AV209" s="15"/>
      <c r="AW209" s="19"/>
      <c r="AX209" s="15"/>
      <c r="AY209" s="19"/>
      <c r="AZ209" s="15"/>
      <c r="BA209" s="19"/>
      <c r="BB209"/>
      <c r="BC209" s="15"/>
      <c r="BD209" s="15"/>
      <c r="BE209" s="15"/>
      <c r="BG209" s="19"/>
      <c r="BH209" s="17"/>
      <c r="BI209" s="15"/>
      <c r="BJ209" s="19"/>
      <c r="BK209" s="15"/>
      <c r="BL209" s="19"/>
      <c r="BM209" s="19"/>
      <c r="BN209" s="19"/>
      <c r="BO209" s="20"/>
      <c r="BP209" s="19"/>
      <c r="BQ209" s="15"/>
      <c r="BR209" s="19"/>
      <c r="BS209" s="19"/>
      <c r="BT209" s="19"/>
      <c r="BU209" s="19"/>
      <c r="CI209"/>
      <c r="CJ209"/>
      <c r="CK209"/>
      <c r="CL209"/>
    </row>
    <row r="210" spans="1:90" hidden="1" x14ac:dyDescent="0.25">
      <c r="A210" s="33"/>
      <c r="B210" s="31"/>
      <c r="C210" s="30"/>
      <c r="F210" s="3"/>
      <c r="G210" s="1"/>
      <c r="H210" s="1"/>
      <c r="I210" s="1"/>
      <c r="J210" s="1"/>
      <c r="K210" s="1"/>
      <c r="O210" s="19"/>
      <c r="P210" s="12"/>
      <c r="Q210" s="12"/>
      <c r="R210" s="12"/>
      <c r="S210" s="20"/>
      <c r="T210" s="12"/>
      <c r="U210" s="12"/>
      <c r="W210"/>
      <c r="Z210" s="20"/>
      <c r="AA210" s="15"/>
      <c r="AB210" s="20"/>
      <c r="AC210" s="15"/>
      <c r="AD210" s="20"/>
      <c r="AE210" s="15"/>
      <c r="AF210" s="20"/>
      <c r="AG210" s="15"/>
      <c r="AH210" s="20"/>
      <c r="AI210" s="15"/>
      <c r="AJ210" s="20"/>
      <c r="AK210" s="15"/>
      <c r="AL210" s="20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20"/>
      <c r="BP210" s="15"/>
      <c r="BQ210" s="15"/>
      <c r="BR210" s="19"/>
      <c r="BS210" s="19"/>
      <c r="BT210" s="19"/>
      <c r="BU210" s="19"/>
      <c r="CI210"/>
      <c r="CJ210"/>
      <c r="CK210"/>
      <c r="CL210"/>
    </row>
    <row r="211" spans="1:90" hidden="1" x14ac:dyDescent="0.25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hidden="1" x14ac:dyDescent="0.25">
      <c r="A212" s="33"/>
      <c r="B212" s="31"/>
      <c r="C212" s="30"/>
      <c r="F212" s="3"/>
      <c r="G212" s="1"/>
      <c r="H212" s="1"/>
      <c r="I212" s="1"/>
      <c r="J212" s="1"/>
      <c r="K212" s="1"/>
      <c r="O212" s="19"/>
      <c r="P212" s="12"/>
      <c r="Q212" s="12"/>
      <c r="R212" s="12"/>
      <c r="S212" s="20"/>
      <c r="T212" s="12"/>
      <c r="U212" s="12"/>
      <c r="W212"/>
      <c r="Z212" s="20"/>
      <c r="AA212" s="15"/>
      <c r="AB212" s="20"/>
      <c r="AC212" s="15"/>
      <c r="AD212" s="20"/>
      <c r="AE212" s="15"/>
      <c r="AF212" s="20"/>
      <c r="AG212" s="15"/>
      <c r="AH212" s="20"/>
      <c r="AI212" s="15"/>
      <c r="AJ212" s="20"/>
      <c r="AK212" s="15"/>
      <c r="AL212" s="20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20"/>
      <c r="BP212" s="15"/>
      <c r="BQ212" s="15"/>
      <c r="BR212" s="19"/>
      <c r="BS212" s="19"/>
      <c r="BT212" s="19"/>
      <c r="BU212" s="19"/>
      <c r="CI212"/>
      <c r="CJ212"/>
      <c r="CK212"/>
      <c r="CL212"/>
    </row>
    <row r="213" spans="1:90" hidden="1" x14ac:dyDescent="0.25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idden="1" x14ac:dyDescent="0.25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idden="1" x14ac:dyDescent="0.25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idden="1" x14ac:dyDescent="0.25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hidden="1" x14ac:dyDescent="0.25">
      <c r="A217" s="33"/>
      <c r="B217" s="31"/>
      <c r="C217" s="30"/>
      <c r="F217" s="3"/>
      <c r="G217" s="1"/>
      <c r="H217" s="1"/>
      <c r="I217" s="1"/>
      <c r="J217" s="1"/>
      <c r="K217" s="1"/>
      <c r="O217" s="19"/>
      <c r="P217" s="12"/>
      <c r="Q217" s="12"/>
      <c r="R217" s="12"/>
      <c r="S217" s="20"/>
      <c r="T217" s="12"/>
      <c r="U217" s="12"/>
      <c r="W217"/>
      <c r="Z217" s="20"/>
      <c r="AA217" s="15"/>
      <c r="AB217" s="20"/>
      <c r="AC217" s="15"/>
      <c r="AD217" s="20"/>
      <c r="AE217" s="15"/>
      <c r="AF217" s="20"/>
      <c r="AG217" s="15"/>
      <c r="AH217" s="20"/>
      <c r="AI217" s="15"/>
      <c r="AJ217" s="20"/>
      <c r="AK217" s="15"/>
      <c r="AL217" s="20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20"/>
      <c r="BP217" s="15"/>
      <c r="BQ217" s="15"/>
      <c r="BR217" s="19"/>
      <c r="BS217" s="19"/>
      <c r="BT217" s="19"/>
      <c r="BU217" s="19"/>
      <c r="CI217"/>
      <c r="CJ217"/>
      <c r="CK217"/>
      <c r="CL217"/>
    </row>
    <row r="218" spans="1:90" hidden="1" x14ac:dyDescent="0.25">
      <c r="A218" s="33"/>
      <c r="B218" s="31"/>
      <c r="C218" s="30"/>
      <c r="F218" s="3"/>
      <c r="G218" s="1"/>
      <c r="H218" s="1"/>
      <c r="I218" s="1"/>
      <c r="J218" s="1"/>
      <c r="K218" s="1"/>
      <c r="O218" s="19"/>
      <c r="P218" s="12"/>
      <c r="Q218" s="12"/>
      <c r="R218" s="12"/>
      <c r="S218" s="20"/>
      <c r="T218" s="12"/>
      <c r="U218" s="12"/>
      <c r="W218"/>
      <c r="Z218" s="20"/>
      <c r="AA218" s="15"/>
      <c r="AB218" s="20"/>
      <c r="AC218" s="15"/>
      <c r="AD218" s="20"/>
      <c r="AE218" s="15"/>
      <c r="AF218" s="20"/>
      <c r="AG218" s="15"/>
      <c r="AH218" s="20"/>
      <c r="AI218" s="15"/>
      <c r="AJ218" s="20"/>
      <c r="AK218" s="15"/>
      <c r="AL218" s="20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20"/>
      <c r="BP218" s="15"/>
      <c r="BQ218" s="15"/>
      <c r="BR218" s="19"/>
      <c r="BS218" s="19"/>
      <c r="BT218" s="19"/>
      <c r="BU218" s="19"/>
      <c r="CI218"/>
      <c r="CJ218"/>
      <c r="CK218"/>
      <c r="CL218"/>
    </row>
    <row r="219" spans="1:90" hidden="1" x14ac:dyDescent="0.25">
      <c r="A219" s="33"/>
      <c r="B219" s="31"/>
      <c r="C219" s="30"/>
      <c r="F219" s="3"/>
      <c r="G219" s="1"/>
      <c r="H219" s="1"/>
      <c r="I219" s="1"/>
      <c r="J219" s="1"/>
      <c r="K219" s="1"/>
      <c r="O219" s="19"/>
      <c r="P219" s="12"/>
      <c r="Q219" s="12"/>
      <c r="R219" s="12"/>
      <c r="S219" s="20"/>
      <c r="T219" s="12"/>
      <c r="U219" s="12"/>
      <c r="W219"/>
      <c r="Z219" s="20"/>
      <c r="AA219" s="15"/>
      <c r="AB219" s="20"/>
      <c r="AC219" s="15"/>
      <c r="AD219" s="20"/>
      <c r="AE219" s="15"/>
      <c r="AF219" s="20"/>
      <c r="AG219" s="15"/>
      <c r="AH219" s="20"/>
      <c r="AI219" s="15"/>
      <c r="AJ219" s="20"/>
      <c r="AK219" s="15"/>
      <c r="AL219" s="20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20"/>
      <c r="BP219" s="15"/>
      <c r="BQ219" s="15"/>
      <c r="BR219" s="19"/>
      <c r="BS219" s="19"/>
      <c r="BT219" s="19"/>
      <c r="BU219" s="19"/>
      <c r="CI219"/>
      <c r="CJ219"/>
      <c r="CK219"/>
      <c r="CL219"/>
    </row>
    <row r="220" spans="1:90" hidden="1" x14ac:dyDescent="0.25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hidden="1" x14ac:dyDescent="0.25">
      <c r="A221" s="33"/>
      <c r="B221" s="31"/>
      <c r="C221" s="30"/>
      <c r="F221" s="3"/>
      <c r="G221" s="1"/>
      <c r="H221" s="1"/>
      <c r="I221" s="1"/>
      <c r="J221" s="1"/>
      <c r="K221" s="1"/>
      <c r="O221" s="19"/>
      <c r="P221" s="12"/>
      <c r="Q221" s="12"/>
      <c r="R221" s="12"/>
      <c r="S221" s="20"/>
      <c r="T221" s="12"/>
      <c r="U221" s="12"/>
      <c r="W221"/>
      <c r="Z221" s="20"/>
      <c r="AA221" s="15"/>
      <c r="AB221" s="20"/>
      <c r="AC221" s="15"/>
      <c r="AD221" s="20"/>
      <c r="AE221" s="15"/>
      <c r="AF221" s="20"/>
      <c r="AG221" s="15"/>
      <c r="AH221" s="20"/>
      <c r="AI221" s="15"/>
      <c r="AJ221" s="20"/>
      <c r="AK221" s="15"/>
      <c r="AL221" s="20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20"/>
      <c r="BP221" s="15"/>
      <c r="BQ221" s="15"/>
      <c r="BR221" s="19"/>
      <c r="BS221" s="19"/>
      <c r="BT221" s="19"/>
      <c r="BU221" s="19"/>
      <c r="CI221"/>
      <c r="CJ221"/>
      <c r="CK221"/>
      <c r="CL221"/>
    </row>
    <row r="222" spans="1:90" hidden="1" x14ac:dyDescent="0.25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hidden="1" x14ac:dyDescent="0.25">
      <c r="A223" s="33"/>
      <c r="B223" s="31"/>
      <c r="C223" s="30"/>
      <c r="F223" s="3"/>
      <c r="G223" s="1"/>
      <c r="H223" s="1"/>
      <c r="I223" s="1"/>
      <c r="J223" s="1"/>
      <c r="K223" s="1"/>
      <c r="O223" s="19"/>
      <c r="P223" s="12"/>
      <c r="Q223" s="12"/>
      <c r="R223" s="12"/>
      <c r="S223" s="20"/>
      <c r="T223" s="12"/>
      <c r="U223" s="12"/>
      <c r="W223"/>
      <c r="Z223" s="20"/>
      <c r="AA223" s="15"/>
      <c r="AB223" s="20"/>
      <c r="AC223" s="15"/>
      <c r="AD223" s="20"/>
      <c r="AE223" s="15"/>
      <c r="AF223" s="20"/>
      <c r="AG223" s="15"/>
      <c r="AH223" s="20"/>
      <c r="AI223" s="15"/>
      <c r="AJ223" s="20"/>
      <c r="AK223" s="15"/>
      <c r="AL223" s="20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20"/>
      <c r="BP223" s="15"/>
      <c r="BQ223" s="15"/>
      <c r="BR223" s="19"/>
      <c r="BS223" s="19"/>
      <c r="BT223" s="19"/>
      <c r="BU223" s="19"/>
      <c r="CI223"/>
      <c r="CJ223"/>
      <c r="CK223"/>
      <c r="CL223"/>
    </row>
    <row r="224" spans="1:90" hidden="1" x14ac:dyDescent="0.25">
      <c r="A224" s="33"/>
      <c r="B224" s="31"/>
      <c r="C224" s="30"/>
      <c r="F224" s="3"/>
      <c r="G224" s="1"/>
      <c r="H224" s="1"/>
      <c r="I224" s="1"/>
      <c r="J224" s="1"/>
      <c r="K224" s="1"/>
      <c r="O224" s="19"/>
      <c r="P224" s="12"/>
      <c r="Q224" s="12"/>
      <c r="R224" s="12"/>
      <c r="S224" s="20"/>
      <c r="T224" s="12"/>
      <c r="U224" s="12"/>
      <c r="W224"/>
      <c r="Z224" s="20"/>
      <c r="AA224" s="15"/>
      <c r="AB224" s="20"/>
      <c r="AC224" s="15"/>
      <c r="AD224" s="20"/>
      <c r="AE224" s="15"/>
      <c r="AF224" s="20"/>
      <c r="AG224" s="15"/>
      <c r="AH224" s="20"/>
      <c r="AI224" s="15"/>
      <c r="AJ224" s="20"/>
      <c r="AK224" s="15"/>
      <c r="AL224" s="20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20"/>
      <c r="BP224" s="15"/>
      <c r="BQ224" s="15"/>
      <c r="BR224" s="19"/>
      <c r="BS224" s="19"/>
      <c r="BT224" s="19"/>
      <c r="BU224" s="19"/>
      <c r="CI224"/>
      <c r="CJ224"/>
      <c r="CK224"/>
      <c r="CL224"/>
    </row>
    <row r="225" spans="1:90" hidden="1" x14ac:dyDescent="0.25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hidden="1" x14ac:dyDescent="0.25">
      <c r="A226" s="33"/>
      <c r="B226" s="31"/>
      <c r="C226" s="30"/>
      <c r="F226" s="3"/>
      <c r="G226" s="1"/>
      <c r="H226" s="1"/>
      <c r="I226" s="1"/>
      <c r="J226" s="1"/>
      <c r="K226" s="1"/>
      <c r="O226" s="19"/>
      <c r="P226" s="12"/>
      <c r="Q226" s="12"/>
      <c r="R226" s="12"/>
      <c r="S226" s="20"/>
      <c r="T226" s="12"/>
      <c r="U226" s="12"/>
      <c r="W226"/>
      <c r="Z226" s="20"/>
      <c r="AA226" s="15"/>
      <c r="AB226" s="20"/>
      <c r="AC226" s="15"/>
      <c r="AD226" s="20"/>
      <c r="AE226" s="15"/>
      <c r="AF226" s="20"/>
      <c r="AG226" s="15"/>
      <c r="AH226" s="20"/>
      <c r="AI226" s="15"/>
      <c r="AJ226" s="20"/>
      <c r="AK226" s="15"/>
      <c r="AL226" s="20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20"/>
      <c r="BP226" s="15"/>
      <c r="BQ226" s="15"/>
      <c r="BR226" s="19"/>
      <c r="BS226" s="19"/>
      <c r="BT226" s="19"/>
      <c r="BU226" s="19"/>
      <c r="CI226"/>
      <c r="CJ226"/>
      <c r="CK226"/>
      <c r="CL226"/>
    </row>
    <row r="227" spans="1:90" hidden="1" x14ac:dyDescent="0.25">
      <c r="A227" s="33"/>
      <c r="B227" s="31"/>
      <c r="C227" s="30"/>
      <c r="F227" s="3"/>
      <c r="G227" s="1"/>
      <c r="H227" s="1"/>
      <c r="I227" s="1"/>
      <c r="J227" s="1"/>
      <c r="K227" s="1"/>
      <c r="O227" s="19"/>
      <c r="P227" s="12"/>
      <c r="Q227" s="12"/>
      <c r="R227" s="12"/>
      <c r="S227" s="20"/>
      <c r="T227" s="12"/>
      <c r="U227" s="12"/>
      <c r="W227"/>
      <c r="Z227" s="20"/>
      <c r="AA227" s="15"/>
      <c r="AB227" s="20"/>
      <c r="AC227" s="15"/>
      <c r="AD227" s="20"/>
      <c r="AE227" s="15"/>
      <c r="AF227" s="20"/>
      <c r="AG227" s="15"/>
      <c r="AH227" s="20"/>
      <c r="AI227" s="15"/>
      <c r="AJ227" s="20"/>
      <c r="AK227" s="15"/>
      <c r="AL227" s="20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20"/>
      <c r="BP227" s="15"/>
      <c r="BQ227" s="15"/>
      <c r="BR227" s="19"/>
      <c r="BS227" s="19"/>
      <c r="BT227" s="19"/>
      <c r="BU227" s="19"/>
      <c r="CI227"/>
      <c r="CJ227"/>
      <c r="CK227"/>
      <c r="CL227"/>
    </row>
    <row r="228" spans="1:90" hidden="1" x14ac:dyDescent="0.25">
      <c r="A228" s="33"/>
      <c r="B228" s="31"/>
      <c r="C228" s="30"/>
      <c r="F228" s="3"/>
      <c r="G228" s="1"/>
      <c r="H228" s="1"/>
      <c r="I228" s="1"/>
      <c r="J228" s="1"/>
      <c r="K228" s="1"/>
      <c r="O228" s="19"/>
      <c r="P228" s="12"/>
      <c r="Q228" s="12"/>
      <c r="R228" s="12"/>
      <c r="S228" s="20"/>
      <c r="T228" s="12"/>
      <c r="U228" s="12"/>
      <c r="W228"/>
      <c r="Z228" s="20"/>
      <c r="AA228" s="15"/>
      <c r="AB228" s="20"/>
      <c r="AC228" s="15"/>
      <c r="AD228" s="20"/>
      <c r="AE228" s="15"/>
      <c r="AF228" s="20"/>
      <c r="AG228" s="15"/>
      <c r="AH228" s="20"/>
      <c r="AI228" s="15"/>
      <c r="AJ228" s="20"/>
      <c r="AK228" s="15"/>
      <c r="AL228" s="20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20"/>
      <c r="BP228" s="15"/>
      <c r="BQ228" s="15"/>
      <c r="BR228" s="19"/>
      <c r="BS228" s="19"/>
      <c r="BT228" s="19"/>
      <c r="BU228" s="19"/>
      <c r="CI228"/>
      <c r="CJ228"/>
      <c r="CK228"/>
      <c r="CL228"/>
    </row>
    <row r="229" spans="1:90" hidden="1" x14ac:dyDescent="0.25">
      <c r="A229" s="92"/>
      <c r="B229" s="91"/>
      <c r="C229" s="30"/>
      <c r="F229" s="4"/>
      <c r="G229" s="1"/>
      <c r="H229" s="1"/>
      <c r="I229" s="1"/>
      <c r="J229" s="1"/>
      <c r="K229" s="1"/>
      <c r="O229" s="19"/>
      <c r="P229" s="2"/>
      <c r="Q229" s="12"/>
      <c r="R229" s="20"/>
      <c r="S229" s="20"/>
      <c r="T229" s="20"/>
      <c r="U229" s="12"/>
      <c r="W229"/>
      <c r="Z229" s="20"/>
      <c r="AA229" s="19"/>
      <c r="AB229" s="20"/>
      <c r="AC229" s="19"/>
      <c r="AD229" s="20"/>
      <c r="AE229" s="19"/>
      <c r="AF229" s="20"/>
      <c r="AG229" s="19"/>
      <c r="AH229" s="20"/>
      <c r="AI229" s="19"/>
      <c r="AJ229" s="20"/>
      <c r="AK229" s="19"/>
      <c r="AL229" s="20"/>
      <c r="AM229" s="19"/>
      <c r="AN229" s="15"/>
      <c r="AO229" s="19"/>
      <c r="AP229" s="15"/>
      <c r="AQ229" s="19"/>
      <c r="AR229" s="15"/>
      <c r="AS229" s="19"/>
      <c r="AT229" s="15"/>
      <c r="AU229" s="19"/>
      <c r="AV229" s="15"/>
      <c r="AW229" s="19"/>
      <c r="AX229" s="15"/>
      <c r="AY229" s="19"/>
      <c r="AZ229" s="15"/>
      <c r="BA229" s="19"/>
      <c r="BB229"/>
      <c r="BC229" s="15"/>
      <c r="BD229" s="15"/>
      <c r="BE229" s="15"/>
      <c r="BF229" s="60"/>
      <c r="BG229" s="19"/>
      <c r="BH229" s="17"/>
      <c r="BI229" s="15"/>
      <c r="BJ229" s="19"/>
      <c r="BK229" s="15"/>
      <c r="BL229" s="19"/>
      <c r="BM229" s="19"/>
      <c r="BN229" s="19"/>
      <c r="BO229" s="20"/>
      <c r="BP229" s="19"/>
      <c r="BQ229" s="15"/>
      <c r="BR229" s="19"/>
      <c r="BS229" s="19"/>
      <c r="BT229" s="19"/>
      <c r="BU229" s="19"/>
      <c r="CI229"/>
      <c r="CJ229"/>
      <c r="CK229"/>
      <c r="CL229"/>
    </row>
    <row r="230" spans="1:90" hidden="1" x14ac:dyDescent="0.25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5.75" hidden="1" thickTop="1" x14ac:dyDescent="0.25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5.75" hidden="1" thickTop="1" x14ac:dyDescent="0.25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5.75" hidden="1" thickTop="1" x14ac:dyDescent="0.25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5.75" hidden="1" thickTop="1" x14ac:dyDescent="0.25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5.75" hidden="1" thickTop="1" x14ac:dyDescent="0.25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idden="1" x14ac:dyDescent="0.25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idden="1" x14ac:dyDescent="0.25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idden="1" x14ac:dyDescent="0.25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x14ac:dyDescent="0.25">
      <c r="A239" s="41">
        <v>381</v>
      </c>
      <c r="B239" s="29" t="s">
        <v>193</v>
      </c>
      <c r="C239" s="30" t="s">
        <v>194</v>
      </c>
      <c r="D239" t="s">
        <v>88</v>
      </c>
      <c r="E239" t="s">
        <v>114</v>
      </c>
      <c r="F239" s="3">
        <v>10800</v>
      </c>
      <c r="G239" s="1" t="s">
        <v>197</v>
      </c>
      <c r="H239" s="1" t="s">
        <v>198</v>
      </c>
      <c r="I239" s="1" t="s">
        <v>89</v>
      </c>
      <c r="J239" s="1" t="s">
        <v>90</v>
      </c>
      <c r="K239" s="1" t="s">
        <v>91</v>
      </c>
      <c r="L239" t="s">
        <v>191</v>
      </c>
      <c r="M239" t="s">
        <v>191</v>
      </c>
      <c r="N239" t="s">
        <v>191</v>
      </c>
      <c r="O239" s="19">
        <v>173547</v>
      </c>
      <c r="P239" s="2">
        <v>660</v>
      </c>
      <c r="Q239" s="12">
        <v>262.95</v>
      </c>
      <c r="R239" s="35">
        <v>60</v>
      </c>
      <c r="S239" s="35">
        <v>300</v>
      </c>
      <c r="T239" s="35">
        <v>300</v>
      </c>
      <c r="U239" s="2" t="s">
        <v>199</v>
      </c>
      <c r="V239" t="s">
        <v>95</v>
      </c>
      <c r="W239"/>
      <c r="Y239" t="s">
        <v>96</v>
      </c>
      <c r="Z239" s="20">
        <v>0</v>
      </c>
      <c r="AA239" s="19">
        <v>0</v>
      </c>
      <c r="AB239" s="20">
        <v>0</v>
      </c>
      <c r="AC239" s="19">
        <v>0</v>
      </c>
      <c r="AD239" s="20">
        <v>0</v>
      </c>
      <c r="AE239" s="19">
        <v>0</v>
      </c>
      <c r="AF239" s="20">
        <v>0</v>
      </c>
      <c r="AG239" s="19">
        <v>0</v>
      </c>
      <c r="AH239" s="20">
        <v>0</v>
      </c>
      <c r="AI239" s="19">
        <v>0</v>
      </c>
      <c r="AJ239" s="20">
        <v>0</v>
      </c>
      <c r="AK239" s="19">
        <v>0</v>
      </c>
      <c r="AL239" s="20">
        <v>0</v>
      </c>
      <c r="AM239" s="19">
        <v>0</v>
      </c>
      <c r="AN239" s="15">
        <v>0</v>
      </c>
      <c r="AO239" s="19">
        <v>0</v>
      </c>
      <c r="AP239" s="15">
        <v>0</v>
      </c>
      <c r="AQ239" s="19">
        <v>0</v>
      </c>
      <c r="AR239" s="15">
        <v>0</v>
      </c>
      <c r="AS239" s="19">
        <v>0</v>
      </c>
      <c r="AT239" s="15">
        <v>0</v>
      </c>
      <c r="AU239" s="19">
        <v>0</v>
      </c>
      <c r="AV239" s="15">
        <v>0</v>
      </c>
      <c r="AW239" s="19">
        <v>0</v>
      </c>
      <c r="AX239" s="15">
        <v>0</v>
      </c>
      <c r="AY239" s="19">
        <v>0</v>
      </c>
      <c r="AZ239" s="15">
        <v>0</v>
      </c>
      <c r="BA239" s="19">
        <v>0</v>
      </c>
      <c r="BB239" t="s">
        <v>96</v>
      </c>
      <c r="BC239" s="61">
        <v>60</v>
      </c>
      <c r="BD239" s="61">
        <v>300</v>
      </c>
      <c r="BE239" s="61">
        <v>300</v>
      </c>
      <c r="BF239" s="60">
        <v>660</v>
      </c>
      <c r="BG239" s="19">
        <v>262.95</v>
      </c>
      <c r="BH239" s="17">
        <v>173547</v>
      </c>
      <c r="BI239" s="15">
        <v>0</v>
      </c>
      <c r="BJ239" s="19">
        <v>0</v>
      </c>
      <c r="BK239" s="15">
        <v>0</v>
      </c>
      <c r="BL239" s="19">
        <v>0</v>
      </c>
      <c r="BM239" s="19">
        <v>0</v>
      </c>
      <c r="BN239" s="19">
        <v>0</v>
      </c>
      <c r="BO239" s="20">
        <v>0</v>
      </c>
      <c r="BP239" s="19">
        <v>0</v>
      </c>
      <c r="BQ239" s="15">
        <v>0</v>
      </c>
      <c r="BR239" s="19">
        <v>0</v>
      </c>
      <c r="BS239" s="19">
        <v>0</v>
      </c>
      <c r="BT239" s="19"/>
      <c r="BU239" s="19"/>
      <c r="CI239"/>
      <c r="CJ239"/>
      <c r="CK239"/>
      <c r="CL239"/>
    </row>
    <row r="240" spans="1:90" hidden="1" x14ac:dyDescent="0.25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idden="1" x14ac:dyDescent="0.25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idden="1" x14ac:dyDescent="0.25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idden="1" x14ac:dyDescent="0.25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idden="1" x14ac:dyDescent="0.25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idden="1" x14ac:dyDescent="0.25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idden="1" x14ac:dyDescent="0.25">
      <c r="A246" s="113"/>
      <c r="B246" s="29"/>
      <c r="C246" s="30"/>
      <c r="F246" s="3"/>
      <c r="G246" s="1"/>
      <c r="H246" s="1"/>
      <c r="I246" s="1"/>
      <c r="J246" s="1"/>
      <c r="K246" s="1"/>
      <c r="O246" s="19"/>
      <c r="P246" s="2"/>
      <c r="Q246" s="12"/>
      <c r="R246" s="46"/>
      <c r="S246" s="46"/>
      <c r="T246" s="46"/>
      <c r="U246" s="2"/>
      <c r="W246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  <c r="AM246" s="19"/>
      <c r="AN246" s="15"/>
      <c r="AO246" s="19"/>
      <c r="AP246" s="15"/>
      <c r="AQ246" s="19"/>
      <c r="AR246" s="15"/>
      <c r="AS246" s="19"/>
      <c r="AT246" s="15"/>
      <c r="AU246" s="19"/>
      <c r="AV246" s="15"/>
      <c r="AW246" s="19"/>
      <c r="AX246" s="15"/>
      <c r="AY246" s="19"/>
      <c r="AZ246" s="15"/>
      <c r="BA246" s="19"/>
      <c r="BB246"/>
      <c r="BC246" s="61"/>
      <c r="BD246" s="61"/>
      <c r="BE246" s="61"/>
      <c r="BF246" s="60"/>
      <c r="BG246" s="19"/>
      <c r="BH246" s="17"/>
      <c r="BI246" s="15"/>
      <c r="BJ246" s="19"/>
      <c r="BK246" s="15"/>
      <c r="BL246" s="19"/>
      <c r="BM246" s="19"/>
      <c r="BN246" s="19"/>
      <c r="BO246" s="20"/>
      <c r="BP246" s="19"/>
      <c r="BQ246" s="15"/>
      <c r="BR246" s="19"/>
      <c r="BS246" s="19"/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hidden="1" thickBot="1" x14ac:dyDescent="0.3">
      <c r="A248" s="117"/>
      <c r="B248" s="116"/>
      <c r="C248" s="96"/>
      <c r="D248" s="97"/>
      <c r="E248" s="97"/>
      <c r="F248" s="110"/>
      <c r="G248" s="99"/>
      <c r="H248" s="99"/>
      <c r="I248" s="99"/>
      <c r="J248" s="99"/>
      <c r="K248" s="99"/>
      <c r="L248" s="97"/>
      <c r="M248" s="97"/>
      <c r="N248" s="97"/>
      <c r="O248" s="100"/>
      <c r="P248" s="101"/>
      <c r="Q248" s="102"/>
      <c r="R248" s="111"/>
      <c r="S248" s="111"/>
      <c r="T248" s="111"/>
      <c r="U248" s="101"/>
      <c r="V248" s="97"/>
      <c r="W248" s="97"/>
      <c r="X248" s="97"/>
      <c r="Y248" s="97"/>
      <c r="Z248" s="103"/>
      <c r="AA248" s="100"/>
      <c r="AB248" s="103"/>
      <c r="AC248" s="100"/>
      <c r="AD248" s="103"/>
      <c r="AE248" s="100"/>
      <c r="AF248" s="103"/>
      <c r="AG248" s="100"/>
      <c r="AH248" s="103"/>
      <c r="AI248" s="100"/>
      <c r="AJ248" s="103"/>
      <c r="AK248" s="100"/>
      <c r="AL248" s="103"/>
      <c r="AM248" s="100"/>
      <c r="AN248" s="104"/>
      <c r="AO248" s="100"/>
      <c r="AP248" s="104"/>
      <c r="AQ248" s="100"/>
      <c r="AR248" s="104"/>
      <c r="AS248" s="100"/>
      <c r="AT248" s="104"/>
      <c r="AU248" s="100"/>
      <c r="AV248" s="104"/>
      <c r="AW248" s="100"/>
      <c r="AX248" s="104"/>
      <c r="AY248" s="100"/>
      <c r="AZ248" s="104"/>
      <c r="BA248" s="100"/>
      <c r="BB248" s="97"/>
      <c r="BC248" s="112"/>
      <c r="BD248" s="112"/>
      <c r="BE248" s="112"/>
      <c r="BF248" s="105"/>
      <c r="BG248" s="100"/>
      <c r="BH248" s="106"/>
      <c r="BI248" s="104"/>
      <c r="BJ248" s="100"/>
      <c r="BK248" s="104"/>
      <c r="BL248" s="100"/>
      <c r="BM248" s="100"/>
      <c r="BN248" s="100"/>
      <c r="BO248" s="103"/>
      <c r="BP248" s="100"/>
      <c r="BQ248" s="104"/>
      <c r="BR248" s="100"/>
      <c r="BS248" s="100"/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hidden="1" thickBot="1" x14ac:dyDescent="0.3">
      <c r="A250" s="34"/>
      <c r="B250" s="29"/>
      <c r="C250" s="30"/>
      <c r="F250" s="3"/>
      <c r="G250" s="1"/>
      <c r="H250" s="1"/>
      <c r="I250" s="1"/>
      <c r="J250" s="1"/>
      <c r="K250" s="1"/>
      <c r="O250" s="19"/>
      <c r="P250" s="2"/>
      <c r="Q250" s="12"/>
      <c r="R250" s="35"/>
      <c r="S250" s="35"/>
      <c r="T250" s="35"/>
      <c r="U250" s="2"/>
      <c r="W250"/>
      <c r="Z250" s="20"/>
      <c r="AA250" s="19"/>
      <c r="AB250" s="20"/>
      <c r="AC250" s="19"/>
      <c r="AD250" s="20"/>
      <c r="AE250" s="19"/>
      <c r="AF250" s="20"/>
      <c r="AG250" s="19"/>
      <c r="AH250" s="20"/>
      <c r="AI250" s="19"/>
      <c r="AJ250" s="20"/>
      <c r="AK250" s="19"/>
      <c r="AL250" s="20"/>
      <c r="AM250" s="19"/>
      <c r="AN250" s="15"/>
      <c r="AO250" s="19"/>
      <c r="AP250" s="15"/>
      <c r="AQ250" s="19"/>
      <c r="AR250" s="15"/>
      <c r="AS250" s="19"/>
      <c r="AT250" s="15"/>
      <c r="AU250" s="19"/>
      <c r="AV250" s="15"/>
      <c r="AW250" s="19"/>
      <c r="AX250" s="15"/>
      <c r="AY250" s="19"/>
      <c r="AZ250" s="15"/>
      <c r="BA250" s="19"/>
      <c r="BB250"/>
      <c r="BC250" s="61"/>
      <c r="BD250" s="61"/>
      <c r="BE250" s="61"/>
      <c r="BF250" s="60"/>
      <c r="BG250" s="19"/>
      <c r="BH250" s="17"/>
      <c r="BI250" s="15"/>
      <c r="BJ250" s="19"/>
      <c r="BK250" s="15"/>
      <c r="BL250" s="19"/>
      <c r="BM250" s="19"/>
      <c r="BN250" s="19"/>
      <c r="BO250" s="20"/>
      <c r="BP250" s="19"/>
      <c r="BQ250" s="15"/>
      <c r="BR250" s="19"/>
      <c r="BS250" s="19"/>
      <c r="BT250" s="19"/>
      <c r="BU250" s="19"/>
      <c r="CI250"/>
      <c r="CJ250"/>
      <c r="CK250"/>
      <c r="CL250"/>
    </row>
    <row r="251" spans="1:90" ht="15.75" hidden="1" thickBot="1" x14ac:dyDescent="0.3">
      <c r="A251" s="34"/>
      <c r="B251" s="29"/>
      <c r="C251" s="30"/>
      <c r="F251" s="3"/>
      <c r="G251" s="1"/>
      <c r="H251" s="1"/>
      <c r="I251" s="1"/>
      <c r="J251" s="1"/>
      <c r="K251" s="1"/>
      <c r="O251" s="19"/>
      <c r="P251" s="2"/>
      <c r="Q251" s="12"/>
      <c r="R251" s="35"/>
      <c r="S251" s="35"/>
      <c r="T251" s="35"/>
      <c r="U251" s="2"/>
      <c r="W251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  <c r="AM251" s="19"/>
      <c r="AN251" s="15"/>
      <c r="AO251" s="19"/>
      <c r="AP251" s="15"/>
      <c r="AQ251" s="19"/>
      <c r="AR251" s="15"/>
      <c r="AS251" s="19"/>
      <c r="AT251" s="15"/>
      <c r="AU251" s="19"/>
      <c r="AV251" s="15"/>
      <c r="AW251" s="19"/>
      <c r="AX251" s="15"/>
      <c r="AY251" s="19"/>
      <c r="AZ251" s="15"/>
      <c r="BA251" s="19"/>
      <c r="BB251"/>
      <c r="BC251" s="61"/>
      <c r="BD251" s="61"/>
      <c r="BE251" s="61"/>
      <c r="BF251" s="60"/>
      <c r="BG251" s="19"/>
      <c r="BH251" s="17"/>
      <c r="BI251" s="15"/>
      <c r="BJ251" s="19"/>
      <c r="BK251" s="15"/>
      <c r="BL251" s="19"/>
      <c r="BM251" s="19"/>
      <c r="BN251" s="19"/>
      <c r="BO251" s="20"/>
      <c r="BP251" s="19"/>
      <c r="BQ251" s="15"/>
      <c r="BR251" s="19"/>
      <c r="BS251" s="19"/>
      <c r="BT251" s="19"/>
      <c r="BU251" s="19"/>
      <c r="CI251"/>
      <c r="CJ251"/>
      <c r="CK251"/>
      <c r="CL251"/>
    </row>
    <row r="252" spans="1:90" ht="15.75" hidden="1" thickBot="1" x14ac:dyDescent="0.3">
      <c r="A252" s="34"/>
      <c r="B252" s="29"/>
      <c r="C252" s="30"/>
      <c r="F252" s="3"/>
      <c r="G252" s="1"/>
      <c r="H252" s="1"/>
      <c r="I252" s="1"/>
      <c r="J252" s="1"/>
      <c r="K252" s="1"/>
      <c r="O252" s="19"/>
      <c r="P252" s="2"/>
      <c r="Q252" s="12"/>
      <c r="R252" s="46"/>
      <c r="S252" s="46"/>
      <c r="T252" s="46"/>
      <c r="U252" s="2"/>
      <c r="W252"/>
      <c r="Z252" s="20"/>
      <c r="AA252" s="19"/>
      <c r="AB252" s="20"/>
      <c r="AC252" s="19"/>
      <c r="AD252" s="20"/>
      <c r="AE252" s="19"/>
      <c r="AF252" s="20"/>
      <c r="AG252" s="19"/>
      <c r="AH252" s="20"/>
      <c r="AI252" s="19"/>
      <c r="AJ252" s="20"/>
      <c r="AK252" s="19"/>
      <c r="AL252" s="20"/>
      <c r="AM252" s="19"/>
      <c r="AN252" s="15"/>
      <c r="AO252" s="19"/>
      <c r="AP252" s="15"/>
      <c r="AQ252" s="19"/>
      <c r="AR252" s="15"/>
      <c r="AS252" s="19"/>
      <c r="AT252" s="15"/>
      <c r="AU252" s="19"/>
      <c r="AV252" s="15"/>
      <c r="AW252" s="19"/>
      <c r="AX252" s="15"/>
      <c r="AY252" s="19"/>
      <c r="AZ252" s="15"/>
      <c r="BA252" s="19"/>
      <c r="BB252"/>
      <c r="BC252" s="61"/>
      <c r="BD252" s="61"/>
      <c r="BE252" s="61"/>
      <c r="BF252" s="60"/>
      <c r="BG252" s="19"/>
      <c r="BH252" s="17"/>
      <c r="BI252" s="15"/>
      <c r="BJ252" s="19"/>
      <c r="BK252" s="15"/>
      <c r="BL252" s="19"/>
      <c r="BM252" s="19"/>
      <c r="BN252" s="19"/>
      <c r="BO252" s="20"/>
      <c r="BP252" s="19"/>
      <c r="BQ252" s="15"/>
      <c r="BR252" s="19"/>
      <c r="BS252" s="19"/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hidden="1" thickBot="1" x14ac:dyDescent="0.3">
      <c r="A254" s="34"/>
      <c r="B254" s="29"/>
      <c r="C254" s="30"/>
      <c r="F254" s="3"/>
      <c r="G254" s="1"/>
      <c r="H254" s="1"/>
      <c r="I254" s="1"/>
      <c r="J254" s="1"/>
      <c r="K254" s="1"/>
      <c r="O254" s="19"/>
      <c r="P254" s="19"/>
      <c r="Q254" s="19"/>
      <c r="R254" s="19"/>
      <c r="S254" s="19"/>
      <c r="T254" s="19"/>
      <c r="U254" s="19"/>
      <c r="W254"/>
      <c r="Z254" s="20"/>
      <c r="AA254" s="15"/>
      <c r="AB254" s="20"/>
      <c r="AC254" s="15"/>
      <c r="AD254" s="20"/>
      <c r="AE254" s="15"/>
      <c r="AF254" s="20"/>
      <c r="AG254" s="15"/>
      <c r="AH254" s="20"/>
      <c r="AI254" s="15"/>
      <c r="AJ254" s="20"/>
      <c r="AK254" s="15"/>
      <c r="AL254" s="2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/>
      <c r="BC254" s="15"/>
      <c r="BD254" s="15"/>
      <c r="BE254" s="15"/>
      <c r="BF254" s="15"/>
      <c r="BG254" s="19"/>
      <c r="BH254" s="19"/>
      <c r="BI254" s="15"/>
      <c r="BJ254" s="15"/>
      <c r="BK254" s="15"/>
      <c r="BL254" s="15"/>
      <c r="BM254" s="15"/>
      <c r="BN254" s="15"/>
      <c r="BO254" s="20"/>
      <c r="BP254" s="15"/>
      <c r="BQ254" s="15"/>
      <c r="BR254" s="19"/>
      <c r="BS254" s="19"/>
      <c r="BT254" s="19"/>
      <c r="BU254" s="19"/>
      <c r="CI254"/>
      <c r="CJ254"/>
      <c r="CK254"/>
      <c r="CL254"/>
    </row>
    <row r="255" spans="1:90" ht="15.75" hidden="1" thickBot="1" x14ac:dyDescent="0.3">
      <c r="A255" s="34"/>
      <c r="B255" s="29"/>
      <c r="C255" s="30"/>
      <c r="F255" s="3"/>
      <c r="G255" s="1"/>
      <c r="H255" s="1"/>
      <c r="I255" s="1"/>
      <c r="J255" s="1"/>
      <c r="K255" s="1"/>
      <c r="O255" s="19"/>
      <c r="P255" s="19"/>
      <c r="Q255" s="19"/>
      <c r="R255" s="19"/>
      <c r="S255" s="19"/>
      <c r="T255" s="19"/>
      <c r="U255" s="19"/>
      <c r="W255"/>
      <c r="Z255" s="20"/>
      <c r="AA255" s="15"/>
      <c r="AB255" s="20"/>
      <c r="AC255" s="15"/>
      <c r="AD255" s="20"/>
      <c r="AE255" s="15"/>
      <c r="AF255" s="20"/>
      <c r="AG255" s="15"/>
      <c r="AH255" s="20"/>
      <c r="AI255" s="15"/>
      <c r="AJ255" s="20"/>
      <c r="AK255" s="15"/>
      <c r="AL255" s="2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/>
      <c r="BC255" s="15"/>
      <c r="BD255" s="15"/>
      <c r="BE255" s="15"/>
      <c r="BF255" s="15"/>
      <c r="BG255" s="19"/>
      <c r="BH255" s="19"/>
      <c r="BI255" s="15"/>
      <c r="BJ255" s="15"/>
      <c r="BK255" s="15"/>
      <c r="BL255" s="15"/>
      <c r="BM255" s="15"/>
      <c r="BN255" s="15"/>
      <c r="BO255" s="20"/>
      <c r="BP255" s="15"/>
      <c r="BQ255" s="15"/>
      <c r="BR255" s="19"/>
      <c r="BS255" s="19"/>
      <c r="BT255" s="19"/>
      <c r="BU255" s="19"/>
      <c r="CI255"/>
      <c r="CJ255"/>
      <c r="CK255"/>
      <c r="CL255"/>
    </row>
    <row r="256" spans="1:90" ht="15.75" hidden="1" thickBot="1" x14ac:dyDescent="0.3">
      <c r="A256" s="34"/>
      <c r="B256" s="29"/>
      <c r="C256" s="30"/>
      <c r="F256" s="3"/>
      <c r="G256" s="1"/>
      <c r="H256" s="1"/>
      <c r="I256" s="1"/>
      <c r="J256" s="1"/>
      <c r="K256" s="1"/>
      <c r="O256" s="19"/>
      <c r="P256" s="19"/>
      <c r="Q256" s="19"/>
      <c r="R256" s="19"/>
      <c r="S256" s="19"/>
      <c r="T256" s="19"/>
      <c r="U256" s="19"/>
      <c r="W256"/>
      <c r="Z256" s="20"/>
      <c r="AA256" s="15"/>
      <c r="AB256" s="20"/>
      <c r="AC256" s="15"/>
      <c r="AD256" s="20"/>
      <c r="AE256" s="15"/>
      <c r="AF256" s="20"/>
      <c r="AG256" s="15"/>
      <c r="AH256" s="20"/>
      <c r="AI256" s="15"/>
      <c r="AJ256" s="20"/>
      <c r="AK256" s="15"/>
      <c r="AL256" s="2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/>
      <c r="BC256" s="15"/>
      <c r="BD256" s="15"/>
      <c r="BE256" s="15"/>
      <c r="BF256" s="15"/>
      <c r="BG256" s="19"/>
      <c r="BH256" s="19"/>
      <c r="BI256" s="15"/>
      <c r="BJ256" s="15"/>
      <c r="BK256" s="15"/>
      <c r="BL256" s="15"/>
      <c r="BM256" s="15"/>
      <c r="BN256" s="15"/>
      <c r="BO256" s="20"/>
      <c r="BP256" s="15"/>
      <c r="BQ256" s="15"/>
      <c r="BR256" s="19"/>
      <c r="BS256" s="19"/>
      <c r="BT256" s="19"/>
      <c r="BU256" s="19"/>
      <c r="CI256"/>
      <c r="CJ256"/>
      <c r="CK256"/>
      <c r="CL256"/>
    </row>
    <row r="257" spans="1:90" ht="15.75" hidden="1" thickBot="1" x14ac:dyDescent="0.3">
      <c r="A257" s="34"/>
      <c r="B257" s="29"/>
      <c r="C257" s="30"/>
      <c r="F257" s="3"/>
      <c r="G257" s="1"/>
      <c r="H257" s="1"/>
      <c r="I257" s="1"/>
      <c r="J257" s="1"/>
      <c r="K257" s="1"/>
      <c r="O257" s="19"/>
      <c r="P257" s="19"/>
      <c r="Q257" s="19"/>
      <c r="R257" s="19"/>
      <c r="S257" s="19"/>
      <c r="T257" s="19"/>
      <c r="U257" s="19"/>
      <c r="W257"/>
      <c r="Z257" s="20"/>
      <c r="AA257" s="15"/>
      <c r="AB257" s="20"/>
      <c r="AC257" s="15"/>
      <c r="AD257" s="20"/>
      <c r="AE257" s="15"/>
      <c r="AF257" s="20"/>
      <c r="AG257" s="15"/>
      <c r="AH257" s="20"/>
      <c r="AI257" s="15"/>
      <c r="AJ257" s="20"/>
      <c r="AK257" s="15"/>
      <c r="AL257" s="2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/>
      <c r="BC257" s="15"/>
      <c r="BD257" s="15"/>
      <c r="BE257" s="15"/>
      <c r="BF257" s="15"/>
      <c r="BG257" s="19"/>
      <c r="BH257" s="19"/>
      <c r="BI257" s="15"/>
      <c r="BJ257" s="15"/>
      <c r="BK257" s="15"/>
      <c r="BL257" s="15"/>
      <c r="BM257" s="15"/>
      <c r="BN257" s="15"/>
      <c r="BO257" s="20"/>
      <c r="BP257" s="15"/>
      <c r="BQ257" s="15"/>
      <c r="BR257" s="19"/>
      <c r="BS257" s="19"/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hidden="1" thickBot="1" x14ac:dyDescent="0.3">
      <c r="A259" s="34"/>
      <c r="B259" s="118"/>
      <c r="C259" s="30"/>
      <c r="F259" s="3"/>
      <c r="G259" s="1"/>
      <c r="H259" s="1"/>
      <c r="I259" s="1"/>
      <c r="J259" s="1"/>
      <c r="K259" s="1"/>
      <c r="O259" s="19"/>
      <c r="P259" s="19"/>
      <c r="Q259" s="19"/>
      <c r="R259" s="19"/>
      <c r="S259" s="19"/>
      <c r="T259" s="19"/>
      <c r="U259" s="19"/>
      <c r="W259"/>
      <c r="Z259" s="20"/>
      <c r="AA259" s="15"/>
      <c r="AB259" s="20"/>
      <c r="AC259" s="15"/>
      <c r="AD259" s="20"/>
      <c r="AE259" s="15"/>
      <c r="AF259" s="20"/>
      <c r="AG259" s="15"/>
      <c r="AH259" s="20"/>
      <c r="AI259" s="15"/>
      <c r="AJ259" s="20"/>
      <c r="AK259" s="15"/>
      <c r="AL259" s="2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/>
      <c r="BC259" s="15"/>
      <c r="BD259" s="15"/>
      <c r="BE259" s="15"/>
      <c r="BF259" s="15"/>
      <c r="BG259" s="19"/>
      <c r="BH259" s="19"/>
      <c r="BI259" s="15"/>
      <c r="BJ259" s="15"/>
      <c r="BK259" s="15"/>
      <c r="BL259" s="15"/>
      <c r="BM259" s="15"/>
      <c r="BN259" s="15"/>
      <c r="BO259" s="20"/>
      <c r="BP259" s="15"/>
      <c r="BQ259" s="15"/>
      <c r="BR259" s="19"/>
      <c r="BS259" s="19"/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hidden="1" thickBot="1" x14ac:dyDescent="0.3">
      <c r="A262" s="34"/>
      <c r="B262" s="118"/>
      <c r="C262" s="30"/>
      <c r="F262" s="3"/>
      <c r="G262" s="1"/>
      <c r="H262" s="1"/>
      <c r="I262" s="1"/>
      <c r="J262" s="1"/>
      <c r="K262" s="1"/>
      <c r="O262" s="19"/>
      <c r="P262" s="19"/>
      <c r="Q262" s="19"/>
      <c r="R262" s="19"/>
      <c r="S262" s="19"/>
      <c r="T262" s="19"/>
      <c r="U262" s="19"/>
      <c r="W262"/>
      <c r="Z262" s="20"/>
      <c r="AA262" s="15"/>
      <c r="AB262" s="20"/>
      <c r="AC262" s="15"/>
      <c r="AD262" s="20"/>
      <c r="AE262" s="15"/>
      <c r="AF262" s="20"/>
      <c r="AG262" s="15"/>
      <c r="AH262" s="20"/>
      <c r="AI262" s="15"/>
      <c r="AJ262" s="20"/>
      <c r="AK262" s="15"/>
      <c r="AL262" s="2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/>
      <c r="BC262" s="15"/>
      <c r="BD262" s="15"/>
      <c r="BE262" s="15"/>
      <c r="BF262" s="15"/>
      <c r="BG262" s="19"/>
      <c r="BH262" s="19"/>
      <c r="BI262" s="15"/>
      <c r="BJ262" s="15"/>
      <c r="BK262" s="15"/>
      <c r="BL262" s="15"/>
      <c r="BM262" s="15"/>
      <c r="BN262" s="15"/>
      <c r="BO262" s="20"/>
      <c r="BP262" s="15"/>
      <c r="BQ262" s="15"/>
      <c r="BR262" s="19"/>
      <c r="BS262" s="19"/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hidden="1" thickBot="1" x14ac:dyDescent="0.3">
      <c r="A264" s="34"/>
      <c r="B264" s="29"/>
      <c r="C264" s="30"/>
      <c r="F264" s="3"/>
      <c r="G264" s="1"/>
      <c r="H264" s="1"/>
      <c r="I264" s="1"/>
      <c r="J264" s="1"/>
      <c r="K264" s="1"/>
      <c r="O264" s="19"/>
      <c r="P264" s="19"/>
      <c r="Q264" s="19"/>
      <c r="R264" s="19"/>
      <c r="S264" s="19"/>
      <c r="T264" s="19"/>
      <c r="U264" s="19"/>
      <c r="W264"/>
      <c r="Z264" s="20"/>
      <c r="AA264" s="15"/>
      <c r="AB264" s="20"/>
      <c r="AC264" s="15"/>
      <c r="AD264" s="20"/>
      <c r="AE264" s="15"/>
      <c r="AF264" s="20"/>
      <c r="AG264" s="15"/>
      <c r="AH264" s="20"/>
      <c r="AI264" s="15"/>
      <c r="AJ264" s="20"/>
      <c r="AK264" s="15"/>
      <c r="AL264" s="2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/>
      <c r="BC264" s="15"/>
      <c r="BD264" s="15"/>
      <c r="BE264" s="15"/>
      <c r="BF264" s="15"/>
      <c r="BG264" s="19"/>
      <c r="BH264" s="19"/>
      <c r="BI264" s="15"/>
      <c r="BJ264" s="15"/>
      <c r="BK264" s="15"/>
      <c r="BL264" s="15"/>
      <c r="BM264" s="15"/>
      <c r="BN264" s="15"/>
      <c r="BO264" s="20"/>
      <c r="BP264" s="15"/>
      <c r="BQ264" s="15"/>
      <c r="BR264" s="19"/>
      <c r="BS264" s="19"/>
      <c r="BT264" s="19"/>
      <c r="BU264" s="19"/>
      <c r="CI264"/>
      <c r="CJ264"/>
      <c r="CK264"/>
      <c r="CL264"/>
    </row>
    <row r="265" spans="1:90" ht="15.75" hidden="1" thickBot="1" x14ac:dyDescent="0.3">
      <c r="A265" s="34"/>
      <c r="B265" s="29"/>
      <c r="C265" s="30"/>
      <c r="F265" s="3"/>
      <c r="G265" s="1"/>
      <c r="H265" s="1"/>
      <c r="I265" s="1"/>
      <c r="J265" s="1"/>
      <c r="K265" s="1"/>
      <c r="O265" s="19"/>
      <c r="P265" s="19"/>
      <c r="Q265" s="19"/>
      <c r="R265" s="19"/>
      <c r="S265" s="19"/>
      <c r="T265" s="19"/>
      <c r="U265" s="19"/>
      <c r="W265"/>
      <c r="Z265" s="20"/>
      <c r="AA265" s="15"/>
      <c r="AB265" s="20"/>
      <c r="AC265" s="15"/>
      <c r="AD265" s="20"/>
      <c r="AE265" s="15"/>
      <c r="AF265" s="20"/>
      <c r="AG265" s="15"/>
      <c r="AH265" s="20"/>
      <c r="AI265" s="15"/>
      <c r="AJ265" s="20"/>
      <c r="AK265" s="15"/>
      <c r="AL265" s="2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/>
      <c r="BC265" s="15"/>
      <c r="BD265" s="15"/>
      <c r="BE265" s="15"/>
      <c r="BF265" s="15"/>
      <c r="BG265" s="19"/>
      <c r="BH265" s="19"/>
      <c r="BI265" s="15"/>
      <c r="BJ265" s="15"/>
      <c r="BK265" s="15"/>
      <c r="BL265" s="15"/>
      <c r="BM265" s="15"/>
      <c r="BN265" s="15"/>
      <c r="BO265" s="20"/>
      <c r="BP265" s="15"/>
      <c r="BQ265" s="15"/>
      <c r="BR265" s="19"/>
      <c r="BS265" s="19"/>
      <c r="BT265" s="19"/>
      <c r="BU265" s="19"/>
      <c r="CI265"/>
      <c r="CJ265"/>
      <c r="CK265"/>
      <c r="CL265"/>
    </row>
    <row r="266" spans="1:90" ht="15.75" hidden="1" thickBot="1" x14ac:dyDescent="0.3">
      <c r="A266" s="34"/>
      <c r="B266" s="29"/>
      <c r="C266" s="30"/>
      <c r="F266" s="3"/>
      <c r="G266" s="1"/>
      <c r="H266" s="1"/>
      <c r="I266" s="1"/>
      <c r="J266" s="1"/>
      <c r="K266" s="1"/>
      <c r="O266" s="19"/>
      <c r="P266" s="19"/>
      <c r="Q266" s="19"/>
      <c r="R266" s="19"/>
      <c r="S266" s="19"/>
      <c r="T266" s="19"/>
      <c r="U266" s="19"/>
      <c r="W266"/>
      <c r="Z266" s="20"/>
      <c r="AA266" s="15"/>
      <c r="AB266" s="20"/>
      <c r="AC266" s="15"/>
      <c r="AD266" s="20"/>
      <c r="AE266" s="15"/>
      <c r="AF266" s="20"/>
      <c r="AG266" s="15"/>
      <c r="AH266" s="20"/>
      <c r="AI266" s="15"/>
      <c r="AJ266" s="20"/>
      <c r="AK266" s="15"/>
      <c r="AL266" s="2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/>
      <c r="BC266" s="15"/>
      <c r="BD266" s="15"/>
      <c r="BE266" s="15"/>
      <c r="BF266" s="15"/>
      <c r="BG266" s="19"/>
      <c r="BH266" s="19"/>
      <c r="BI266" s="15"/>
      <c r="BJ266" s="15"/>
      <c r="BK266" s="15"/>
      <c r="BL266" s="15"/>
      <c r="BM266" s="15"/>
      <c r="BN266" s="15"/>
      <c r="BO266" s="20"/>
      <c r="BP266" s="15"/>
      <c r="BQ266" s="15"/>
      <c r="BR266" s="19"/>
      <c r="BS266" s="19"/>
      <c r="BT266" s="19"/>
      <c r="BU266" s="19"/>
      <c r="CI266"/>
      <c r="CJ266"/>
      <c r="CK266"/>
      <c r="CL266"/>
    </row>
    <row r="267" spans="1:90" ht="15.75" hidden="1" thickBot="1" x14ac:dyDescent="0.3">
      <c r="A267" s="34"/>
      <c r="B267" s="29"/>
      <c r="C267" s="30"/>
      <c r="F267" s="3"/>
      <c r="G267" s="1"/>
      <c r="H267" s="1"/>
      <c r="I267" s="1"/>
      <c r="J267" s="1"/>
      <c r="K267" s="1"/>
      <c r="O267" s="19"/>
      <c r="P267" s="19"/>
      <c r="Q267" s="19"/>
      <c r="R267" s="19"/>
      <c r="S267" s="19"/>
      <c r="T267" s="19"/>
      <c r="U267" s="19"/>
      <c r="W267"/>
      <c r="Z267" s="20"/>
      <c r="AA267" s="15"/>
      <c r="AB267" s="20"/>
      <c r="AC267" s="15"/>
      <c r="AD267" s="20"/>
      <c r="AE267" s="15"/>
      <c r="AF267" s="20"/>
      <c r="AG267" s="15"/>
      <c r="AH267" s="20"/>
      <c r="AI267" s="15"/>
      <c r="AJ267" s="20"/>
      <c r="AK267" s="15"/>
      <c r="AL267" s="2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/>
      <c r="BC267" s="15"/>
      <c r="BD267" s="15"/>
      <c r="BE267" s="15"/>
      <c r="BF267" s="15"/>
      <c r="BG267" s="19"/>
      <c r="BH267" s="19"/>
      <c r="BI267" s="15"/>
      <c r="BJ267" s="15"/>
      <c r="BK267" s="15"/>
      <c r="BL267" s="15"/>
      <c r="BM267" s="15"/>
      <c r="BN267" s="15"/>
      <c r="BO267" s="20"/>
      <c r="BP267" s="15"/>
      <c r="BQ267" s="15"/>
      <c r="BR267" s="19"/>
      <c r="BS267" s="19"/>
      <c r="BT267" s="19"/>
      <c r="BU267" s="19"/>
      <c r="CI267"/>
      <c r="CJ267"/>
      <c r="CK267"/>
      <c r="CL267"/>
    </row>
    <row r="268" spans="1:90" ht="15.75" hidden="1" thickBot="1" x14ac:dyDescent="0.3">
      <c r="A268" s="34"/>
      <c r="B268" s="29"/>
      <c r="C268" s="30"/>
      <c r="F268" s="3"/>
      <c r="G268" s="1"/>
      <c r="H268" s="1"/>
      <c r="I268" s="1"/>
      <c r="J268" s="1"/>
      <c r="K268" s="1"/>
      <c r="O268" s="19"/>
      <c r="P268" s="19"/>
      <c r="Q268" s="19"/>
      <c r="R268" s="19"/>
      <c r="S268" s="19"/>
      <c r="T268" s="19"/>
      <c r="U268" s="19"/>
      <c r="W268"/>
      <c r="Z268" s="20"/>
      <c r="AA268" s="15"/>
      <c r="AB268" s="20"/>
      <c r="AC268" s="15"/>
      <c r="AD268" s="20"/>
      <c r="AE268" s="15"/>
      <c r="AF268" s="20"/>
      <c r="AG268" s="15"/>
      <c r="AH268" s="20"/>
      <c r="AI268" s="15"/>
      <c r="AJ268" s="20"/>
      <c r="AK268" s="15"/>
      <c r="AL268" s="2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/>
      <c r="BC268" s="15"/>
      <c r="BD268" s="15"/>
      <c r="BE268" s="15"/>
      <c r="BF268" s="15"/>
      <c r="BG268" s="19"/>
      <c r="BH268" s="19"/>
      <c r="BI268" s="15"/>
      <c r="BJ268" s="15"/>
      <c r="BK268" s="15"/>
      <c r="BL268" s="15"/>
      <c r="BM268" s="15"/>
      <c r="BN268" s="15"/>
      <c r="BO268" s="20"/>
      <c r="BP268" s="15"/>
      <c r="BQ268" s="15"/>
      <c r="BR268" s="19"/>
      <c r="BS268" s="19"/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hidden="1" thickBot="1" x14ac:dyDescent="0.3">
      <c r="A271" s="34"/>
      <c r="B271" s="29"/>
      <c r="C271" s="30"/>
      <c r="F271" s="3"/>
      <c r="G271" s="1"/>
      <c r="H271" s="1"/>
      <c r="I271" s="1"/>
      <c r="J271" s="1"/>
      <c r="K271" s="1"/>
      <c r="O271" s="19"/>
      <c r="P271" s="19"/>
      <c r="Q271" s="19"/>
      <c r="R271" s="19"/>
      <c r="S271" s="19"/>
      <c r="T271" s="19"/>
      <c r="U271" s="19"/>
      <c r="W271"/>
      <c r="Z271" s="20"/>
      <c r="AA271" s="15"/>
      <c r="AB271" s="20"/>
      <c r="AC271" s="15"/>
      <c r="AD271" s="20"/>
      <c r="AE271" s="15"/>
      <c r="AF271" s="20"/>
      <c r="AG271" s="15"/>
      <c r="AH271" s="20"/>
      <c r="AI271" s="15"/>
      <c r="AJ271" s="20"/>
      <c r="AK271" s="15"/>
      <c r="AL271" s="2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/>
      <c r="BC271" s="15"/>
      <c r="BD271" s="15"/>
      <c r="BE271" s="15"/>
      <c r="BF271" s="15"/>
      <c r="BG271" s="19"/>
      <c r="BH271" s="19"/>
      <c r="BI271" s="15"/>
      <c r="BJ271" s="15"/>
      <c r="BK271" s="15"/>
      <c r="BL271" s="15"/>
      <c r="BM271" s="15"/>
      <c r="BN271" s="15"/>
      <c r="BO271" s="20"/>
      <c r="BP271" s="15"/>
      <c r="BQ271" s="15"/>
      <c r="BR271" s="19"/>
      <c r="BS271" s="19"/>
      <c r="BT271" s="19"/>
      <c r="BU271" s="19"/>
      <c r="CI271"/>
      <c r="CJ271"/>
      <c r="CK271"/>
      <c r="CL271"/>
    </row>
    <row r="272" spans="1:90" hidden="1" x14ac:dyDescent="0.25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idden="1" x14ac:dyDescent="0.25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idden="1" x14ac:dyDescent="0.25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idden="1" x14ac:dyDescent="0.25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idden="1" x14ac:dyDescent="0.25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idden="1" x14ac:dyDescent="0.25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hidden="1" thickBot="1" x14ac:dyDescent="0.3">
      <c r="A283" s="121"/>
      <c r="B283" s="76"/>
      <c r="C283" s="30"/>
      <c r="D283" s="86"/>
      <c r="F283" s="123"/>
      <c r="G283" s="124"/>
      <c r="H283" s="124"/>
      <c r="I283" s="124"/>
      <c r="J283" s="124"/>
      <c r="K283" s="1"/>
      <c r="O283" s="17"/>
      <c r="Q283" s="17"/>
      <c r="R283" s="125"/>
      <c r="S283" s="125"/>
      <c r="T283" s="125"/>
      <c r="W283" s="126"/>
      <c r="X283" s="126"/>
      <c r="Y283" s="80"/>
      <c r="Z283" s="81"/>
      <c r="AA283" s="82"/>
      <c r="AB283" s="81"/>
      <c r="AC283" s="82"/>
      <c r="AD283" s="81"/>
      <c r="AE283" s="82"/>
      <c r="AF283" s="81"/>
      <c r="AG283" s="82"/>
      <c r="AH283" s="81"/>
      <c r="AI283" s="82"/>
      <c r="AJ283" s="81"/>
      <c r="AK283" s="82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/>
      <c r="BC283" s="2"/>
      <c r="BD283" s="2"/>
      <c r="BE283" s="2"/>
      <c r="BF283" s="60"/>
      <c r="BG283" s="17"/>
      <c r="BH283" s="126"/>
      <c r="BI283" s="15"/>
      <c r="BJ283" s="19"/>
      <c r="BK283" s="15"/>
      <c r="BL283" s="19"/>
      <c r="BM283" s="19"/>
      <c r="BN283" s="19"/>
      <c r="BO283" s="20"/>
      <c r="BP283" s="19"/>
      <c r="BQ283" s="15"/>
      <c r="BR283" s="19"/>
      <c r="BS283" s="19"/>
      <c r="BT283" s="19"/>
      <c r="BU283" s="19"/>
    </row>
    <row r="284" spans="1:90" ht="15.75" hidden="1" thickBot="1" x14ac:dyDescent="0.3">
      <c r="A284" s="121"/>
      <c r="B284" s="76"/>
      <c r="C284" s="30"/>
      <c r="D284" s="86"/>
      <c r="F284" s="123"/>
      <c r="G284" s="124"/>
      <c r="H284" s="124"/>
      <c r="I284" s="124"/>
      <c r="J284" s="124"/>
      <c r="K284" s="1"/>
      <c r="O284" s="17"/>
      <c r="Q284" s="17"/>
      <c r="R284" s="125"/>
      <c r="S284" s="125"/>
      <c r="T284" s="125"/>
      <c r="W284" s="126"/>
      <c r="X284" s="126"/>
      <c r="Y284" s="80"/>
      <c r="Z284" s="81"/>
      <c r="AA284" s="82"/>
      <c r="AB284" s="81"/>
      <c r="AC284" s="82"/>
      <c r="AD284" s="81"/>
      <c r="AE284" s="82"/>
      <c r="AF284" s="81"/>
      <c r="AG284" s="82"/>
      <c r="AH284" s="81"/>
      <c r="AI284" s="82"/>
      <c r="AJ284" s="81"/>
      <c r="AK284" s="82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/>
      <c r="BC284" s="2"/>
      <c r="BD284" s="2"/>
      <c r="BE284" s="2"/>
      <c r="BF284" s="60"/>
      <c r="BG284" s="17"/>
      <c r="BH284" s="126"/>
      <c r="BI284" s="15"/>
      <c r="BJ284" s="19"/>
      <c r="BK284" s="15"/>
      <c r="BL284" s="19"/>
      <c r="BM284" s="19"/>
      <c r="BN284" s="19"/>
      <c r="BO284" s="20"/>
      <c r="BP284" s="19"/>
      <c r="BQ284" s="15"/>
      <c r="BR284" s="19"/>
      <c r="BS284" s="19"/>
      <c r="BT284" s="19"/>
      <c r="BU284" s="19"/>
    </row>
    <row r="285" spans="1:90" ht="15.75" hidden="1" thickBot="1" x14ac:dyDescent="0.3">
      <c r="A285" s="121"/>
      <c r="B285" s="76"/>
      <c r="C285" s="30"/>
      <c r="D285" s="86"/>
      <c r="F285" s="123"/>
      <c r="G285" s="124"/>
      <c r="H285" s="124"/>
      <c r="I285" s="124"/>
      <c r="J285" s="124"/>
      <c r="K285" s="1"/>
      <c r="O285" s="17"/>
      <c r="Q285" s="17"/>
      <c r="R285" s="125"/>
      <c r="S285" s="125"/>
      <c r="T285" s="125"/>
      <c r="W285" s="126"/>
      <c r="X285" s="126"/>
      <c r="Y285" s="80"/>
      <c r="Z285" s="81"/>
      <c r="AA285" s="82"/>
      <c r="AB285" s="81"/>
      <c r="AC285" s="82"/>
      <c r="AD285" s="81"/>
      <c r="AE285" s="82"/>
      <c r="AF285" s="81"/>
      <c r="AG285" s="82"/>
      <c r="AH285" s="81"/>
      <c r="AI285" s="82"/>
      <c r="AJ285" s="81"/>
      <c r="AK285" s="82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/>
      <c r="BC285" s="2"/>
      <c r="BD285" s="2"/>
      <c r="BE285" s="2"/>
      <c r="BF285" s="60"/>
      <c r="BG285" s="17"/>
      <c r="BH285" s="126"/>
      <c r="BI285" s="15"/>
      <c r="BJ285" s="19"/>
      <c r="BK285" s="15"/>
      <c r="BL285" s="19"/>
      <c r="BM285" s="19"/>
      <c r="BN285" s="19"/>
      <c r="BO285" s="20"/>
      <c r="BP285" s="19"/>
      <c r="BQ285" s="15"/>
      <c r="BR285" s="19"/>
      <c r="BS285" s="19"/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hidden="1" x14ac:dyDescent="0.25">
      <c r="A288" s="83"/>
      <c r="B288" s="76"/>
      <c r="C288" s="30"/>
      <c r="D288" s="86"/>
      <c r="F288" s="123"/>
      <c r="G288" s="124"/>
      <c r="H288" s="124"/>
      <c r="I288" s="124"/>
      <c r="J288" s="124"/>
      <c r="K288" s="1"/>
      <c r="O288" s="17"/>
      <c r="Q288" s="17"/>
      <c r="R288" s="125"/>
      <c r="S288" s="125"/>
      <c r="T288" s="125"/>
      <c r="W288" s="126"/>
      <c r="X288" s="126"/>
      <c r="Y288" s="80"/>
      <c r="Z288" s="81"/>
      <c r="AA288" s="82"/>
      <c r="AB288" s="81"/>
      <c r="AC288" s="82"/>
      <c r="AD288" s="81"/>
      <c r="AE288" s="82"/>
      <c r="AF288" s="81"/>
      <c r="AG288" s="82"/>
      <c r="AH288" s="81"/>
      <c r="AI288" s="82"/>
      <c r="AJ288" s="81"/>
      <c r="AK288" s="82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/>
      <c r="BC288" s="2"/>
      <c r="BD288" s="2"/>
      <c r="BE288" s="2"/>
      <c r="BF288" s="60"/>
      <c r="BG288" s="17"/>
      <c r="BH288" s="126"/>
      <c r="BI288" s="15"/>
      <c r="BJ288" s="19"/>
      <c r="BK288" s="15"/>
      <c r="BL288" s="19"/>
      <c r="BM288" s="19"/>
      <c r="BN288" s="19"/>
      <c r="BO288" s="20"/>
      <c r="BP288" s="19"/>
      <c r="BQ288" s="15"/>
      <c r="BR288" s="19"/>
      <c r="BS288" s="19"/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hidden="1" x14ac:dyDescent="0.25">
      <c r="A291" s="83"/>
      <c r="B291" s="76"/>
      <c r="C291" s="30"/>
      <c r="D291" s="86"/>
      <c r="F291" s="123"/>
      <c r="G291" s="124"/>
      <c r="H291" s="124"/>
      <c r="I291" s="124"/>
      <c r="J291" s="124"/>
      <c r="K291" s="1"/>
      <c r="O291" s="17"/>
      <c r="Q291" s="17"/>
      <c r="R291" s="125"/>
      <c r="S291" s="125"/>
      <c r="T291" s="125"/>
      <c r="W291" s="126"/>
      <c r="X291" s="126"/>
      <c r="Y291" s="80"/>
      <c r="Z291" s="81"/>
      <c r="AA291" s="82"/>
      <c r="AB291" s="81"/>
      <c r="AC291" s="82"/>
      <c r="AD291" s="81"/>
      <c r="AE291" s="82"/>
      <c r="AF291" s="81"/>
      <c r="AG291" s="82"/>
      <c r="AH291" s="81"/>
      <c r="AI291" s="82"/>
      <c r="AJ291" s="81"/>
      <c r="AK291" s="82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/>
      <c r="BC291" s="2"/>
      <c r="BD291" s="2"/>
      <c r="BE291" s="2"/>
      <c r="BF291" s="60"/>
      <c r="BG291" s="17"/>
      <c r="BH291" s="126"/>
      <c r="BI291" s="15"/>
      <c r="BJ291" s="19"/>
      <c r="BK291" s="15"/>
      <c r="BL291" s="19"/>
      <c r="BM291" s="19"/>
      <c r="BN291" s="19"/>
      <c r="BO291" s="20"/>
      <c r="BP291" s="19"/>
      <c r="BQ291" s="15"/>
      <c r="BR291" s="19"/>
      <c r="BS291" s="19"/>
      <c r="BT291" s="19"/>
      <c r="BU291" s="19"/>
    </row>
    <row r="292" spans="1:73" hidden="1" x14ac:dyDescent="0.25">
      <c r="A292" s="83"/>
      <c r="B292" s="76"/>
      <c r="C292" s="30"/>
      <c r="D292" s="86"/>
      <c r="F292" s="123"/>
      <c r="G292" s="124"/>
      <c r="H292" s="124"/>
      <c r="I292" s="124"/>
      <c r="J292" s="124"/>
      <c r="K292" s="1"/>
      <c r="O292" s="17"/>
      <c r="Q292" s="17"/>
      <c r="R292" s="125"/>
      <c r="S292" s="125"/>
      <c r="T292" s="125"/>
      <c r="W292" s="126"/>
      <c r="X292" s="126"/>
      <c r="Y292" s="80"/>
      <c r="Z292" s="81"/>
      <c r="AA292" s="82"/>
      <c r="AB292" s="81"/>
      <c r="AC292" s="82"/>
      <c r="AD292" s="81"/>
      <c r="AE292" s="82"/>
      <c r="AF292" s="81"/>
      <c r="AG292" s="82"/>
      <c r="AH292" s="81"/>
      <c r="AI292" s="82"/>
      <c r="AJ292" s="81"/>
      <c r="AK292" s="82"/>
      <c r="AL292" s="81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/>
      <c r="BC292" s="20"/>
      <c r="BD292" s="20"/>
      <c r="BE292" s="20"/>
      <c r="BF292" s="60"/>
      <c r="BG292" s="17"/>
      <c r="BH292" s="126"/>
      <c r="BI292" s="15"/>
      <c r="BJ292" s="19"/>
      <c r="BK292" s="15"/>
      <c r="BL292" s="19"/>
      <c r="BM292" s="19"/>
      <c r="BN292" s="19"/>
      <c r="BO292" s="20"/>
      <c r="BP292" s="19"/>
      <c r="BQ292" s="15"/>
      <c r="BR292" s="19"/>
      <c r="BS292" s="19"/>
      <c r="BT292" s="19"/>
      <c r="BU292" s="19"/>
    </row>
    <row r="293" spans="1:73" hidden="1" x14ac:dyDescent="0.25">
      <c r="A293" s="83"/>
      <c r="B293" s="76"/>
      <c r="C293" s="30"/>
      <c r="D293" s="86"/>
      <c r="F293" s="123"/>
      <c r="G293" s="124"/>
      <c r="H293" s="124"/>
      <c r="I293" s="124"/>
      <c r="J293" s="124"/>
      <c r="K293" s="1"/>
      <c r="O293" s="17"/>
      <c r="Q293" s="17"/>
      <c r="R293" s="125"/>
      <c r="S293" s="125"/>
      <c r="T293" s="125"/>
      <c r="W293" s="126"/>
      <c r="X293" s="126"/>
      <c r="Y293" s="80"/>
      <c r="Z293" s="81"/>
      <c r="AA293" s="82"/>
      <c r="AB293" s="81"/>
      <c r="AC293" s="82"/>
      <c r="AD293" s="81"/>
      <c r="AE293" s="82"/>
      <c r="AF293" s="81"/>
      <c r="AG293" s="82"/>
      <c r="AH293" s="81"/>
      <c r="AI293" s="82"/>
      <c r="AJ293" s="81"/>
      <c r="AK293" s="82"/>
      <c r="AL293" s="81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/>
      <c r="BC293" s="20"/>
      <c r="BD293" s="20"/>
      <c r="BE293" s="20"/>
      <c r="BF293" s="60"/>
      <c r="BG293" s="17"/>
      <c r="BH293" s="126"/>
      <c r="BI293" s="15"/>
      <c r="BJ293" s="19"/>
      <c r="BK293" s="15"/>
      <c r="BL293" s="19"/>
      <c r="BM293" s="19"/>
      <c r="BN293" s="19"/>
      <c r="BO293" s="20"/>
      <c r="BP293" s="19"/>
      <c r="BQ293" s="15"/>
      <c r="BR293" s="19"/>
      <c r="BS293" s="19"/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x14ac:dyDescent="0.25">
      <c r="A300" s="83" t="s">
        <v>205</v>
      </c>
      <c r="B300" s="76" t="s">
        <v>202</v>
      </c>
      <c r="C300" s="30" t="s">
        <v>194</v>
      </c>
      <c r="D300" s="129" t="s">
        <v>183</v>
      </c>
      <c r="E300" t="s">
        <v>114</v>
      </c>
      <c r="F300" s="123">
        <v>2000</v>
      </c>
      <c r="G300" s="124" t="s">
        <v>206</v>
      </c>
      <c r="H300" s="124" t="s">
        <v>207</v>
      </c>
      <c r="I300" s="1" t="s">
        <v>179</v>
      </c>
      <c r="J300" s="1" t="s">
        <v>180</v>
      </c>
      <c r="K300" s="1" t="s">
        <v>111</v>
      </c>
      <c r="L300" t="s">
        <v>191</v>
      </c>
      <c r="M300" t="s">
        <v>191</v>
      </c>
      <c r="N300" t="s">
        <v>191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t="s">
        <v>95</v>
      </c>
      <c r="W300" s="126"/>
      <c r="X300" s="126"/>
      <c r="Y300" s="19" t="s">
        <v>184</v>
      </c>
      <c r="Z300" s="125">
        <v>0</v>
      </c>
      <c r="AA300" s="15">
        <v>0</v>
      </c>
      <c r="AB300" s="20">
        <v>0</v>
      </c>
      <c r="AC300" s="15">
        <v>0</v>
      </c>
      <c r="AD300" s="20">
        <v>0</v>
      </c>
      <c r="AE300" s="15">
        <v>0</v>
      </c>
      <c r="AF300" s="20">
        <v>0</v>
      </c>
      <c r="AG300" s="15">
        <v>0</v>
      </c>
      <c r="AH300" s="20">
        <v>0</v>
      </c>
      <c r="AI300" s="15">
        <v>0</v>
      </c>
      <c r="AJ300" s="20">
        <v>0</v>
      </c>
      <c r="AK300" s="15">
        <v>0</v>
      </c>
      <c r="AL300" s="20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  <c r="AT300" s="15">
        <v>0</v>
      </c>
      <c r="AU300" s="15">
        <v>0</v>
      </c>
      <c r="AV300" s="15">
        <v>0</v>
      </c>
      <c r="AW300" s="15">
        <v>0</v>
      </c>
      <c r="AX300" s="15">
        <v>0</v>
      </c>
      <c r="AY300" s="15">
        <v>0</v>
      </c>
      <c r="AZ300" s="15">
        <v>0</v>
      </c>
      <c r="BA300" s="15">
        <v>0</v>
      </c>
      <c r="BB300" t="s">
        <v>184</v>
      </c>
      <c r="BC300" s="15">
        <v>0</v>
      </c>
      <c r="BD300" s="15">
        <v>0</v>
      </c>
      <c r="BE300" s="15">
        <v>0</v>
      </c>
      <c r="BF300" s="15">
        <v>0</v>
      </c>
      <c r="BG300" s="15">
        <v>0</v>
      </c>
      <c r="BH300" s="15">
        <v>0</v>
      </c>
      <c r="BI300" s="15">
        <v>0</v>
      </c>
      <c r="BJ300" s="15">
        <v>0</v>
      </c>
      <c r="BK300" s="15">
        <v>0</v>
      </c>
      <c r="BL300" s="15">
        <v>0</v>
      </c>
      <c r="BM300" s="126">
        <v>0</v>
      </c>
      <c r="BN300" s="126">
        <v>0</v>
      </c>
      <c r="BO300" s="20">
        <v>0</v>
      </c>
      <c r="BP300" s="126">
        <v>0</v>
      </c>
      <c r="BQ300" s="15"/>
      <c r="BR300" s="19"/>
      <c r="BS300" s="126">
        <v>0</v>
      </c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hidden="1" x14ac:dyDescent="0.25">
      <c r="A312" s="131"/>
      <c r="B312" s="130"/>
      <c r="C312" s="30"/>
      <c r="D312" s="86"/>
      <c r="E312" s="35"/>
      <c r="F312" s="4"/>
      <c r="G312" s="35"/>
      <c r="I312" s="35"/>
      <c r="J312" s="35"/>
      <c r="K312" s="1"/>
      <c r="O312" s="134"/>
      <c r="P312" s="35"/>
      <c r="Q312" s="134"/>
      <c r="R312" s="35"/>
      <c r="S312" s="35"/>
      <c r="T312" s="35"/>
      <c r="U312" s="35"/>
      <c r="V312" s="19"/>
      <c r="W312" s="19"/>
      <c r="X312" s="19"/>
      <c r="Y312" s="80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/>
      <c r="BC312" s="46"/>
      <c r="BD312" s="46"/>
      <c r="BE312" s="46"/>
      <c r="BF312" s="60"/>
      <c r="BG312" s="134"/>
      <c r="BH312" s="19"/>
      <c r="BI312" s="15"/>
      <c r="BJ312" s="15"/>
      <c r="BK312" s="15"/>
      <c r="BL312" s="15"/>
      <c r="BM312" s="15"/>
      <c r="BN312" s="19"/>
      <c r="BO312" s="135"/>
      <c r="BP312" s="136"/>
      <c r="BQ312" s="15"/>
      <c r="BR312" s="19"/>
      <c r="BS312" s="19"/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hidden="1" x14ac:dyDescent="0.25">
      <c r="A335" s="131"/>
      <c r="B335" s="130"/>
      <c r="C335" s="30"/>
      <c r="D335" s="86"/>
      <c r="E335" s="90"/>
      <c r="F335" s="4"/>
      <c r="G335" s="35"/>
      <c r="I335" s="35"/>
      <c r="J335" s="35"/>
      <c r="K335" s="1"/>
      <c r="O335" s="134"/>
      <c r="P335" s="35"/>
      <c r="Q335" s="35"/>
      <c r="R335" s="87"/>
      <c r="S335" s="87"/>
      <c r="T335" s="87"/>
      <c r="U335" s="90"/>
      <c r="V335" s="19"/>
      <c r="W335" s="19"/>
      <c r="X335" s="19"/>
      <c r="Y335" s="80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/>
      <c r="BC335" s="15"/>
      <c r="BD335" s="15"/>
      <c r="BE335" s="15"/>
      <c r="BF335" s="60"/>
      <c r="BG335" s="19"/>
      <c r="BH335" s="19"/>
      <c r="BI335" s="15"/>
      <c r="BJ335" s="15"/>
      <c r="BK335" s="15"/>
      <c r="BL335" s="15"/>
      <c r="BM335" s="15"/>
      <c r="BN335" s="19"/>
      <c r="BO335" s="135"/>
      <c r="BP335" s="136"/>
      <c r="BQ335" s="15"/>
      <c r="BR335" s="19"/>
      <c r="BS335" s="19"/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hidden="1" x14ac:dyDescent="0.25">
      <c r="A337" s="131"/>
      <c r="B337" s="130"/>
      <c r="C337" s="30"/>
      <c r="D337" s="86"/>
      <c r="E337" s="90"/>
      <c r="F337" s="4"/>
      <c r="G337" s="35"/>
      <c r="H337" s="97"/>
      <c r="I337" s="35"/>
      <c r="J337" s="35"/>
      <c r="K337" s="1"/>
      <c r="O337" s="134"/>
      <c r="P337" s="35"/>
      <c r="Q337" s="35"/>
      <c r="R337" s="87"/>
      <c r="S337" s="87"/>
      <c r="T337" s="87"/>
      <c r="U337" s="90"/>
      <c r="V337" s="19"/>
      <c r="W337" s="19"/>
      <c r="X337" s="19"/>
      <c r="Y337" s="80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/>
      <c r="BC337" s="15"/>
      <c r="BD337" s="15"/>
      <c r="BE337" s="15"/>
      <c r="BF337" s="60"/>
      <c r="BG337" s="19"/>
      <c r="BH337" s="19"/>
      <c r="BI337" s="15"/>
      <c r="BJ337" s="15"/>
      <c r="BK337" s="15"/>
      <c r="BL337" s="15"/>
      <c r="BM337" s="15"/>
      <c r="BN337" s="19"/>
      <c r="BO337" s="135"/>
      <c r="BP337" s="136"/>
      <c r="BQ337" s="15"/>
      <c r="BR337" s="19"/>
      <c r="BS337" s="19"/>
      <c r="BT337" s="19"/>
      <c r="BU337" s="137"/>
      <c r="CI337"/>
      <c r="CJ337"/>
      <c r="CL337" s="17"/>
      <c r="CM337" s="18"/>
      <c r="CN337" s="18"/>
    </row>
    <row r="338" spans="1:92" hidden="1" x14ac:dyDescent="0.25">
      <c r="A338" s="131"/>
      <c r="B338" s="130"/>
      <c r="C338" s="30"/>
      <c r="D338" s="86"/>
      <c r="E338" s="90"/>
      <c r="F338" s="4"/>
      <c r="G338" s="35"/>
      <c r="H338" s="97"/>
      <c r="I338" s="35"/>
      <c r="J338" s="35"/>
      <c r="K338" s="1"/>
      <c r="O338" s="134"/>
      <c r="P338" s="35"/>
      <c r="Q338" s="35"/>
      <c r="R338" s="87"/>
      <c r="S338" s="87"/>
      <c r="T338" s="87"/>
      <c r="U338" s="90"/>
      <c r="V338" s="19"/>
      <c r="W338" s="19"/>
      <c r="X338" s="19"/>
      <c r="Y338" s="80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/>
      <c r="BC338" s="15"/>
      <c r="BD338" s="15"/>
      <c r="BE338" s="15"/>
      <c r="BF338" s="60"/>
      <c r="BG338" s="19"/>
      <c r="BH338" s="19"/>
      <c r="BI338" s="15"/>
      <c r="BJ338" s="15"/>
      <c r="BK338" s="15"/>
      <c r="BL338" s="15"/>
      <c r="BM338" s="15"/>
      <c r="BN338" s="19"/>
      <c r="BO338" s="135"/>
      <c r="BP338" s="136"/>
      <c r="BQ338" s="15"/>
      <c r="BR338" s="19"/>
      <c r="BS338" s="19"/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hidden="1" x14ac:dyDescent="0.25">
      <c r="A340" s="131"/>
      <c r="B340" s="130"/>
      <c r="C340" s="30"/>
      <c r="D340" s="86"/>
      <c r="E340" s="90"/>
      <c r="F340" s="4"/>
      <c r="G340" s="35"/>
      <c r="H340" s="97"/>
      <c r="I340" s="35"/>
      <c r="J340" s="35"/>
      <c r="K340" s="1"/>
      <c r="O340" s="134"/>
      <c r="P340" s="35"/>
      <c r="Q340" s="35"/>
      <c r="R340" s="87"/>
      <c r="S340" s="87"/>
      <c r="T340" s="87"/>
      <c r="U340" s="90"/>
      <c r="V340" s="19"/>
      <c r="W340" s="19"/>
      <c r="X340" s="19"/>
      <c r="Y340" s="80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/>
      <c r="BC340" s="15"/>
      <c r="BD340" s="15"/>
      <c r="BE340" s="15"/>
      <c r="BF340" s="60"/>
      <c r="BG340" s="19"/>
      <c r="BH340" s="19"/>
      <c r="BI340" s="15"/>
      <c r="BJ340" s="15"/>
      <c r="BK340" s="15"/>
      <c r="BL340" s="15"/>
      <c r="BM340" s="15"/>
      <c r="BN340" s="19"/>
      <c r="BO340" s="135"/>
      <c r="BP340" s="136"/>
      <c r="BQ340" s="15"/>
      <c r="BR340" s="19"/>
      <c r="BS340" s="19"/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hidden="1" x14ac:dyDescent="0.25">
      <c r="A342" s="131"/>
      <c r="B342" s="130"/>
      <c r="C342" s="30"/>
      <c r="D342" s="86"/>
      <c r="E342" s="90"/>
      <c r="F342" s="4"/>
      <c r="G342" s="35"/>
      <c r="H342" s="97"/>
      <c r="I342" s="35"/>
      <c r="J342" s="35"/>
      <c r="K342" s="1"/>
      <c r="O342" s="134"/>
      <c r="P342" s="35"/>
      <c r="Q342" s="35"/>
      <c r="R342" s="87"/>
      <c r="S342" s="87"/>
      <c r="T342" s="87"/>
      <c r="U342" s="90"/>
      <c r="V342" s="19"/>
      <c r="W342" s="19"/>
      <c r="X342" s="19"/>
      <c r="Y342" s="80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/>
      <c r="BC342" s="15"/>
      <c r="BD342" s="15"/>
      <c r="BE342" s="15"/>
      <c r="BF342" s="60"/>
      <c r="BG342" s="19"/>
      <c r="BH342" s="19"/>
      <c r="BI342" s="15"/>
      <c r="BJ342" s="15"/>
      <c r="BK342" s="15"/>
      <c r="BL342" s="15"/>
      <c r="BM342" s="15"/>
      <c r="BN342" s="19"/>
      <c r="BO342" s="135"/>
      <c r="BP342" s="136"/>
      <c r="BQ342" s="15"/>
      <c r="BR342" s="19"/>
      <c r="BS342" s="19"/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hidden="1" x14ac:dyDescent="0.25">
      <c r="A350" s="131"/>
      <c r="B350" s="130"/>
      <c r="C350" s="30"/>
      <c r="D350" s="86"/>
      <c r="E350" s="90"/>
      <c r="F350" s="4"/>
      <c r="G350" s="35"/>
      <c r="H350" s="97"/>
      <c r="I350" s="35"/>
      <c r="J350" s="35"/>
      <c r="K350" s="1"/>
      <c r="O350" s="134"/>
      <c r="P350" s="35"/>
      <c r="Q350" s="35"/>
      <c r="R350" s="87"/>
      <c r="S350" s="87"/>
      <c r="T350" s="87"/>
      <c r="U350" s="90"/>
      <c r="V350" s="19"/>
      <c r="W350" s="19"/>
      <c r="X350" s="19"/>
      <c r="Y350" s="80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/>
      <c r="BC350" s="15"/>
      <c r="BD350" s="15"/>
      <c r="BE350" s="15"/>
      <c r="BF350" s="60"/>
      <c r="BG350" s="19"/>
      <c r="BH350" s="19"/>
      <c r="BI350" s="15"/>
      <c r="BJ350" s="15"/>
      <c r="BK350" s="15"/>
      <c r="BL350" s="15"/>
      <c r="BM350" s="15"/>
      <c r="BN350" s="19"/>
      <c r="BO350" s="135"/>
      <c r="BP350" s="136"/>
      <c r="BQ350" s="15"/>
      <c r="BR350" s="19"/>
      <c r="BS350" s="19"/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380" priority="2612" operator="containsText" text="Discontinued">
      <formula>NOT(ISERROR(SEARCH("Discontinued",P1)))</formula>
    </cfRule>
    <cfRule type="containsText" dxfId="1379" priority="2613" operator="containsText" text="In Question">
      <formula>NOT(ISERROR(SEARCH("In Question",P1)))</formula>
    </cfRule>
    <cfRule type="containsText" dxfId="1378" priority="2614" operator="containsText" text="Continued">
      <formula>NOT(ISERROR(SEARCH("Continued",P1)))</formula>
    </cfRule>
  </conditionalFormatting>
  <conditionalFormatting sqref="E353:E1048576 V1 V352">
    <cfRule type="cellIs" dxfId="1377" priority="2535" operator="equal">
      <formula>"Y"</formula>
    </cfRule>
  </conditionalFormatting>
  <conditionalFormatting sqref="W1:Y1 CD279:CD311 W352:Y352 CD353:CD1048576 CF312:CF352">
    <cfRule type="cellIs" dxfId="1376" priority="2522" operator="equal">
      <formula>"Unknown"</formula>
    </cfRule>
  </conditionalFormatting>
  <conditionalFormatting sqref="AV245:AW245">
    <cfRule type="containsText" dxfId="1375" priority="296" operator="containsText" text="Discontinued">
      <formula>NOT(ISERROR(SEARCH("Discontinued",AV245)))</formula>
    </cfRule>
    <cfRule type="containsText" dxfId="1374" priority="297" operator="containsText" text="In Question">
      <formula>NOT(ISERROR(SEARCH("In Question",AV245)))</formula>
    </cfRule>
    <cfRule type="containsText" dxfId="1373" priority="298" operator="containsText" text="Continued">
      <formula>NOT(ISERROR(SEARCH("Continued",AV245)))</formula>
    </cfRule>
  </conditionalFormatting>
  <conditionalFormatting sqref="Z84:AB84 AJ84 AH84 AF84 AD84">
    <cfRule type="containsText" dxfId="1372" priority="1166" operator="containsText" text="Discontinued">
      <formula>NOT(ISERROR(SEARCH("Discontinued",Z84)))</formula>
    </cfRule>
    <cfRule type="containsText" dxfId="1371" priority="1167" operator="containsText" text="In Question">
      <formula>NOT(ISERROR(SEARCH("In Question",Z84)))</formula>
    </cfRule>
    <cfRule type="containsText" dxfId="1370" priority="1168" operator="containsText" text="Continued">
      <formula>NOT(ISERROR(SEARCH("Continued",Z84)))</formula>
    </cfRule>
  </conditionalFormatting>
  <conditionalFormatting sqref="Z86:AB86 AJ86 AH86 AF86 AD86">
    <cfRule type="containsText" dxfId="1369" priority="1163" operator="containsText" text="Discontinued">
      <formula>NOT(ISERROR(SEARCH("Discontinued",Z86)))</formula>
    </cfRule>
    <cfRule type="containsText" dxfId="1368" priority="1164" operator="containsText" text="In Question">
      <formula>NOT(ISERROR(SEARCH("In Question",Z86)))</formula>
    </cfRule>
    <cfRule type="containsText" dxfId="1367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366" priority="1160" operator="containsText" text="Discontinued">
      <formula>NOT(ISERROR(SEARCH("Discontinued",Z91)))</formula>
    </cfRule>
    <cfRule type="containsText" dxfId="1365" priority="1161" operator="containsText" text="In Question">
      <formula>NOT(ISERROR(SEARCH("In Question",Z91)))</formula>
    </cfRule>
    <cfRule type="containsText" dxfId="1364" priority="1162" operator="containsText" text="Continued">
      <formula>NOT(ISERROR(SEARCH("Continued",Z91)))</formula>
    </cfRule>
  </conditionalFormatting>
  <conditionalFormatting sqref="Z110:AB110 AJ110 AH110 AF110 AD110">
    <cfRule type="containsText" dxfId="1363" priority="1157" operator="containsText" text="Discontinued">
      <formula>NOT(ISERROR(SEARCH("Discontinued",Z110)))</formula>
    </cfRule>
    <cfRule type="containsText" dxfId="1362" priority="1158" operator="containsText" text="In Question">
      <formula>NOT(ISERROR(SEARCH("In Question",Z110)))</formula>
    </cfRule>
    <cfRule type="containsText" dxfId="1361" priority="1159" operator="containsText" text="Continued">
      <formula>NOT(ISERROR(SEARCH("Continued",Z110)))</formula>
    </cfRule>
  </conditionalFormatting>
  <conditionalFormatting sqref="Z108:AB108 AJ108 AH108 AF108 AD108">
    <cfRule type="containsText" dxfId="1360" priority="1154" operator="containsText" text="Discontinued">
      <formula>NOT(ISERROR(SEARCH("Discontinued",Z108)))</formula>
    </cfRule>
    <cfRule type="containsText" dxfId="1359" priority="1155" operator="containsText" text="In Question">
      <formula>NOT(ISERROR(SEARCH("In Question",Z108)))</formula>
    </cfRule>
    <cfRule type="containsText" dxfId="1358" priority="1156" operator="containsText" text="Continued">
      <formula>NOT(ISERROR(SEARCH("Continued",Z108)))</formula>
    </cfRule>
  </conditionalFormatting>
  <conditionalFormatting sqref="Z83:AB83 AD83">
    <cfRule type="containsText" dxfId="1357" priority="1151" operator="containsText" text="Discontinued">
      <formula>NOT(ISERROR(SEARCH("Discontinued",Z83)))</formula>
    </cfRule>
    <cfRule type="containsText" dxfId="1356" priority="1152" operator="containsText" text="In Question">
      <formula>NOT(ISERROR(SEARCH("In Question",Z83)))</formula>
    </cfRule>
    <cfRule type="containsText" dxfId="1355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354" priority="1148" operator="containsText" text="Discontinued">
      <formula>NOT(ISERROR(SEARCH("Discontinued",Z121)))</formula>
    </cfRule>
    <cfRule type="containsText" dxfId="1353" priority="1149" operator="containsText" text="In Question">
      <formula>NOT(ISERROR(SEARCH("In Question",Z121)))</formula>
    </cfRule>
    <cfRule type="containsText" dxfId="1352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351" priority="1145" operator="containsText" text="Discontinued">
      <formula>NOT(ISERROR(SEARCH("Discontinued",Z122)))</formula>
    </cfRule>
    <cfRule type="containsText" dxfId="1350" priority="1146" operator="containsText" text="In Question">
      <formula>NOT(ISERROR(SEARCH("In Question",Z122)))</formula>
    </cfRule>
    <cfRule type="containsText" dxfId="1349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348" priority="1142" operator="containsText" text="Discontinued">
      <formula>NOT(ISERROR(SEARCH("Discontinued",Z123)))</formula>
    </cfRule>
    <cfRule type="containsText" dxfId="1347" priority="1143" operator="containsText" text="In Question">
      <formula>NOT(ISERROR(SEARCH("In Question",Z123)))</formula>
    </cfRule>
    <cfRule type="containsText" dxfId="1346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45" priority="1139" operator="containsText" text="Discontinued">
      <formula>NOT(ISERROR(SEARCH("Discontinued",Z124)))</formula>
    </cfRule>
    <cfRule type="containsText" dxfId="1344" priority="1140" operator="containsText" text="In Question">
      <formula>NOT(ISERROR(SEARCH("In Question",Z124)))</formula>
    </cfRule>
    <cfRule type="containsText" dxfId="1343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42" priority="1136" operator="containsText" text="Discontinued">
      <formula>NOT(ISERROR(SEARCH("Discontinued",Z125)))</formula>
    </cfRule>
    <cfRule type="containsText" dxfId="1341" priority="1137" operator="containsText" text="In Question">
      <formula>NOT(ISERROR(SEARCH("In Question",Z125)))</formula>
    </cfRule>
    <cfRule type="containsText" dxfId="1340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39" priority="1133" operator="containsText" text="Discontinued">
      <formula>NOT(ISERROR(SEARCH("Discontinued",Z133)))</formula>
    </cfRule>
    <cfRule type="containsText" dxfId="1338" priority="1134" operator="containsText" text="In Question">
      <formula>NOT(ISERROR(SEARCH("In Question",Z133)))</formula>
    </cfRule>
    <cfRule type="containsText" dxfId="1337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36" priority="1130" operator="containsText" text="Discontinued">
      <formula>NOT(ISERROR(SEARCH("Discontinued",Z109)))</formula>
    </cfRule>
    <cfRule type="containsText" dxfId="1335" priority="1131" operator="containsText" text="In Question">
      <formula>NOT(ISERROR(SEARCH("In Question",Z109)))</formula>
    </cfRule>
    <cfRule type="containsText" dxfId="1334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33" priority="1127" operator="containsText" text="Discontinued">
      <formula>NOT(ISERROR(SEARCH("Discontinued",Z127)))</formula>
    </cfRule>
    <cfRule type="containsText" dxfId="1332" priority="1128" operator="containsText" text="In Question">
      <formula>NOT(ISERROR(SEARCH("In Question",Z127)))</formula>
    </cfRule>
    <cfRule type="containsText" dxfId="1331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30" priority="1124" operator="containsText" text="Discontinued">
      <formula>NOT(ISERROR(SEARCH("Discontinued",Z129)))</formula>
    </cfRule>
    <cfRule type="containsText" dxfId="1329" priority="1125" operator="containsText" text="In Question">
      <formula>NOT(ISERROR(SEARCH("In Question",Z129)))</formula>
    </cfRule>
    <cfRule type="containsText" dxfId="1328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27" priority="1121" operator="containsText" text="Discontinued">
      <formula>NOT(ISERROR(SEARCH("Discontinued",Z130)))</formula>
    </cfRule>
    <cfRule type="containsText" dxfId="1326" priority="1122" operator="containsText" text="In Question">
      <formula>NOT(ISERROR(SEARCH("In Question",Z130)))</formula>
    </cfRule>
    <cfRule type="containsText" dxfId="1325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24" priority="1118" operator="containsText" text="Discontinued">
      <formula>NOT(ISERROR(SEARCH("Discontinued",Z131)))</formula>
    </cfRule>
    <cfRule type="containsText" dxfId="1323" priority="1119" operator="containsText" text="In Question">
      <formula>NOT(ISERROR(SEARCH("In Question",Z131)))</formula>
    </cfRule>
    <cfRule type="containsText" dxfId="1322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21" priority="1115" operator="containsText" text="Discontinued">
      <formula>NOT(ISERROR(SEARCH("Discontinued",Z135)))</formula>
    </cfRule>
    <cfRule type="containsText" dxfId="1320" priority="1116" operator="containsText" text="In Question">
      <formula>NOT(ISERROR(SEARCH("In Question",Z135)))</formula>
    </cfRule>
    <cfRule type="containsText" dxfId="1319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18" priority="1112" operator="containsText" text="Discontinued">
      <formula>NOT(ISERROR(SEARCH("Discontinued",Z136)))</formula>
    </cfRule>
    <cfRule type="containsText" dxfId="1317" priority="1113" operator="containsText" text="In Question">
      <formula>NOT(ISERROR(SEARCH("In Question",Z136)))</formula>
    </cfRule>
    <cfRule type="containsText" dxfId="1316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15" priority="1109" operator="containsText" text="Discontinued">
      <formula>NOT(ISERROR(SEARCH("Discontinued",Z141)))</formula>
    </cfRule>
    <cfRule type="containsText" dxfId="1314" priority="1110" operator="containsText" text="In Question">
      <formula>NOT(ISERROR(SEARCH("In Question",Z141)))</formula>
    </cfRule>
    <cfRule type="containsText" dxfId="1313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12" priority="1106" operator="containsText" text="Discontinued">
      <formula>NOT(ISERROR(SEARCH("Discontinued",Z143)))</formula>
    </cfRule>
    <cfRule type="containsText" dxfId="1311" priority="1107" operator="containsText" text="In Question">
      <formula>NOT(ISERROR(SEARCH("In Question",Z143)))</formula>
    </cfRule>
    <cfRule type="containsText" dxfId="1310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09" priority="1103" operator="containsText" text="Discontinued">
      <formula>NOT(ISERROR(SEARCH("Discontinued",Z145)))</formula>
    </cfRule>
    <cfRule type="containsText" dxfId="1308" priority="1104" operator="containsText" text="In Question">
      <formula>NOT(ISERROR(SEARCH("In Question",Z145)))</formula>
    </cfRule>
    <cfRule type="containsText" dxfId="1307" priority="1105" operator="containsText" text="Continued">
      <formula>NOT(ISERROR(SEARCH("Continued",Z145)))</formula>
    </cfRule>
  </conditionalFormatting>
  <conditionalFormatting sqref="AN132:AU132">
    <cfRule type="containsText" dxfId="1306" priority="1100" operator="containsText" text="Discontinued">
      <formula>NOT(ISERROR(SEARCH("Discontinued",AN132)))</formula>
    </cfRule>
    <cfRule type="containsText" dxfId="1305" priority="1101" operator="containsText" text="In Question">
      <formula>NOT(ISERROR(SEARCH("In Question",AN132)))</formula>
    </cfRule>
    <cfRule type="containsText" dxfId="1304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03" priority="1097" operator="containsText" text="Discontinued">
      <formula>NOT(ISERROR(SEARCH("Discontinued",Z132)))</formula>
    </cfRule>
    <cfRule type="containsText" dxfId="1302" priority="1098" operator="containsText" text="In Question">
      <formula>NOT(ISERROR(SEARCH("In Question",Z132)))</formula>
    </cfRule>
    <cfRule type="containsText" dxfId="1301" priority="1099" operator="containsText" text="Continued">
      <formula>NOT(ISERROR(SEARCH("Continued",Z132)))</formula>
    </cfRule>
  </conditionalFormatting>
  <conditionalFormatting sqref="AN134:AU134">
    <cfRule type="containsText" dxfId="1300" priority="1094" operator="containsText" text="Discontinued">
      <formula>NOT(ISERROR(SEARCH("Discontinued",AN134)))</formula>
    </cfRule>
    <cfRule type="containsText" dxfId="1299" priority="1095" operator="containsText" text="In Question">
      <formula>NOT(ISERROR(SEARCH("In Question",AN134)))</formula>
    </cfRule>
    <cfRule type="containsText" dxfId="1298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297" priority="1091" operator="containsText" text="Discontinued">
      <formula>NOT(ISERROR(SEARCH("Discontinued",Z134)))</formula>
    </cfRule>
    <cfRule type="containsText" dxfId="1296" priority="1092" operator="containsText" text="In Question">
      <formula>NOT(ISERROR(SEARCH("In Question",Z134)))</formula>
    </cfRule>
    <cfRule type="containsText" dxfId="1295" priority="1093" operator="containsText" text="Continued">
      <formula>NOT(ISERROR(SEARCH("Continued",Z134)))</formula>
    </cfRule>
  </conditionalFormatting>
  <conditionalFormatting sqref="AN137:AU137">
    <cfRule type="containsText" dxfId="1294" priority="1088" operator="containsText" text="Discontinued">
      <formula>NOT(ISERROR(SEARCH("Discontinued",AN137)))</formula>
    </cfRule>
    <cfRule type="containsText" dxfId="1293" priority="1089" operator="containsText" text="In Question">
      <formula>NOT(ISERROR(SEARCH("In Question",AN137)))</formula>
    </cfRule>
    <cfRule type="containsText" dxfId="1292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291" priority="1085" operator="containsText" text="Discontinued">
      <formula>NOT(ISERROR(SEARCH("Discontinued",Z137)))</formula>
    </cfRule>
    <cfRule type="containsText" dxfId="1290" priority="1086" operator="containsText" text="In Question">
      <formula>NOT(ISERROR(SEARCH("In Question",Z137)))</formula>
    </cfRule>
    <cfRule type="containsText" dxfId="1289" priority="1087" operator="containsText" text="Continued">
      <formula>NOT(ISERROR(SEARCH("Continued",Z137)))</formula>
    </cfRule>
  </conditionalFormatting>
  <conditionalFormatting sqref="AN138:AU138">
    <cfRule type="containsText" dxfId="1288" priority="1082" operator="containsText" text="Discontinued">
      <formula>NOT(ISERROR(SEARCH("Discontinued",AN138)))</formula>
    </cfRule>
    <cfRule type="containsText" dxfId="1287" priority="1083" operator="containsText" text="In Question">
      <formula>NOT(ISERROR(SEARCH("In Question",AN138)))</formula>
    </cfRule>
    <cfRule type="containsText" dxfId="1286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285" priority="1079" operator="containsText" text="Discontinued">
      <formula>NOT(ISERROR(SEARCH("Discontinued",Z138)))</formula>
    </cfRule>
    <cfRule type="containsText" dxfId="1284" priority="1080" operator="containsText" text="In Question">
      <formula>NOT(ISERROR(SEARCH("In Question",Z138)))</formula>
    </cfRule>
    <cfRule type="containsText" dxfId="1283" priority="1081" operator="containsText" text="Continued">
      <formula>NOT(ISERROR(SEARCH("Continued",Z138)))</formula>
    </cfRule>
  </conditionalFormatting>
  <conditionalFormatting sqref="AN139:AU139">
    <cfRule type="containsText" dxfId="1282" priority="1076" operator="containsText" text="Discontinued">
      <formula>NOT(ISERROR(SEARCH("Discontinued",AN139)))</formula>
    </cfRule>
    <cfRule type="containsText" dxfId="1281" priority="1077" operator="containsText" text="In Question">
      <formula>NOT(ISERROR(SEARCH("In Question",AN139)))</formula>
    </cfRule>
    <cfRule type="containsText" dxfId="1280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279" priority="1073" operator="containsText" text="Discontinued">
      <formula>NOT(ISERROR(SEARCH("Discontinued",Z139)))</formula>
    </cfRule>
    <cfRule type="containsText" dxfId="1278" priority="1074" operator="containsText" text="In Question">
      <formula>NOT(ISERROR(SEARCH("In Question",Z139)))</formula>
    </cfRule>
    <cfRule type="containsText" dxfId="1277" priority="1075" operator="containsText" text="Continued">
      <formula>NOT(ISERROR(SEARCH("Continued",Z139)))</formula>
    </cfRule>
  </conditionalFormatting>
  <conditionalFormatting sqref="AN140:AU140">
    <cfRule type="containsText" dxfId="1276" priority="1070" operator="containsText" text="Discontinued">
      <formula>NOT(ISERROR(SEARCH("Discontinued",AN140)))</formula>
    </cfRule>
    <cfRule type="containsText" dxfId="1275" priority="1071" operator="containsText" text="In Question">
      <formula>NOT(ISERROR(SEARCH("In Question",AN140)))</formula>
    </cfRule>
    <cfRule type="containsText" dxfId="1274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273" priority="1067" operator="containsText" text="Discontinued">
      <formula>NOT(ISERROR(SEARCH("Discontinued",Z140)))</formula>
    </cfRule>
    <cfRule type="containsText" dxfId="1272" priority="1068" operator="containsText" text="In Question">
      <formula>NOT(ISERROR(SEARCH("In Question",Z140)))</formula>
    </cfRule>
    <cfRule type="containsText" dxfId="1271" priority="1069" operator="containsText" text="Continued">
      <formula>NOT(ISERROR(SEARCH("Continued",Z140)))</formula>
    </cfRule>
  </conditionalFormatting>
  <conditionalFormatting sqref="AN142:AU142">
    <cfRule type="containsText" dxfId="1270" priority="1064" operator="containsText" text="Discontinued">
      <formula>NOT(ISERROR(SEARCH("Discontinued",AN142)))</formula>
    </cfRule>
    <cfRule type="containsText" dxfId="1269" priority="1065" operator="containsText" text="In Question">
      <formula>NOT(ISERROR(SEARCH("In Question",AN142)))</formula>
    </cfRule>
    <cfRule type="containsText" dxfId="1268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267" priority="1061" operator="containsText" text="Discontinued">
      <formula>NOT(ISERROR(SEARCH("Discontinued",Z142)))</formula>
    </cfRule>
    <cfRule type="containsText" dxfId="1266" priority="1062" operator="containsText" text="In Question">
      <formula>NOT(ISERROR(SEARCH("In Question",Z142)))</formula>
    </cfRule>
    <cfRule type="containsText" dxfId="1265" priority="1063" operator="containsText" text="Continued">
      <formula>NOT(ISERROR(SEARCH("Continued",Z142)))</formula>
    </cfRule>
  </conditionalFormatting>
  <conditionalFormatting sqref="AN144:AU144">
    <cfRule type="containsText" dxfId="1264" priority="1058" operator="containsText" text="Discontinued">
      <formula>NOT(ISERROR(SEARCH("Discontinued",AN144)))</formula>
    </cfRule>
    <cfRule type="containsText" dxfId="1263" priority="1059" operator="containsText" text="In Question">
      <formula>NOT(ISERROR(SEARCH("In Question",AN144)))</formula>
    </cfRule>
    <cfRule type="containsText" dxfId="1262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261" priority="1055" operator="containsText" text="Discontinued">
      <formula>NOT(ISERROR(SEARCH("Discontinued",Z144)))</formula>
    </cfRule>
    <cfRule type="containsText" dxfId="1260" priority="1056" operator="containsText" text="In Question">
      <formula>NOT(ISERROR(SEARCH("In Question",Z144)))</formula>
    </cfRule>
    <cfRule type="containsText" dxfId="1259" priority="1057" operator="containsText" text="Continued">
      <formula>NOT(ISERROR(SEARCH("Continued",Z144)))</formula>
    </cfRule>
  </conditionalFormatting>
  <conditionalFormatting sqref="AN146:AU146">
    <cfRule type="containsText" dxfId="1258" priority="1052" operator="containsText" text="Discontinued">
      <formula>NOT(ISERROR(SEARCH("Discontinued",AN146)))</formula>
    </cfRule>
    <cfRule type="containsText" dxfId="1257" priority="1053" operator="containsText" text="In Question">
      <formula>NOT(ISERROR(SEARCH("In Question",AN146)))</formula>
    </cfRule>
    <cfRule type="containsText" dxfId="1256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255" priority="1049" operator="containsText" text="Discontinued">
      <formula>NOT(ISERROR(SEARCH("Discontinued",Z146)))</formula>
    </cfRule>
    <cfRule type="containsText" dxfId="1254" priority="1050" operator="containsText" text="In Question">
      <formula>NOT(ISERROR(SEARCH("In Question",Z146)))</formula>
    </cfRule>
    <cfRule type="containsText" dxfId="1253" priority="1051" operator="containsText" text="Continued">
      <formula>NOT(ISERROR(SEARCH("Continued",Z146)))</formula>
    </cfRule>
  </conditionalFormatting>
  <conditionalFormatting sqref="AN147:AU147">
    <cfRule type="containsText" dxfId="1252" priority="1046" operator="containsText" text="Discontinued">
      <formula>NOT(ISERROR(SEARCH("Discontinued",AN147)))</formula>
    </cfRule>
    <cfRule type="containsText" dxfId="1251" priority="1047" operator="containsText" text="In Question">
      <formula>NOT(ISERROR(SEARCH("In Question",AN147)))</formula>
    </cfRule>
    <cfRule type="containsText" dxfId="1250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249" priority="1043" operator="containsText" text="Discontinued">
      <formula>NOT(ISERROR(SEARCH("Discontinued",Z147)))</formula>
    </cfRule>
    <cfRule type="containsText" dxfId="1248" priority="1044" operator="containsText" text="In Question">
      <formula>NOT(ISERROR(SEARCH("In Question",Z147)))</formula>
    </cfRule>
    <cfRule type="containsText" dxfId="1247" priority="1045" operator="containsText" text="Continued">
      <formula>NOT(ISERROR(SEARCH("Continued",Z147)))</formula>
    </cfRule>
  </conditionalFormatting>
  <conditionalFormatting sqref="AN148:AU148">
    <cfRule type="containsText" dxfId="1246" priority="1040" operator="containsText" text="Discontinued">
      <formula>NOT(ISERROR(SEARCH("Discontinued",AN148)))</formula>
    </cfRule>
    <cfRule type="containsText" dxfId="1245" priority="1041" operator="containsText" text="In Question">
      <formula>NOT(ISERROR(SEARCH("In Question",AN148)))</formula>
    </cfRule>
    <cfRule type="containsText" dxfId="1244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43" priority="1037" operator="containsText" text="Discontinued">
      <formula>NOT(ISERROR(SEARCH("Discontinued",Z148)))</formula>
    </cfRule>
    <cfRule type="containsText" dxfId="1242" priority="1038" operator="containsText" text="In Question">
      <formula>NOT(ISERROR(SEARCH("In Question",Z148)))</formula>
    </cfRule>
    <cfRule type="containsText" dxfId="1241" priority="1039" operator="containsText" text="Continued">
      <formula>NOT(ISERROR(SEARCH("Continued",Z148)))</formula>
    </cfRule>
  </conditionalFormatting>
  <conditionalFormatting sqref="AN149:AU149">
    <cfRule type="containsText" dxfId="1240" priority="1034" operator="containsText" text="Discontinued">
      <formula>NOT(ISERROR(SEARCH("Discontinued",AN149)))</formula>
    </cfRule>
    <cfRule type="containsText" dxfId="1239" priority="1035" operator="containsText" text="In Question">
      <formula>NOT(ISERROR(SEARCH("In Question",AN149)))</formula>
    </cfRule>
    <cfRule type="containsText" dxfId="1238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37" priority="1031" operator="containsText" text="Discontinued">
      <formula>NOT(ISERROR(SEARCH("Discontinued",Z149)))</formula>
    </cfRule>
    <cfRule type="containsText" dxfId="1236" priority="1032" operator="containsText" text="In Question">
      <formula>NOT(ISERROR(SEARCH("In Question",Z149)))</formula>
    </cfRule>
    <cfRule type="containsText" dxfId="1235" priority="1033" operator="containsText" text="Continued">
      <formula>NOT(ISERROR(SEARCH("Continued",Z149)))</formula>
    </cfRule>
  </conditionalFormatting>
  <conditionalFormatting sqref="AN150:AU150">
    <cfRule type="containsText" dxfId="1234" priority="1028" operator="containsText" text="Discontinued">
      <formula>NOT(ISERROR(SEARCH("Discontinued",AN150)))</formula>
    </cfRule>
    <cfRule type="containsText" dxfId="1233" priority="1029" operator="containsText" text="In Question">
      <formula>NOT(ISERROR(SEARCH("In Question",AN150)))</formula>
    </cfRule>
    <cfRule type="containsText" dxfId="1232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31" priority="1025" operator="containsText" text="Discontinued">
      <formula>NOT(ISERROR(SEARCH("Discontinued",Z150)))</formula>
    </cfRule>
    <cfRule type="containsText" dxfId="1230" priority="1026" operator="containsText" text="In Question">
      <formula>NOT(ISERROR(SEARCH("In Question",Z150)))</formula>
    </cfRule>
    <cfRule type="containsText" dxfId="1229" priority="1027" operator="containsText" text="Continued">
      <formula>NOT(ISERROR(SEARCH("Continued",Z150)))</formula>
    </cfRule>
  </conditionalFormatting>
  <conditionalFormatting sqref="AN151:AU151">
    <cfRule type="containsText" dxfId="1228" priority="1022" operator="containsText" text="Discontinued">
      <formula>NOT(ISERROR(SEARCH("Discontinued",AN151)))</formula>
    </cfRule>
    <cfRule type="containsText" dxfId="1227" priority="1023" operator="containsText" text="In Question">
      <formula>NOT(ISERROR(SEARCH("In Question",AN151)))</formula>
    </cfRule>
    <cfRule type="containsText" dxfId="1226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25" priority="1019" operator="containsText" text="Discontinued">
      <formula>NOT(ISERROR(SEARCH("Discontinued",Z151)))</formula>
    </cfRule>
    <cfRule type="containsText" dxfId="1224" priority="1020" operator="containsText" text="In Question">
      <formula>NOT(ISERROR(SEARCH("In Question",Z151)))</formula>
    </cfRule>
    <cfRule type="containsText" dxfId="1223" priority="1021" operator="containsText" text="Continued">
      <formula>NOT(ISERROR(SEARCH("Continued",Z151)))</formula>
    </cfRule>
  </conditionalFormatting>
  <conditionalFormatting sqref="AN153:AU153">
    <cfRule type="containsText" dxfId="1222" priority="1016" operator="containsText" text="Discontinued">
      <formula>NOT(ISERROR(SEARCH("Discontinued",AN153)))</formula>
    </cfRule>
    <cfRule type="containsText" dxfId="1221" priority="1017" operator="containsText" text="In Question">
      <formula>NOT(ISERROR(SEARCH("In Question",AN153)))</formula>
    </cfRule>
    <cfRule type="containsText" dxfId="1220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19" priority="1013" operator="containsText" text="Discontinued">
      <formula>NOT(ISERROR(SEARCH("Discontinued",Z153)))</formula>
    </cfRule>
    <cfRule type="containsText" dxfId="1218" priority="1014" operator="containsText" text="In Question">
      <formula>NOT(ISERROR(SEARCH("In Question",Z153)))</formula>
    </cfRule>
    <cfRule type="containsText" dxfId="1217" priority="1015" operator="containsText" text="Continued">
      <formula>NOT(ISERROR(SEARCH("Continued",Z153)))</formula>
    </cfRule>
  </conditionalFormatting>
  <conditionalFormatting sqref="AN154:AU154">
    <cfRule type="containsText" dxfId="1216" priority="1010" operator="containsText" text="Discontinued">
      <formula>NOT(ISERROR(SEARCH("Discontinued",AN154)))</formula>
    </cfRule>
    <cfRule type="containsText" dxfId="1215" priority="1011" operator="containsText" text="In Question">
      <formula>NOT(ISERROR(SEARCH("In Question",AN154)))</formula>
    </cfRule>
    <cfRule type="containsText" dxfId="1214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13" priority="1007" operator="containsText" text="Discontinued">
      <formula>NOT(ISERROR(SEARCH("Discontinued",Z154)))</formula>
    </cfRule>
    <cfRule type="containsText" dxfId="1212" priority="1008" operator="containsText" text="In Question">
      <formula>NOT(ISERROR(SEARCH("In Question",Z154)))</formula>
    </cfRule>
    <cfRule type="containsText" dxfId="1211" priority="1009" operator="containsText" text="Continued">
      <formula>NOT(ISERROR(SEARCH("Continued",Z154)))</formula>
    </cfRule>
  </conditionalFormatting>
  <conditionalFormatting sqref="AN158:AU158">
    <cfRule type="containsText" dxfId="1210" priority="1004" operator="containsText" text="Discontinued">
      <formula>NOT(ISERROR(SEARCH("Discontinued",AN158)))</formula>
    </cfRule>
    <cfRule type="containsText" dxfId="1209" priority="1005" operator="containsText" text="In Question">
      <formula>NOT(ISERROR(SEARCH("In Question",AN158)))</formula>
    </cfRule>
    <cfRule type="containsText" dxfId="1208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07" priority="1001" operator="containsText" text="Discontinued">
      <formula>NOT(ISERROR(SEARCH("Discontinued",Z158)))</formula>
    </cfRule>
    <cfRule type="containsText" dxfId="1206" priority="1002" operator="containsText" text="In Question">
      <formula>NOT(ISERROR(SEARCH("In Question",Z158)))</formula>
    </cfRule>
    <cfRule type="containsText" dxfId="1205" priority="1003" operator="containsText" text="Continued">
      <formula>NOT(ISERROR(SEARCH("Continued",Z158)))</formula>
    </cfRule>
  </conditionalFormatting>
  <conditionalFormatting sqref="AN159:AU159">
    <cfRule type="containsText" dxfId="1204" priority="998" operator="containsText" text="Discontinued">
      <formula>NOT(ISERROR(SEARCH("Discontinued",AN159)))</formula>
    </cfRule>
    <cfRule type="containsText" dxfId="1203" priority="999" operator="containsText" text="In Question">
      <formula>NOT(ISERROR(SEARCH("In Question",AN159)))</formula>
    </cfRule>
    <cfRule type="containsText" dxfId="1202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01" priority="995" operator="containsText" text="Discontinued">
      <formula>NOT(ISERROR(SEARCH("Discontinued",Z159)))</formula>
    </cfRule>
    <cfRule type="containsText" dxfId="1200" priority="996" operator="containsText" text="In Question">
      <formula>NOT(ISERROR(SEARCH("In Question",Z159)))</formula>
    </cfRule>
    <cfRule type="containsText" dxfId="1199" priority="997" operator="containsText" text="Continued">
      <formula>NOT(ISERROR(SEARCH("Continued",Z159)))</formula>
    </cfRule>
  </conditionalFormatting>
  <conditionalFormatting sqref="AN161:AU161">
    <cfRule type="containsText" dxfId="1198" priority="992" operator="containsText" text="Discontinued">
      <formula>NOT(ISERROR(SEARCH("Discontinued",AN161)))</formula>
    </cfRule>
    <cfRule type="containsText" dxfId="1197" priority="993" operator="containsText" text="In Question">
      <formula>NOT(ISERROR(SEARCH("In Question",AN161)))</formula>
    </cfRule>
    <cfRule type="containsText" dxfId="1196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195" priority="989" operator="containsText" text="Discontinued">
      <formula>NOT(ISERROR(SEARCH("Discontinued",Z161)))</formula>
    </cfRule>
    <cfRule type="containsText" dxfId="1194" priority="990" operator="containsText" text="In Question">
      <formula>NOT(ISERROR(SEARCH("In Question",Z161)))</formula>
    </cfRule>
    <cfRule type="containsText" dxfId="1193" priority="991" operator="containsText" text="Continued">
      <formula>NOT(ISERROR(SEARCH("Continued",Z161)))</formula>
    </cfRule>
  </conditionalFormatting>
  <conditionalFormatting sqref="AN162:AU162">
    <cfRule type="containsText" dxfId="1192" priority="986" operator="containsText" text="Discontinued">
      <formula>NOT(ISERROR(SEARCH("Discontinued",AN162)))</formula>
    </cfRule>
    <cfRule type="containsText" dxfId="1191" priority="987" operator="containsText" text="In Question">
      <formula>NOT(ISERROR(SEARCH("In Question",AN162)))</formula>
    </cfRule>
    <cfRule type="containsText" dxfId="1190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189" priority="983" operator="containsText" text="Discontinued">
      <formula>NOT(ISERROR(SEARCH("Discontinued",Z162)))</formula>
    </cfRule>
    <cfRule type="containsText" dxfId="1188" priority="984" operator="containsText" text="In Question">
      <formula>NOT(ISERROR(SEARCH("In Question",Z162)))</formula>
    </cfRule>
    <cfRule type="containsText" dxfId="1187" priority="985" operator="containsText" text="Continued">
      <formula>NOT(ISERROR(SEARCH("Continued",Z162)))</formula>
    </cfRule>
  </conditionalFormatting>
  <conditionalFormatting sqref="AN163:AU163">
    <cfRule type="containsText" dxfId="1186" priority="980" operator="containsText" text="Discontinued">
      <formula>NOT(ISERROR(SEARCH("Discontinued",AN163)))</formula>
    </cfRule>
    <cfRule type="containsText" dxfId="1185" priority="981" operator="containsText" text="In Question">
      <formula>NOT(ISERROR(SEARCH("In Question",AN163)))</formula>
    </cfRule>
    <cfRule type="containsText" dxfId="1184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183" priority="977" operator="containsText" text="Discontinued">
      <formula>NOT(ISERROR(SEARCH("Discontinued",Z163)))</formula>
    </cfRule>
    <cfRule type="containsText" dxfId="1182" priority="978" operator="containsText" text="In Question">
      <formula>NOT(ISERROR(SEARCH("In Question",Z163)))</formula>
    </cfRule>
    <cfRule type="containsText" dxfId="1181" priority="979" operator="containsText" text="Continued">
      <formula>NOT(ISERROR(SEARCH("Continued",Z163)))</formula>
    </cfRule>
  </conditionalFormatting>
  <conditionalFormatting sqref="AN164:AU164">
    <cfRule type="containsText" dxfId="1180" priority="974" operator="containsText" text="Discontinued">
      <formula>NOT(ISERROR(SEARCH("Discontinued",AN164)))</formula>
    </cfRule>
    <cfRule type="containsText" dxfId="1179" priority="975" operator="containsText" text="In Question">
      <formula>NOT(ISERROR(SEARCH("In Question",AN164)))</formula>
    </cfRule>
    <cfRule type="containsText" dxfId="1178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177" priority="971" operator="containsText" text="Discontinued">
      <formula>NOT(ISERROR(SEARCH("Discontinued",Z164)))</formula>
    </cfRule>
    <cfRule type="containsText" dxfId="1176" priority="972" operator="containsText" text="In Question">
      <formula>NOT(ISERROR(SEARCH("In Question",Z164)))</formula>
    </cfRule>
    <cfRule type="containsText" dxfId="1175" priority="973" operator="containsText" text="Continued">
      <formula>NOT(ISERROR(SEARCH("Continued",Z164)))</formula>
    </cfRule>
  </conditionalFormatting>
  <conditionalFormatting sqref="AN156:AU156">
    <cfRule type="containsText" dxfId="1174" priority="968" operator="containsText" text="Discontinued">
      <formula>NOT(ISERROR(SEARCH("Discontinued",AN156)))</formula>
    </cfRule>
    <cfRule type="containsText" dxfId="1173" priority="969" operator="containsText" text="In Question">
      <formula>NOT(ISERROR(SEARCH("In Question",AN156)))</formula>
    </cfRule>
    <cfRule type="containsText" dxfId="1172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171" priority="965" operator="containsText" text="Discontinued">
      <formula>NOT(ISERROR(SEARCH("Discontinued",Z156)))</formula>
    </cfRule>
    <cfRule type="containsText" dxfId="1170" priority="966" operator="containsText" text="In Question">
      <formula>NOT(ISERROR(SEARCH("In Question",Z156)))</formula>
    </cfRule>
    <cfRule type="containsText" dxfId="1169" priority="967" operator="containsText" text="Continued">
      <formula>NOT(ISERROR(SEARCH("Continued",Z156)))</formula>
    </cfRule>
  </conditionalFormatting>
  <conditionalFormatting sqref="AN112:AU112">
    <cfRule type="containsText" dxfId="1168" priority="962" operator="containsText" text="Discontinued">
      <formula>NOT(ISERROR(SEARCH("Discontinued",AN112)))</formula>
    </cfRule>
    <cfRule type="containsText" dxfId="1167" priority="963" operator="containsText" text="In Question">
      <formula>NOT(ISERROR(SEARCH("In Question",AN112)))</formula>
    </cfRule>
    <cfRule type="containsText" dxfId="1166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165" priority="959" operator="containsText" text="Discontinued">
      <formula>NOT(ISERROR(SEARCH("Discontinued",Z112)))</formula>
    </cfRule>
    <cfRule type="containsText" dxfId="1164" priority="960" operator="containsText" text="In Question">
      <formula>NOT(ISERROR(SEARCH("In Question",Z112)))</formula>
    </cfRule>
    <cfRule type="containsText" dxfId="1163" priority="961" operator="containsText" text="Continued">
      <formula>NOT(ISERROR(SEARCH("Continued",Z112)))</formula>
    </cfRule>
  </conditionalFormatting>
  <conditionalFormatting sqref="AN116:AU116">
    <cfRule type="containsText" dxfId="1162" priority="956" operator="containsText" text="Discontinued">
      <formula>NOT(ISERROR(SEARCH("Discontinued",AN116)))</formula>
    </cfRule>
    <cfRule type="containsText" dxfId="1161" priority="957" operator="containsText" text="In Question">
      <formula>NOT(ISERROR(SEARCH("In Question",AN116)))</formula>
    </cfRule>
    <cfRule type="containsText" dxfId="1160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159" priority="953" operator="containsText" text="Discontinued">
      <formula>NOT(ISERROR(SEARCH("Discontinued",Z116)))</formula>
    </cfRule>
    <cfRule type="containsText" dxfId="1158" priority="954" operator="containsText" text="In Question">
      <formula>NOT(ISERROR(SEARCH("In Question",Z116)))</formula>
    </cfRule>
    <cfRule type="containsText" dxfId="1157" priority="955" operator="containsText" text="Continued">
      <formula>NOT(ISERROR(SEARCH("Continued",Z116)))</formula>
    </cfRule>
  </conditionalFormatting>
  <conditionalFormatting sqref="AN117:AU117">
    <cfRule type="containsText" dxfId="1156" priority="950" operator="containsText" text="Discontinued">
      <formula>NOT(ISERROR(SEARCH("Discontinued",AN117)))</formula>
    </cfRule>
    <cfRule type="containsText" dxfId="1155" priority="951" operator="containsText" text="In Question">
      <formula>NOT(ISERROR(SEARCH("In Question",AN117)))</formula>
    </cfRule>
    <cfRule type="containsText" dxfId="1154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153" priority="947" operator="containsText" text="Discontinued">
      <formula>NOT(ISERROR(SEARCH("Discontinued",Z117)))</formula>
    </cfRule>
    <cfRule type="containsText" dxfId="1152" priority="948" operator="containsText" text="In Question">
      <formula>NOT(ISERROR(SEARCH("In Question",Z117)))</formula>
    </cfRule>
    <cfRule type="containsText" dxfId="1151" priority="949" operator="containsText" text="Continued">
      <formula>NOT(ISERROR(SEARCH("Continued",Z117)))</formula>
    </cfRule>
  </conditionalFormatting>
  <conditionalFormatting sqref="AN171:AU171">
    <cfRule type="containsText" dxfId="1150" priority="944" operator="containsText" text="Discontinued">
      <formula>NOT(ISERROR(SEARCH("Discontinued",AN171)))</formula>
    </cfRule>
    <cfRule type="containsText" dxfId="1149" priority="945" operator="containsText" text="In Question">
      <formula>NOT(ISERROR(SEARCH("In Question",AN171)))</formula>
    </cfRule>
    <cfRule type="containsText" dxfId="1148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147" priority="941" operator="containsText" text="Discontinued">
      <formula>NOT(ISERROR(SEARCH("Discontinued",Z171)))</formula>
    </cfRule>
    <cfRule type="containsText" dxfId="1146" priority="942" operator="containsText" text="In Question">
      <formula>NOT(ISERROR(SEARCH("In Question",Z171)))</formula>
    </cfRule>
    <cfRule type="containsText" dxfId="1145" priority="943" operator="containsText" text="Continued">
      <formula>NOT(ISERROR(SEARCH("Continued",Z171)))</formula>
    </cfRule>
  </conditionalFormatting>
  <conditionalFormatting sqref="AN166:AU166">
    <cfRule type="containsText" dxfId="1144" priority="938" operator="containsText" text="Discontinued">
      <formula>NOT(ISERROR(SEARCH("Discontinued",AN166)))</formula>
    </cfRule>
    <cfRule type="containsText" dxfId="1143" priority="939" operator="containsText" text="In Question">
      <formula>NOT(ISERROR(SEARCH("In Question",AN166)))</formula>
    </cfRule>
    <cfRule type="containsText" dxfId="1142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41" priority="935" operator="containsText" text="Discontinued">
      <formula>NOT(ISERROR(SEARCH("Discontinued",Z166)))</formula>
    </cfRule>
    <cfRule type="containsText" dxfId="1140" priority="936" operator="containsText" text="In Question">
      <formula>NOT(ISERROR(SEARCH("In Question",Z166)))</formula>
    </cfRule>
    <cfRule type="containsText" dxfId="1139" priority="937" operator="containsText" text="Continued">
      <formula>NOT(ISERROR(SEARCH("Continued",Z166)))</formula>
    </cfRule>
  </conditionalFormatting>
  <conditionalFormatting sqref="AN167:AU167">
    <cfRule type="containsText" dxfId="1138" priority="932" operator="containsText" text="Discontinued">
      <formula>NOT(ISERROR(SEARCH("Discontinued",AN167)))</formula>
    </cfRule>
    <cfRule type="containsText" dxfId="1137" priority="933" operator="containsText" text="In Question">
      <formula>NOT(ISERROR(SEARCH("In Question",AN167)))</formula>
    </cfRule>
    <cfRule type="containsText" dxfId="1136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35" priority="929" operator="containsText" text="Discontinued">
      <formula>NOT(ISERROR(SEARCH("Discontinued",Z167)))</formula>
    </cfRule>
    <cfRule type="containsText" dxfId="1134" priority="930" operator="containsText" text="In Question">
      <formula>NOT(ISERROR(SEARCH("In Question",Z167)))</formula>
    </cfRule>
    <cfRule type="containsText" dxfId="1133" priority="931" operator="containsText" text="Continued">
      <formula>NOT(ISERROR(SEARCH("Continued",Z167)))</formula>
    </cfRule>
  </conditionalFormatting>
  <conditionalFormatting sqref="AN126:AU126">
    <cfRule type="containsText" dxfId="1132" priority="926" operator="containsText" text="Discontinued">
      <formula>NOT(ISERROR(SEARCH("Discontinued",AN126)))</formula>
    </cfRule>
    <cfRule type="containsText" dxfId="1131" priority="927" operator="containsText" text="In Question">
      <formula>NOT(ISERROR(SEARCH("In Question",AN126)))</formula>
    </cfRule>
    <cfRule type="containsText" dxfId="1130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29" priority="923" operator="containsText" text="Discontinued">
      <formula>NOT(ISERROR(SEARCH("Discontinued",Z126)))</formula>
    </cfRule>
    <cfRule type="containsText" dxfId="1128" priority="924" operator="containsText" text="In Question">
      <formula>NOT(ISERROR(SEARCH("In Question",Z126)))</formula>
    </cfRule>
    <cfRule type="containsText" dxfId="1127" priority="925" operator="containsText" text="Continued">
      <formula>NOT(ISERROR(SEARCH("Continued",Z126)))</formula>
    </cfRule>
  </conditionalFormatting>
  <conditionalFormatting sqref="AN128:AU128">
    <cfRule type="containsText" dxfId="1126" priority="920" operator="containsText" text="Discontinued">
      <formula>NOT(ISERROR(SEARCH("Discontinued",AN128)))</formula>
    </cfRule>
    <cfRule type="containsText" dxfId="1125" priority="921" operator="containsText" text="In Question">
      <formula>NOT(ISERROR(SEARCH("In Question",AN128)))</formula>
    </cfRule>
    <cfRule type="containsText" dxfId="1124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23" priority="917" operator="containsText" text="Discontinued">
      <formula>NOT(ISERROR(SEARCH("Discontinued",Z128)))</formula>
    </cfRule>
    <cfRule type="containsText" dxfId="1122" priority="918" operator="containsText" text="In Question">
      <formula>NOT(ISERROR(SEARCH("In Question",Z128)))</formula>
    </cfRule>
    <cfRule type="containsText" dxfId="1121" priority="919" operator="containsText" text="Continued">
      <formula>NOT(ISERROR(SEARCH("Continued",Z128)))</formula>
    </cfRule>
  </conditionalFormatting>
  <conditionalFormatting sqref="AN152:AS152">
    <cfRule type="containsText" dxfId="1120" priority="914" operator="containsText" text="Discontinued">
      <formula>NOT(ISERROR(SEARCH("Discontinued",AN152)))</formula>
    </cfRule>
    <cfRule type="containsText" dxfId="1119" priority="915" operator="containsText" text="In Question">
      <formula>NOT(ISERROR(SEARCH("In Question",AN152)))</formula>
    </cfRule>
    <cfRule type="containsText" dxfId="1118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17" priority="911" operator="containsText" text="Discontinued">
      <formula>NOT(ISERROR(SEARCH("Discontinued",Z152)))</formula>
    </cfRule>
    <cfRule type="containsText" dxfId="1116" priority="912" operator="containsText" text="In Question">
      <formula>NOT(ISERROR(SEARCH("In Question",Z152)))</formula>
    </cfRule>
    <cfRule type="containsText" dxfId="1115" priority="913" operator="containsText" text="Continued">
      <formula>NOT(ISERROR(SEARCH("Continued",Z152)))</formula>
    </cfRule>
  </conditionalFormatting>
  <conditionalFormatting sqref="AN155:AS157">
    <cfRule type="containsText" dxfId="1114" priority="908" operator="containsText" text="Discontinued">
      <formula>NOT(ISERROR(SEARCH("Discontinued",AN155)))</formula>
    </cfRule>
    <cfRule type="containsText" dxfId="1113" priority="909" operator="containsText" text="In Question">
      <formula>NOT(ISERROR(SEARCH("In Question",AN155)))</formula>
    </cfRule>
    <cfRule type="containsText" dxfId="1112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11" priority="905" operator="containsText" text="Discontinued">
      <formula>NOT(ISERROR(SEARCH("Discontinued",Z155)))</formula>
    </cfRule>
    <cfRule type="containsText" dxfId="1110" priority="906" operator="containsText" text="In Question">
      <formula>NOT(ISERROR(SEARCH("In Question",Z155)))</formula>
    </cfRule>
    <cfRule type="containsText" dxfId="1109" priority="907" operator="containsText" text="Continued">
      <formula>NOT(ISERROR(SEARCH("Continued",Z155)))</formula>
    </cfRule>
  </conditionalFormatting>
  <conditionalFormatting sqref="AN160:AS160">
    <cfRule type="containsText" dxfId="1108" priority="902" operator="containsText" text="Discontinued">
      <formula>NOT(ISERROR(SEARCH("Discontinued",AN160)))</formula>
    </cfRule>
    <cfRule type="containsText" dxfId="1107" priority="903" operator="containsText" text="In Question">
      <formula>NOT(ISERROR(SEARCH("In Question",AN160)))</formula>
    </cfRule>
    <cfRule type="containsText" dxfId="1106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05" priority="899" operator="containsText" text="Discontinued">
      <formula>NOT(ISERROR(SEARCH("Discontinued",Z160)))</formula>
    </cfRule>
    <cfRule type="containsText" dxfId="1104" priority="900" operator="containsText" text="In Question">
      <formula>NOT(ISERROR(SEARCH("In Question",Z160)))</formula>
    </cfRule>
    <cfRule type="containsText" dxfId="1103" priority="901" operator="containsText" text="Continued">
      <formula>NOT(ISERROR(SEARCH("Continued",Z160)))</formula>
    </cfRule>
  </conditionalFormatting>
  <conditionalFormatting sqref="AN169:AU169">
    <cfRule type="containsText" dxfId="1102" priority="896" operator="containsText" text="Discontinued">
      <formula>NOT(ISERROR(SEARCH("Discontinued",AN169)))</formula>
    </cfRule>
    <cfRule type="containsText" dxfId="1101" priority="897" operator="containsText" text="In Question">
      <formula>NOT(ISERROR(SEARCH("In Question",AN169)))</formula>
    </cfRule>
    <cfRule type="containsText" dxfId="1100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099" priority="893" operator="containsText" text="Discontinued">
      <formula>NOT(ISERROR(SEARCH("Discontinued",Z169)))</formula>
    </cfRule>
    <cfRule type="containsText" dxfId="1098" priority="894" operator="containsText" text="In Question">
      <formula>NOT(ISERROR(SEARCH("In Question",Z169)))</formula>
    </cfRule>
    <cfRule type="containsText" dxfId="1097" priority="895" operator="containsText" text="Continued">
      <formula>NOT(ISERROR(SEARCH("Continued",Z169)))</formula>
    </cfRule>
  </conditionalFormatting>
  <conditionalFormatting sqref="AN113:AU113">
    <cfRule type="containsText" dxfId="1096" priority="860" operator="containsText" text="Discontinued">
      <formula>NOT(ISERROR(SEARCH("Discontinued",AN113)))</formula>
    </cfRule>
    <cfRule type="containsText" dxfId="1095" priority="861" operator="containsText" text="In Question">
      <formula>NOT(ISERROR(SEARCH("In Question",AN113)))</formula>
    </cfRule>
    <cfRule type="containsText" dxfId="1094" priority="862" operator="containsText" text="Continued">
      <formula>NOT(ISERROR(SEARCH("Continued",AN113)))</formula>
    </cfRule>
  </conditionalFormatting>
  <conditionalFormatting sqref="AN168:AU168">
    <cfRule type="containsText" dxfId="1093" priority="887" operator="containsText" text="Discontinued">
      <formula>NOT(ISERROR(SEARCH("Discontinued",AN168)))</formula>
    </cfRule>
    <cfRule type="containsText" dxfId="1092" priority="888" operator="containsText" text="In Question">
      <formula>NOT(ISERROR(SEARCH("In Question",AN168)))</formula>
    </cfRule>
    <cfRule type="containsText" dxfId="1091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090" priority="884" operator="containsText" text="Discontinued">
      <formula>NOT(ISERROR(SEARCH("Discontinued",Z168)))</formula>
    </cfRule>
    <cfRule type="containsText" dxfId="1089" priority="885" operator="containsText" text="In Question">
      <formula>NOT(ISERROR(SEARCH("In Question",Z168)))</formula>
    </cfRule>
    <cfRule type="containsText" dxfId="1088" priority="886" operator="containsText" text="Continued">
      <formula>NOT(ISERROR(SEARCH("Continued",Z168)))</formula>
    </cfRule>
  </conditionalFormatting>
  <conditionalFormatting sqref="AV165:AW165">
    <cfRule type="containsText" dxfId="1087" priority="881" operator="containsText" text="Discontinued">
      <formula>NOT(ISERROR(SEARCH("Discontinued",AV165)))</formula>
    </cfRule>
    <cfRule type="containsText" dxfId="1086" priority="882" operator="containsText" text="In Question">
      <formula>NOT(ISERROR(SEARCH("In Question",AV165)))</formula>
    </cfRule>
    <cfRule type="containsText" dxfId="1085" priority="883" operator="containsText" text="Continued">
      <formula>NOT(ISERROR(SEARCH("Continued",AV165)))</formula>
    </cfRule>
  </conditionalFormatting>
  <conditionalFormatting sqref="AN114:AU114">
    <cfRule type="containsText" dxfId="1084" priority="851" operator="containsText" text="Discontinued">
      <formula>NOT(ISERROR(SEARCH("Discontinued",AN114)))</formula>
    </cfRule>
    <cfRule type="containsText" dxfId="1083" priority="852" operator="containsText" text="In Question">
      <formula>NOT(ISERROR(SEARCH("In Question",AN114)))</formula>
    </cfRule>
    <cfRule type="containsText" dxfId="1082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081" priority="875" operator="containsText" text="Discontinued">
      <formula>NOT(ISERROR(SEARCH("Discontinued",Z165)))</formula>
    </cfRule>
    <cfRule type="containsText" dxfId="1080" priority="876" operator="containsText" text="In Question">
      <formula>NOT(ISERROR(SEARCH("In Question",Z165)))</formula>
    </cfRule>
    <cfRule type="containsText" dxfId="1079" priority="877" operator="containsText" text="Continued">
      <formula>NOT(ISERROR(SEARCH("Continued",Z165)))</formula>
    </cfRule>
  </conditionalFormatting>
  <conditionalFormatting sqref="AV157:AW157">
    <cfRule type="containsText" dxfId="1078" priority="872" operator="containsText" text="Discontinued">
      <formula>NOT(ISERROR(SEARCH("Discontinued",AV157)))</formula>
    </cfRule>
    <cfRule type="containsText" dxfId="1077" priority="873" operator="containsText" text="In Question">
      <formula>NOT(ISERROR(SEARCH("In Question",AV157)))</formula>
    </cfRule>
    <cfRule type="containsText" dxfId="1076" priority="874" operator="containsText" text="Continued">
      <formula>NOT(ISERROR(SEARCH("Continued",AV157)))</formula>
    </cfRule>
  </conditionalFormatting>
  <conditionalFormatting sqref="AN157:AU157">
    <cfRule type="containsText" dxfId="1075" priority="869" operator="containsText" text="Discontinued">
      <formula>NOT(ISERROR(SEARCH("Discontinued",AN157)))</formula>
    </cfRule>
    <cfRule type="containsText" dxfId="1074" priority="870" operator="containsText" text="In Question">
      <formula>NOT(ISERROR(SEARCH("In Question",AN157)))</formula>
    </cfRule>
    <cfRule type="containsText" dxfId="1073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072" priority="866" operator="containsText" text="Discontinued">
      <formula>NOT(ISERROR(SEARCH("Discontinued",Z157)))</formula>
    </cfRule>
    <cfRule type="containsText" dxfId="1071" priority="867" operator="containsText" text="In Question">
      <formula>NOT(ISERROR(SEARCH("In Question",Z157)))</formula>
    </cfRule>
    <cfRule type="containsText" dxfId="1070" priority="868" operator="containsText" text="Continued">
      <formula>NOT(ISERROR(SEARCH("Continued",Z157)))</formula>
    </cfRule>
  </conditionalFormatting>
  <conditionalFormatting sqref="AV113:AW113">
    <cfRule type="containsText" dxfId="1069" priority="863" operator="containsText" text="Discontinued">
      <formula>NOT(ISERROR(SEARCH("Discontinued",AV113)))</formula>
    </cfRule>
    <cfRule type="containsText" dxfId="1068" priority="864" operator="containsText" text="In Question">
      <formula>NOT(ISERROR(SEARCH("In Question",AV113)))</formula>
    </cfRule>
    <cfRule type="containsText" dxfId="1067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066" priority="857" operator="containsText" text="Discontinued">
      <formula>NOT(ISERROR(SEARCH("Discontinued",Z113)))</formula>
    </cfRule>
    <cfRule type="containsText" dxfId="1065" priority="858" operator="containsText" text="In Question">
      <formula>NOT(ISERROR(SEARCH("In Question",Z113)))</formula>
    </cfRule>
    <cfRule type="containsText" dxfId="1064" priority="859" operator="containsText" text="Continued">
      <formula>NOT(ISERROR(SEARCH("Continued",Z113)))</formula>
    </cfRule>
  </conditionalFormatting>
  <conditionalFormatting sqref="AV114:AW114">
    <cfRule type="containsText" dxfId="1063" priority="854" operator="containsText" text="Discontinued">
      <formula>NOT(ISERROR(SEARCH("Discontinued",AV114)))</formula>
    </cfRule>
    <cfRule type="containsText" dxfId="1062" priority="855" operator="containsText" text="In Question">
      <formula>NOT(ISERROR(SEARCH("In Question",AV114)))</formula>
    </cfRule>
    <cfRule type="containsText" dxfId="1061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060" priority="848" operator="containsText" text="Discontinued">
      <formula>NOT(ISERROR(SEARCH("Discontinued",Z114)))</formula>
    </cfRule>
    <cfRule type="containsText" dxfId="1059" priority="849" operator="containsText" text="In Question">
      <formula>NOT(ISERROR(SEARCH("In Question",Z114)))</formula>
    </cfRule>
    <cfRule type="containsText" dxfId="1058" priority="850" operator="containsText" text="Continued">
      <formula>NOT(ISERROR(SEARCH("Continued",Z114)))</formula>
    </cfRule>
  </conditionalFormatting>
  <conditionalFormatting sqref="AV115:AW115">
    <cfRule type="containsText" dxfId="1057" priority="845" operator="containsText" text="Discontinued">
      <formula>NOT(ISERROR(SEARCH("Discontinued",AV115)))</formula>
    </cfRule>
    <cfRule type="containsText" dxfId="1056" priority="846" operator="containsText" text="In Question">
      <formula>NOT(ISERROR(SEARCH("In Question",AV115)))</formula>
    </cfRule>
    <cfRule type="containsText" dxfId="1055" priority="847" operator="containsText" text="Continued">
      <formula>NOT(ISERROR(SEARCH("Continued",AV115)))</formula>
    </cfRule>
  </conditionalFormatting>
  <conditionalFormatting sqref="AN115:AU115">
    <cfRule type="containsText" dxfId="1054" priority="842" operator="containsText" text="Discontinued">
      <formula>NOT(ISERROR(SEARCH("Discontinued",AN115)))</formula>
    </cfRule>
    <cfRule type="containsText" dxfId="1053" priority="843" operator="containsText" text="In Question">
      <formula>NOT(ISERROR(SEARCH("In Question",AN115)))</formula>
    </cfRule>
    <cfRule type="containsText" dxfId="1052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051" priority="839" operator="containsText" text="Discontinued">
      <formula>NOT(ISERROR(SEARCH("Discontinued",Z115)))</formula>
    </cfRule>
    <cfRule type="containsText" dxfId="1050" priority="840" operator="containsText" text="In Question">
      <formula>NOT(ISERROR(SEARCH("In Question",Z115)))</formula>
    </cfRule>
    <cfRule type="containsText" dxfId="1049" priority="841" operator="containsText" text="Continued">
      <formula>NOT(ISERROR(SEARCH("Continued",Z115)))</formula>
    </cfRule>
  </conditionalFormatting>
  <conditionalFormatting sqref="AV170:AW170">
    <cfRule type="containsText" dxfId="1048" priority="836" operator="containsText" text="Discontinued">
      <formula>NOT(ISERROR(SEARCH("Discontinued",AV170)))</formula>
    </cfRule>
    <cfRule type="containsText" dxfId="1047" priority="837" operator="containsText" text="In Question">
      <formula>NOT(ISERROR(SEARCH("In Question",AV170)))</formula>
    </cfRule>
    <cfRule type="containsText" dxfId="1046" priority="838" operator="containsText" text="Continued">
      <formula>NOT(ISERROR(SEARCH("Continued",AV170)))</formula>
    </cfRule>
  </conditionalFormatting>
  <conditionalFormatting sqref="AN170:AU170">
    <cfRule type="containsText" dxfId="1045" priority="833" operator="containsText" text="Discontinued">
      <formula>NOT(ISERROR(SEARCH("Discontinued",AN170)))</formula>
    </cfRule>
    <cfRule type="containsText" dxfId="1044" priority="834" operator="containsText" text="In Question">
      <formula>NOT(ISERROR(SEARCH("In Question",AN170)))</formula>
    </cfRule>
    <cfRule type="containsText" dxfId="1043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42" priority="830" operator="containsText" text="Discontinued">
      <formula>NOT(ISERROR(SEARCH("Discontinued",Z170)))</formula>
    </cfRule>
    <cfRule type="containsText" dxfId="1041" priority="831" operator="containsText" text="In Question">
      <formula>NOT(ISERROR(SEARCH("In Question",Z170)))</formula>
    </cfRule>
    <cfRule type="containsText" dxfId="1040" priority="832" operator="containsText" text="Continued">
      <formula>NOT(ISERROR(SEARCH("Continued",Z170)))</formula>
    </cfRule>
  </conditionalFormatting>
  <conditionalFormatting sqref="AV172:AW172">
    <cfRule type="containsText" dxfId="1039" priority="827" operator="containsText" text="Discontinued">
      <formula>NOT(ISERROR(SEARCH("Discontinued",AV172)))</formula>
    </cfRule>
    <cfRule type="containsText" dxfId="1038" priority="828" operator="containsText" text="In Question">
      <formula>NOT(ISERROR(SEARCH("In Question",AV172)))</formula>
    </cfRule>
    <cfRule type="containsText" dxfId="1037" priority="829" operator="containsText" text="Continued">
      <formula>NOT(ISERROR(SEARCH("Continued",AV172)))</formula>
    </cfRule>
  </conditionalFormatting>
  <conditionalFormatting sqref="AN172:AU172">
    <cfRule type="containsText" dxfId="1036" priority="824" operator="containsText" text="Discontinued">
      <formula>NOT(ISERROR(SEARCH("Discontinued",AN172)))</formula>
    </cfRule>
    <cfRule type="containsText" dxfId="1035" priority="825" operator="containsText" text="In Question">
      <formula>NOT(ISERROR(SEARCH("In Question",AN172)))</formula>
    </cfRule>
    <cfRule type="containsText" dxfId="1034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33" priority="821" operator="containsText" text="Discontinued">
      <formula>NOT(ISERROR(SEARCH("Discontinued",Z172)))</formula>
    </cfRule>
    <cfRule type="containsText" dxfId="1032" priority="822" operator="containsText" text="In Question">
      <formula>NOT(ISERROR(SEARCH("In Question",Z172)))</formula>
    </cfRule>
    <cfRule type="containsText" dxfId="1031" priority="823" operator="containsText" text="Continued">
      <formula>NOT(ISERROR(SEARCH("Continued",Z172)))</formula>
    </cfRule>
  </conditionalFormatting>
  <conditionalFormatting sqref="AX174:BA174">
    <cfRule type="containsText" dxfId="1030" priority="818" operator="containsText" text="Discontinued">
      <formula>NOT(ISERROR(SEARCH("Discontinued",AX174)))</formula>
    </cfRule>
    <cfRule type="containsText" dxfId="1029" priority="819" operator="containsText" text="In Question">
      <formula>NOT(ISERROR(SEARCH("In Question",AX174)))</formula>
    </cfRule>
    <cfRule type="containsText" dxfId="1028" priority="820" operator="containsText" text="Continued">
      <formula>NOT(ISERROR(SEARCH("Continued",AX174)))</formula>
    </cfRule>
  </conditionalFormatting>
  <conditionalFormatting sqref="AV174:AW174">
    <cfRule type="containsText" dxfId="1027" priority="815" operator="containsText" text="Discontinued">
      <formula>NOT(ISERROR(SEARCH("Discontinued",AV174)))</formula>
    </cfRule>
    <cfRule type="containsText" dxfId="1026" priority="816" operator="containsText" text="In Question">
      <formula>NOT(ISERROR(SEARCH("In Question",AV174)))</formula>
    </cfRule>
    <cfRule type="containsText" dxfId="1025" priority="817" operator="containsText" text="Continued">
      <formula>NOT(ISERROR(SEARCH("Continued",AV174)))</formula>
    </cfRule>
  </conditionalFormatting>
  <conditionalFormatting sqref="AN174:AU174">
    <cfRule type="containsText" dxfId="1024" priority="812" operator="containsText" text="Discontinued">
      <formula>NOT(ISERROR(SEARCH("Discontinued",AN174)))</formula>
    </cfRule>
    <cfRule type="containsText" dxfId="1023" priority="813" operator="containsText" text="In Question">
      <formula>NOT(ISERROR(SEARCH("In Question",AN174)))</formula>
    </cfRule>
    <cfRule type="containsText" dxfId="1022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21" priority="809" operator="containsText" text="Discontinued">
      <formula>NOT(ISERROR(SEARCH("Discontinued",Z174)))</formula>
    </cfRule>
    <cfRule type="containsText" dxfId="1020" priority="810" operator="containsText" text="In Question">
      <formula>NOT(ISERROR(SEARCH("In Question",Z174)))</formula>
    </cfRule>
    <cfRule type="containsText" dxfId="1019" priority="811" operator="containsText" text="Continued">
      <formula>NOT(ISERROR(SEARCH("Continued",Z174)))</formula>
    </cfRule>
  </conditionalFormatting>
  <conditionalFormatting sqref="AX175:BA175">
    <cfRule type="containsText" dxfId="1018" priority="806" operator="containsText" text="Discontinued">
      <formula>NOT(ISERROR(SEARCH("Discontinued",AX175)))</formula>
    </cfRule>
    <cfRule type="containsText" dxfId="1017" priority="807" operator="containsText" text="In Question">
      <formula>NOT(ISERROR(SEARCH("In Question",AX175)))</formula>
    </cfRule>
    <cfRule type="containsText" dxfId="1016" priority="808" operator="containsText" text="Continued">
      <formula>NOT(ISERROR(SEARCH("Continued",AX175)))</formula>
    </cfRule>
  </conditionalFormatting>
  <conditionalFormatting sqref="AV175:AW175">
    <cfRule type="containsText" dxfId="1015" priority="803" operator="containsText" text="Discontinued">
      <formula>NOT(ISERROR(SEARCH("Discontinued",AV175)))</formula>
    </cfRule>
    <cfRule type="containsText" dxfId="1014" priority="804" operator="containsText" text="In Question">
      <formula>NOT(ISERROR(SEARCH("In Question",AV175)))</formula>
    </cfRule>
    <cfRule type="containsText" dxfId="1013" priority="805" operator="containsText" text="Continued">
      <formula>NOT(ISERROR(SEARCH("Continued",AV175)))</formula>
    </cfRule>
  </conditionalFormatting>
  <conditionalFormatting sqref="AN175:AU175">
    <cfRule type="containsText" dxfId="1012" priority="800" operator="containsText" text="Discontinued">
      <formula>NOT(ISERROR(SEARCH("Discontinued",AN175)))</formula>
    </cfRule>
    <cfRule type="containsText" dxfId="1011" priority="801" operator="containsText" text="In Question">
      <formula>NOT(ISERROR(SEARCH("In Question",AN175)))</formula>
    </cfRule>
    <cfRule type="containsText" dxfId="1010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09" priority="797" operator="containsText" text="Discontinued">
      <formula>NOT(ISERROR(SEARCH("Discontinued",Z175)))</formula>
    </cfRule>
    <cfRule type="containsText" dxfId="1008" priority="798" operator="containsText" text="In Question">
      <formula>NOT(ISERROR(SEARCH("In Question",Z175)))</formula>
    </cfRule>
    <cfRule type="containsText" dxfId="1007" priority="799" operator="containsText" text="Continued">
      <formula>NOT(ISERROR(SEARCH("Continued",Z175)))</formula>
    </cfRule>
  </conditionalFormatting>
  <conditionalFormatting sqref="AX176:BA176">
    <cfRule type="containsText" dxfId="1006" priority="794" operator="containsText" text="Discontinued">
      <formula>NOT(ISERROR(SEARCH("Discontinued",AX176)))</formula>
    </cfRule>
    <cfRule type="containsText" dxfId="1005" priority="795" operator="containsText" text="In Question">
      <formula>NOT(ISERROR(SEARCH("In Question",AX176)))</formula>
    </cfRule>
    <cfRule type="containsText" dxfId="1004" priority="796" operator="containsText" text="Continued">
      <formula>NOT(ISERROR(SEARCH("Continued",AX176)))</formula>
    </cfRule>
  </conditionalFormatting>
  <conditionalFormatting sqref="AV176:AW176">
    <cfRule type="containsText" dxfId="1003" priority="791" operator="containsText" text="Discontinued">
      <formula>NOT(ISERROR(SEARCH("Discontinued",AV176)))</formula>
    </cfRule>
    <cfRule type="containsText" dxfId="1002" priority="792" operator="containsText" text="In Question">
      <formula>NOT(ISERROR(SEARCH("In Question",AV176)))</formula>
    </cfRule>
    <cfRule type="containsText" dxfId="1001" priority="793" operator="containsText" text="Continued">
      <formula>NOT(ISERROR(SEARCH("Continued",AV176)))</formula>
    </cfRule>
  </conditionalFormatting>
  <conditionalFormatting sqref="AN176:AU176">
    <cfRule type="containsText" dxfId="1000" priority="788" operator="containsText" text="Discontinued">
      <formula>NOT(ISERROR(SEARCH("Discontinued",AN176)))</formula>
    </cfRule>
    <cfRule type="containsText" dxfId="999" priority="789" operator="containsText" text="In Question">
      <formula>NOT(ISERROR(SEARCH("In Question",AN176)))</formula>
    </cfRule>
    <cfRule type="containsText" dxfId="998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997" priority="785" operator="containsText" text="Discontinued">
      <formula>NOT(ISERROR(SEARCH("Discontinued",Z176)))</formula>
    </cfRule>
    <cfRule type="containsText" dxfId="996" priority="786" operator="containsText" text="In Question">
      <formula>NOT(ISERROR(SEARCH("In Question",Z176)))</formula>
    </cfRule>
    <cfRule type="containsText" dxfId="995" priority="787" operator="containsText" text="Continued">
      <formula>NOT(ISERROR(SEARCH("Continued",Z176)))</formula>
    </cfRule>
  </conditionalFormatting>
  <conditionalFormatting sqref="AX178:BA178">
    <cfRule type="containsText" dxfId="994" priority="782" operator="containsText" text="Discontinued">
      <formula>NOT(ISERROR(SEARCH("Discontinued",AX178)))</formula>
    </cfRule>
    <cfRule type="containsText" dxfId="993" priority="783" operator="containsText" text="In Question">
      <formula>NOT(ISERROR(SEARCH("In Question",AX178)))</formula>
    </cfRule>
    <cfRule type="containsText" dxfId="992" priority="784" operator="containsText" text="Continued">
      <formula>NOT(ISERROR(SEARCH("Continued",AX178)))</formula>
    </cfRule>
  </conditionalFormatting>
  <conditionalFormatting sqref="AV178:AW178">
    <cfRule type="containsText" dxfId="991" priority="779" operator="containsText" text="Discontinued">
      <formula>NOT(ISERROR(SEARCH("Discontinued",AV178)))</formula>
    </cfRule>
    <cfRule type="containsText" dxfId="990" priority="780" operator="containsText" text="In Question">
      <formula>NOT(ISERROR(SEARCH("In Question",AV178)))</formula>
    </cfRule>
    <cfRule type="containsText" dxfId="989" priority="781" operator="containsText" text="Continued">
      <formula>NOT(ISERROR(SEARCH("Continued",AV178)))</formula>
    </cfRule>
  </conditionalFormatting>
  <conditionalFormatting sqref="AN178:AU178">
    <cfRule type="containsText" dxfId="988" priority="776" operator="containsText" text="Discontinued">
      <formula>NOT(ISERROR(SEARCH("Discontinued",AN178)))</formula>
    </cfRule>
    <cfRule type="containsText" dxfId="987" priority="777" operator="containsText" text="In Question">
      <formula>NOT(ISERROR(SEARCH("In Question",AN178)))</formula>
    </cfRule>
    <cfRule type="containsText" dxfId="986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985" priority="773" operator="containsText" text="Discontinued">
      <formula>NOT(ISERROR(SEARCH("Discontinued",Z178)))</formula>
    </cfRule>
    <cfRule type="containsText" dxfId="984" priority="774" operator="containsText" text="In Question">
      <formula>NOT(ISERROR(SEARCH("In Question",Z178)))</formula>
    </cfRule>
    <cfRule type="containsText" dxfId="983" priority="775" operator="containsText" text="Continued">
      <formula>NOT(ISERROR(SEARCH("Continued",Z178)))</formula>
    </cfRule>
  </conditionalFormatting>
  <conditionalFormatting sqref="AV181:AW181">
    <cfRule type="containsText" dxfId="982" priority="770" operator="containsText" text="Discontinued">
      <formula>NOT(ISERROR(SEARCH("Discontinued",AV181)))</formula>
    </cfRule>
    <cfRule type="containsText" dxfId="981" priority="771" operator="containsText" text="In Question">
      <formula>NOT(ISERROR(SEARCH("In Question",AV181)))</formula>
    </cfRule>
    <cfRule type="containsText" dxfId="980" priority="772" operator="containsText" text="Continued">
      <formula>NOT(ISERROR(SEARCH("Continued",AV181)))</formula>
    </cfRule>
  </conditionalFormatting>
  <conditionalFormatting sqref="AN181:AU181">
    <cfRule type="containsText" dxfId="979" priority="767" operator="containsText" text="Discontinued">
      <formula>NOT(ISERROR(SEARCH("Discontinued",AN181)))</formula>
    </cfRule>
    <cfRule type="containsText" dxfId="978" priority="768" operator="containsText" text="In Question">
      <formula>NOT(ISERROR(SEARCH("In Question",AN181)))</formula>
    </cfRule>
    <cfRule type="containsText" dxfId="977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976" priority="764" operator="containsText" text="Discontinued">
      <formula>NOT(ISERROR(SEARCH("Discontinued",Z181)))</formula>
    </cfRule>
    <cfRule type="containsText" dxfId="975" priority="765" operator="containsText" text="In Question">
      <formula>NOT(ISERROR(SEARCH("In Question",Z181)))</formula>
    </cfRule>
    <cfRule type="containsText" dxfId="974" priority="766" operator="containsText" text="Continued">
      <formula>NOT(ISERROR(SEARCH("Continued",Z181)))</formula>
    </cfRule>
  </conditionalFormatting>
  <conditionalFormatting sqref="AV183:AW183">
    <cfRule type="containsText" dxfId="973" priority="761" operator="containsText" text="Discontinued">
      <formula>NOT(ISERROR(SEARCH("Discontinued",AV183)))</formula>
    </cfRule>
    <cfRule type="containsText" dxfId="972" priority="762" operator="containsText" text="In Question">
      <formula>NOT(ISERROR(SEARCH("In Question",AV183)))</formula>
    </cfRule>
    <cfRule type="containsText" dxfId="971" priority="763" operator="containsText" text="Continued">
      <formula>NOT(ISERROR(SEARCH("Continued",AV183)))</formula>
    </cfRule>
  </conditionalFormatting>
  <conditionalFormatting sqref="AN183:AU183">
    <cfRule type="containsText" dxfId="970" priority="758" operator="containsText" text="Discontinued">
      <formula>NOT(ISERROR(SEARCH("Discontinued",AN183)))</formula>
    </cfRule>
    <cfRule type="containsText" dxfId="969" priority="759" operator="containsText" text="In Question">
      <formula>NOT(ISERROR(SEARCH("In Question",AN183)))</formula>
    </cfRule>
    <cfRule type="containsText" dxfId="968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967" priority="755" operator="containsText" text="Discontinued">
      <formula>NOT(ISERROR(SEARCH("Discontinued",Z183)))</formula>
    </cfRule>
    <cfRule type="containsText" dxfId="966" priority="756" operator="containsText" text="In Question">
      <formula>NOT(ISERROR(SEARCH("In Question",Z183)))</formula>
    </cfRule>
    <cfRule type="containsText" dxfId="965" priority="757" operator="containsText" text="Continued">
      <formula>NOT(ISERROR(SEARCH("Continued",Z183)))</formula>
    </cfRule>
  </conditionalFormatting>
  <conditionalFormatting sqref="AV177:AW177">
    <cfRule type="containsText" dxfId="964" priority="752" operator="containsText" text="Discontinued">
      <formula>NOT(ISERROR(SEARCH("Discontinued",AV177)))</formula>
    </cfRule>
    <cfRule type="containsText" dxfId="963" priority="753" operator="containsText" text="In Question">
      <formula>NOT(ISERROR(SEARCH("In Question",AV177)))</formula>
    </cfRule>
    <cfRule type="containsText" dxfId="962" priority="754" operator="containsText" text="Continued">
      <formula>NOT(ISERROR(SEARCH("Continued",AV177)))</formula>
    </cfRule>
  </conditionalFormatting>
  <conditionalFormatting sqref="AN177:AU177">
    <cfRule type="containsText" dxfId="961" priority="749" operator="containsText" text="Discontinued">
      <formula>NOT(ISERROR(SEARCH("Discontinued",AN177)))</formula>
    </cfRule>
    <cfRule type="containsText" dxfId="960" priority="750" operator="containsText" text="In Question">
      <formula>NOT(ISERROR(SEARCH("In Question",AN177)))</formula>
    </cfRule>
    <cfRule type="containsText" dxfId="959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958" priority="746" operator="containsText" text="Discontinued">
      <formula>NOT(ISERROR(SEARCH("Discontinued",Z177)))</formula>
    </cfRule>
    <cfRule type="containsText" dxfId="957" priority="747" operator="containsText" text="In Question">
      <formula>NOT(ISERROR(SEARCH("In Question",Z177)))</formula>
    </cfRule>
    <cfRule type="containsText" dxfId="956" priority="748" operator="containsText" text="Continued">
      <formula>NOT(ISERROR(SEARCH("Continued",Z177)))</formula>
    </cfRule>
  </conditionalFormatting>
  <conditionalFormatting sqref="AX199:BA199">
    <cfRule type="containsText" dxfId="955" priority="743" operator="containsText" text="Discontinued">
      <formula>NOT(ISERROR(SEARCH("Discontinued",AX199)))</formula>
    </cfRule>
    <cfRule type="containsText" dxfId="954" priority="744" operator="containsText" text="In Question">
      <formula>NOT(ISERROR(SEARCH("In Question",AX199)))</formula>
    </cfRule>
    <cfRule type="containsText" dxfId="953" priority="745" operator="containsText" text="Continued">
      <formula>NOT(ISERROR(SEARCH("Continued",AX199)))</formula>
    </cfRule>
  </conditionalFormatting>
  <conditionalFormatting sqref="AV199:AW199">
    <cfRule type="containsText" dxfId="952" priority="740" operator="containsText" text="Discontinued">
      <formula>NOT(ISERROR(SEARCH("Discontinued",AV199)))</formula>
    </cfRule>
    <cfRule type="containsText" dxfId="951" priority="741" operator="containsText" text="In Question">
      <formula>NOT(ISERROR(SEARCH("In Question",AV199)))</formula>
    </cfRule>
    <cfRule type="containsText" dxfId="950" priority="742" operator="containsText" text="Continued">
      <formula>NOT(ISERROR(SEARCH("Continued",AV199)))</formula>
    </cfRule>
  </conditionalFormatting>
  <conditionalFormatting sqref="AN199:AU199">
    <cfRule type="containsText" dxfId="949" priority="737" operator="containsText" text="Discontinued">
      <formula>NOT(ISERROR(SEARCH("Discontinued",AN199)))</formula>
    </cfRule>
    <cfRule type="containsText" dxfId="948" priority="738" operator="containsText" text="In Question">
      <formula>NOT(ISERROR(SEARCH("In Question",AN199)))</formula>
    </cfRule>
    <cfRule type="containsText" dxfId="947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46" priority="734" operator="containsText" text="Discontinued">
      <formula>NOT(ISERROR(SEARCH("Discontinued",Z199)))</formula>
    </cfRule>
    <cfRule type="containsText" dxfId="945" priority="735" operator="containsText" text="In Question">
      <formula>NOT(ISERROR(SEARCH("In Question",Z199)))</formula>
    </cfRule>
    <cfRule type="containsText" dxfId="944" priority="736" operator="containsText" text="Continued">
      <formula>NOT(ISERROR(SEARCH("Continued",Z199)))</formula>
    </cfRule>
  </conditionalFormatting>
  <conditionalFormatting sqref="AX200:BA200">
    <cfRule type="containsText" dxfId="943" priority="731" operator="containsText" text="Discontinued">
      <formula>NOT(ISERROR(SEARCH("Discontinued",AX200)))</formula>
    </cfRule>
    <cfRule type="containsText" dxfId="942" priority="732" operator="containsText" text="In Question">
      <formula>NOT(ISERROR(SEARCH("In Question",AX200)))</formula>
    </cfRule>
    <cfRule type="containsText" dxfId="941" priority="733" operator="containsText" text="Continued">
      <formula>NOT(ISERROR(SEARCH("Continued",AX200)))</formula>
    </cfRule>
  </conditionalFormatting>
  <conditionalFormatting sqref="AV200:AW200">
    <cfRule type="containsText" dxfId="940" priority="728" operator="containsText" text="Discontinued">
      <formula>NOT(ISERROR(SEARCH("Discontinued",AV200)))</formula>
    </cfRule>
    <cfRule type="containsText" dxfId="939" priority="729" operator="containsText" text="In Question">
      <formula>NOT(ISERROR(SEARCH("In Question",AV200)))</formula>
    </cfRule>
    <cfRule type="containsText" dxfId="938" priority="730" operator="containsText" text="Continued">
      <formula>NOT(ISERROR(SEARCH("Continued",AV200)))</formula>
    </cfRule>
  </conditionalFormatting>
  <conditionalFormatting sqref="AN200:AU200">
    <cfRule type="containsText" dxfId="937" priority="725" operator="containsText" text="Discontinued">
      <formula>NOT(ISERROR(SEARCH("Discontinued",AN200)))</formula>
    </cfRule>
    <cfRule type="containsText" dxfId="936" priority="726" operator="containsText" text="In Question">
      <formula>NOT(ISERROR(SEARCH("In Question",AN200)))</formula>
    </cfRule>
    <cfRule type="containsText" dxfId="935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34" priority="722" operator="containsText" text="Discontinued">
      <formula>NOT(ISERROR(SEARCH("Discontinued",Z200)))</formula>
    </cfRule>
    <cfRule type="containsText" dxfId="933" priority="723" operator="containsText" text="In Question">
      <formula>NOT(ISERROR(SEARCH("In Question",Z200)))</formula>
    </cfRule>
    <cfRule type="containsText" dxfId="932" priority="724" operator="containsText" text="Continued">
      <formula>NOT(ISERROR(SEARCH("Continued",Z200)))</formula>
    </cfRule>
  </conditionalFormatting>
  <conditionalFormatting sqref="AX203:BA203">
    <cfRule type="containsText" dxfId="931" priority="719" operator="containsText" text="Discontinued">
      <formula>NOT(ISERROR(SEARCH("Discontinued",AX203)))</formula>
    </cfRule>
    <cfRule type="containsText" dxfId="930" priority="720" operator="containsText" text="In Question">
      <formula>NOT(ISERROR(SEARCH("In Question",AX203)))</formula>
    </cfRule>
    <cfRule type="containsText" dxfId="929" priority="721" operator="containsText" text="Continued">
      <formula>NOT(ISERROR(SEARCH("Continued",AX203)))</formula>
    </cfRule>
  </conditionalFormatting>
  <conditionalFormatting sqref="AV203:AW203">
    <cfRule type="containsText" dxfId="928" priority="716" operator="containsText" text="Discontinued">
      <formula>NOT(ISERROR(SEARCH("Discontinued",AV203)))</formula>
    </cfRule>
    <cfRule type="containsText" dxfId="927" priority="717" operator="containsText" text="In Question">
      <formula>NOT(ISERROR(SEARCH("In Question",AV203)))</formula>
    </cfRule>
    <cfRule type="containsText" dxfId="926" priority="718" operator="containsText" text="Continued">
      <formula>NOT(ISERROR(SEARCH("Continued",AV203)))</formula>
    </cfRule>
  </conditionalFormatting>
  <conditionalFormatting sqref="AN203:AU203">
    <cfRule type="containsText" dxfId="925" priority="713" operator="containsText" text="Discontinued">
      <formula>NOT(ISERROR(SEARCH("Discontinued",AN203)))</formula>
    </cfRule>
    <cfRule type="containsText" dxfId="924" priority="714" operator="containsText" text="In Question">
      <formula>NOT(ISERROR(SEARCH("In Question",AN203)))</formula>
    </cfRule>
    <cfRule type="containsText" dxfId="923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22" priority="710" operator="containsText" text="Discontinued">
      <formula>NOT(ISERROR(SEARCH("Discontinued",Z203)))</formula>
    </cfRule>
    <cfRule type="containsText" dxfId="921" priority="711" operator="containsText" text="In Question">
      <formula>NOT(ISERROR(SEARCH("In Question",Z203)))</formula>
    </cfRule>
    <cfRule type="containsText" dxfId="920" priority="712" operator="containsText" text="Continued">
      <formula>NOT(ISERROR(SEARCH("Continued",Z203)))</formula>
    </cfRule>
  </conditionalFormatting>
  <conditionalFormatting sqref="AX179:BA179">
    <cfRule type="containsText" dxfId="919" priority="707" operator="containsText" text="Discontinued">
      <formula>NOT(ISERROR(SEARCH("Discontinued",AX179)))</formula>
    </cfRule>
    <cfRule type="containsText" dxfId="918" priority="708" operator="containsText" text="In Question">
      <formula>NOT(ISERROR(SEARCH("In Question",AX179)))</formula>
    </cfRule>
    <cfRule type="containsText" dxfId="917" priority="709" operator="containsText" text="Continued">
      <formula>NOT(ISERROR(SEARCH("Continued",AX179)))</formula>
    </cfRule>
  </conditionalFormatting>
  <conditionalFormatting sqref="AV179:AW179">
    <cfRule type="containsText" dxfId="916" priority="704" operator="containsText" text="Discontinued">
      <formula>NOT(ISERROR(SEARCH("Discontinued",AV179)))</formula>
    </cfRule>
    <cfRule type="containsText" dxfId="915" priority="705" operator="containsText" text="In Question">
      <formula>NOT(ISERROR(SEARCH("In Question",AV179)))</formula>
    </cfRule>
    <cfRule type="containsText" dxfId="914" priority="706" operator="containsText" text="Continued">
      <formula>NOT(ISERROR(SEARCH("Continued",AV179)))</formula>
    </cfRule>
  </conditionalFormatting>
  <conditionalFormatting sqref="AN179:AU179">
    <cfRule type="containsText" dxfId="913" priority="701" operator="containsText" text="Discontinued">
      <formula>NOT(ISERROR(SEARCH("Discontinued",AN179)))</formula>
    </cfRule>
    <cfRule type="containsText" dxfId="912" priority="702" operator="containsText" text="In Question">
      <formula>NOT(ISERROR(SEARCH("In Question",AN179)))</formula>
    </cfRule>
    <cfRule type="containsText" dxfId="911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10" priority="698" operator="containsText" text="Discontinued">
      <formula>NOT(ISERROR(SEARCH("Discontinued",Z179)))</formula>
    </cfRule>
    <cfRule type="containsText" dxfId="909" priority="699" operator="containsText" text="In Question">
      <formula>NOT(ISERROR(SEARCH("In Question",Z179)))</formula>
    </cfRule>
    <cfRule type="containsText" dxfId="908" priority="700" operator="containsText" text="Continued">
      <formula>NOT(ISERROR(SEARCH("Continued",Z179)))</formula>
    </cfRule>
  </conditionalFormatting>
  <conditionalFormatting sqref="AX180:BA180">
    <cfRule type="containsText" dxfId="907" priority="695" operator="containsText" text="Discontinued">
      <formula>NOT(ISERROR(SEARCH("Discontinued",AX180)))</formula>
    </cfRule>
    <cfRule type="containsText" dxfId="906" priority="696" operator="containsText" text="In Question">
      <formula>NOT(ISERROR(SEARCH("In Question",AX180)))</formula>
    </cfRule>
    <cfRule type="containsText" dxfId="905" priority="697" operator="containsText" text="Continued">
      <formula>NOT(ISERROR(SEARCH("Continued",AX180)))</formula>
    </cfRule>
  </conditionalFormatting>
  <conditionalFormatting sqref="AV180:AW180">
    <cfRule type="containsText" dxfId="904" priority="692" operator="containsText" text="Discontinued">
      <formula>NOT(ISERROR(SEARCH("Discontinued",AV180)))</formula>
    </cfRule>
    <cfRule type="containsText" dxfId="903" priority="693" operator="containsText" text="In Question">
      <formula>NOT(ISERROR(SEARCH("In Question",AV180)))</formula>
    </cfRule>
    <cfRule type="containsText" dxfId="902" priority="694" operator="containsText" text="Continued">
      <formula>NOT(ISERROR(SEARCH("Continued",AV180)))</formula>
    </cfRule>
  </conditionalFormatting>
  <conditionalFormatting sqref="AN180:AU180">
    <cfRule type="containsText" dxfId="901" priority="689" operator="containsText" text="Discontinued">
      <formula>NOT(ISERROR(SEARCH("Discontinued",AN180)))</formula>
    </cfRule>
    <cfRule type="containsText" dxfId="900" priority="690" operator="containsText" text="In Question">
      <formula>NOT(ISERROR(SEARCH("In Question",AN180)))</formula>
    </cfRule>
    <cfRule type="containsText" dxfId="899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898" priority="686" operator="containsText" text="Discontinued">
      <formula>NOT(ISERROR(SEARCH("Discontinued",Z180)))</formula>
    </cfRule>
    <cfRule type="containsText" dxfId="897" priority="687" operator="containsText" text="In Question">
      <formula>NOT(ISERROR(SEARCH("In Question",Z180)))</formula>
    </cfRule>
    <cfRule type="containsText" dxfId="896" priority="688" operator="containsText" text="Continued">
      <formula>NOT(ISERROR(SEARCH("Continued",Z180)))</formula>
    </cfRule>
  </conditionalFormatting>
  <conditionalFormatting sqref="AX182:BA182">
    <cfRule type="containsText" dxfId="895" priority="683" operator="containsText" text="Discontinued">
      <formula>NOT(ISERROR(SEARCH("Discontinued",AX182)))</formula>
    </cfRule>
    <cfRule type="containsText" dxfId="894" priority="684" operator="containsText" text="In Question">
      <formula>NOT(ISERROR(SEARCH("In Question",AX182)))</formula>
    </cfRule>
    <cfRule type="containsText" dxfId="893" priority="685" operator="containsText" text="Continued">
      <formula>NOT(ISERROR(SEARCH("Continued",AX182)))</formula>
    </cfRule>
  </conditionalFormatting>
  <conditionalFormatting sqref="AV182:AW182">
    <cfRule type="containsText" dxfId="892" priority="680" operator="containsText" text="Discontinued">
      <formula>NOT(ISERROR(SEARCH("Discontinued",AV182)))</formula>
    </cfRule>
    <cfRule type="containsText" dxfId="891" priority="681" operator="containsText" text="In Question">
      <formula>NOT(ISERROR(SEARCH("In Question",AV182)))</formula>
    </cfRule>
    <cfRule type="containsText" dxfId="890" priority="682" operator="containsText" text="Continued">
      <formula>NOT(ISERROR(SEARCH("Continued",AV182)))</formula>
    </cfRule>
  </conditionalFormatting>
  <conditionalFormatting sqref="AN182:AU182">
    <cfRule type="containsText" dxfId="889" priority="677" operator="containsText" text="Discontinued">
      <formula>NOT(ISERROR(SEARCH("Discontinued",AN182)))</formula>
    </cfRule>
    <cfRule type="containsText" dxfId="888" priority="678" operator="containsText" text="In Question">
      <formula>NOT(ISERROR(SEARCH("In Question",AN182)))</formula>
    </cfRule>
    <cfRule type="containsText" dxfId="887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886" priority="674" operator="containsText" text="Discontinued">
      <formula>NOT(ISERROR(SEARCH("Discontinued",Z182)))</formula>
    </cfRule>
    <cfRule type="containsText" dxfId="885" priority="675" operator="containsText" text="In Question">
      <formula>NOT(ISERROR(SEARCH("In Question",Z182)))</formula>
    </cfRule>
    <cfRule type="containsText" dxfId="884" priority="676" operator="containsText" text="Continued">
      <formula>NOT(ISERROR(SEARCH("Continued",Z182)))</formula>
    </cfRule>
  </conditionalFormatting>
  <conditionalFormatting sqref="AX184:BA184">
    <cfRule type="containsText" dxfId="883" priority="671" operator="containsText" text="Discontinued">
      <formula>NOT(ISERROR(SEARCH("Discontinued",AX184)))</formula>
    </cfRule>
    <cfRule type="containsText" dxfId="882" priority="672" operator="containsText" text="In Question">
      <formula>NOT(ISERROR(SEARCH("In Question",AX184)))</formula>
    </cfRule>
    <cfRule type="containsText" dxfId="881" priority="673" operator="containsText" text="Continued">
      <formula>NOT(ISERROR(SEARCH("Continued",AX184)))</formula>
    </cfRule>
  </conditionalFormatting>
  <conditionalFormatting sqref="AV184:AW184">
    <cfRule type="containsText" dxfId="880" priority="668" operator="containsText" text="Discontinued">
      <formula>NOT(ISERROR(SEARCH("Discontinued",AV184)))</formula>
    </cfRule>
    <cfRule type="containsText" dxfId="879" priority="669" operator="containsText" text="In Question">
      <formula>NOT(ISERROR(SEARCH("In Question",AV184)))</formula>
    </cfRule>
    <cfRule type="containsText" dxfId="878" priority="670" operator="containsText" text="Continued">
      <formula>NOT(ISERROR(SEARCH("Continued",AV184)))</formula>
    </cfRule>
  </conditionalFormatting>
  <conditionalFormatting sqref="AN184:AU184">
    <cfRule type="containsText" dxfId="877" priority="665" operator="containsText" text="Discontinued">
      <formula>NOT(ISERROR(SEARCH("Discontinued",AN184)))</formula>
    </cfRule>
    <cfRule type="containsText" dxfId="876" priority="666" operator="containsText" text="In Question">
      <formula>NOT(ISERROR(SEARCH("In Question",AN184)))</formula>
    </cfRule>
    <cfRule type="containsText" dxfId="875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874" priority="662" operator="containsText" text="Discontinued">
      <formula>NOT(ISERROR(SEARCH("Discontinued",Z184)))</formula>
    </cfRule>
    <cfRule type="containsText" dxfId="873" priority="663" operator="containsText" text="In Question">
      <formula>NOT(ISERROR(SEARCH("In Question",Z184)))</formula>
    </cfRule>
    <cfRule type="containsText" dxfId="872" priority="664" operator="containsText" text="Continued">
      <formula>NOT(ISERROR(SEARCH("Continued",Z184)))</formula>
    </cfRule>
  </conditionalFormatting>
  <conditionalFormatting sqref="AX185:BA185">
    <cfRule type="containsText" dxfId="871" priority="659" operator="containsText" text="Discontinued">
      <formula>NOT(ISERROR(SEARCH("Discontinued",AX185)))</formula>
    </cfRule>
    <cfRule type="containsText" dxfId="870" priority="660" operator="containsText" text="In Question">
      <formula>NOT(ISERROR(SEARCH("In Question",AX185)))</formula>
    </cfRule>
    <cfRule type="containsText" dxfId="869" priority="661" operator="containsText" text="Continued">
      <formula>NOT(ISERROR(SEARCH("Continued",AX185)))</formula>
    </cfRule>
  </conditionalFormatting>
  <conditionalFormatting sqref="AV185:AW185">
    <cfRule type="containsText" dxfId="868" priority="656" operator="containsText" text="Discontinued">
      <formula>NOT(ISERROR(SEARCH("Discontinued",AV185)))</formula>
    </cfRule>
    <cfRule type="containsText" dxfId="867" priority="657" operator="containsText" text="In Question">
      <formula>NOT(ISERROR(SEARCH("In Question",AV185)))</formula>
    </cfRule>
    <cfRule type="containsText" dxfId="866" priority="658" operator="containsText" text="Continued">
      <formula>NOT(ISERROR(SEARCH("Continued",AV185)))</formula>
    </cfRule>
  </conditionalFormatting>
  <conditionalFormatting sqref="AN185:AU185">
    <cfRule type="containsText" dxfId="865" priority="653" operator="containsText" text="Discontinued">
      <formula>NOT(ISERROR(SEARCH("Discontinued",AN185)))</formula>
    </cfRule>
    <cfRule type="containsText" dxfId="864" priority="654" operator="containsText" text="In Question">
      <formula>NOT(ISERROR(SEARCH("In Question",AN185)))</formula>
    </cfRule>
    <cfRule type="containsText" dxfId="863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862" priority="650" operator="containsText" text="Discontinued">
      <formula>NOT(ISERROR(SEARCH("Discontinued",Z185)))</formula>
    </cfRule>
    <cfRule type="containsText" dxfId="861" priority="651" operator="containsText" text="In Question">
      <formula>NOT(ISERROR(SEARCH("In Question",Z185)))</formula>
    </cfRule>
    <cfRule type="containsText" dxfId="860" priority="652" operator="containsText" text="Continued">
      <formula>NOT(ISERROR(SEARCH("Continued",Z185)))</formula>
    </cfRule>
  </conditionalFormatting>
  <conditionalFormatting sqref="AX186:BA186">
    <cfRule type="containsText" dxfId="859" priority="647" operator="containsText" text="Discontinued">
      <formula>NOT(ISERROR(SEARCH("Discontinued",AX186)))</formula>
    </cfRule>
    <cfRule type="containsText" dxfId="858" priority="648" operator="containsText" text="In Question">
      <formula>NOT(ISERROR(SEARCH("In Question",AX186)))</formula>
    </cfRule>
    <cfRule type="containsText" dxfId="857" priority="649" operator="containsText" text="Continued">
      <formula>NOT(ISERROR(SEARCH("Continued",AX186)))</formula>
    </cfRule>
  </conditionalFormatting>
  <conditionalFormatting sqref="AV186:AW186">
    <cfRule type="containsText" dxfId="856" priority="644" operator="containsText" text="Discontinued">
      <formula>NOT(ISERROR(SEARCH("Discontinued",AV186)))</formula>
    </cfRule>
    <cfRule type="containsText" dxfId="855" priority="645" operator="containsText" text="In Question">
      <formula>NOT(ISERROR(SEARCH("In Question",AV186)))</formula>
    </cfRule>
    <cfRule type="containsText" dxfId="854" priority="646" operator="containsText" text="Continued">
      <formula>NOT(ISERROR(SEARCH("Continued",AV186)))</formula>
    </cfRule>
  </conditionalFormatting>
  <conditionalFormatting sqref="AN186:AU186">
    <cfRule type="containsText" dxfId="853" priority="641" operator="containsText" text="Discontinued">
      <formula>NOT(ISERROR(SEARCH("Discontinued",AN186)))</formula>
    </cfRule>
    <cfRule type="containsText" dxfId="852" priority="642" operator="containsText" text="In Question">
      <formula>NOT(ISERROR(SEARCH("In Question",AN186)))</formula>
    </cfRule>
    <cfRule type="containsText" dxfId="851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850" priority="638" operator="containsText" text="Discontinued">
      <formula>NOT(ISERROR(SEARCH("Discontinued",Z186)))</formula>
    </cfRule>
    <cfRule type="containsText" dxfId="849" priority="639" operator="containsText" text="In Question">
      <formula>NOT(ISERROR(SEARCH("In Question",Z186)))</formula>
    </cfRule>
    <cfRule type="containsText" dxfId="848" priority="640" operator="containsText" text="Continued">
      <formula>NOT(ISERROR(SEARCH("Continued",Z186)))</formula>
    </cfRule>
  </conditionalFormatting>
  <conditionalFormatting sqref="AX173:BA173">
    <cfRule type="containsText" dxfId="847" priority="635" operator="containsText" text="Discontinued">
      <formula>NOT(ISERROR(SEARCH("Discontinued",AX173)))</formula>
    </cfRule>
    <cfRule type="containsText" dxfId="846" priority="636" operator="containsText" text="In Question">
      <formula>NOT(ISERROR(SEARCH("In Question",AX173)))</formula>
    </cfRule>
    <cfRule type="containsText" dxfId="845" priority="637" operator="containsText" text="Continued">
      <formula>NOT(ISERROR(SEARCH("Continued",AX173)))</formula>
    </cfRule>
  </conditionalFormatting>
  <conditionalFormatting sqref="AV173:AW173">
    <cfRule type="containsText" dxfId="844" priority="632" operator="containsText" text="Discontinued">
      <formula>NOT(ISERROR(SEARCH("Discontinued",AV173)))</formula>
    </cfRule>
    <cfRule type="containsText" dxfId="843" priority="633" operator="containsText" text="In Question">
      <formula>NOT(ISERROR(SEARCH("In Question",AV173)))</formula>
    </cfRule>
    <cfRule type="containsText" dxfId="842" priority="634" operator="containsText" text="Continued">
      <formula>NOT(ISERROR(SEARCH("Continued",AV173)))</formula>
    </cfRule>
  </conditionalFormatting>
  <conditionalFormatting sqref="AN173:AU173">
    <cfRule type="containsText" dxfId="841" priority="629" operator="containsText" text="Discontinued">
      <formula>NOT(ISERROR(SEARCH("Discontinued",AN173)))</formula>
    </cfRule>
    <cfRule type="containsText" dxfId="840" priority="630" operator="containsText" text="In Question">
      <formula>NOT(ISERROR(SEARCH("In Question",AN173)))</formula>
    </cfRule>
    <cfRule type="containsText" dxfId="839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38" priority="626" operator="containsText" text="Discontinued">
      <formula>NOT(ISERROR(SEARCH("Discontinued",Z173)))</formula>
    </cfRule>
    <cfRule type="containsText" dxfId="837" priority="627" operator="containsText" text="In Question">
      <formula>NOT(ISERROR(SEARCH("In Question",Z173)))</formula>
    </cfRule>
    <cfRule type="containsText" dxfId="836" priority="628" operator="containsText" text="Continued">
      <formula>NOT(ISERROR(SEARCH("Continued",Z173)))</formula>
    </cfRule>
  </conditionalFormatting>
  <conditionalFormatting sqref="AX196:BA196">
    <cfRule type="containsText" dxfId="835" priority="623" operator="containsText" text="Discontinued">
      <formula>NOT(ISERROR(SEARCH("Discontinued",AX196)))</formula>
    </cfRule>
    <cfRule type="containsText" dxfId="834" priority="624" operator="containsText" text="In Question">
      <formula>NOT(ISERROR(SEARCH("In Question",AX196)))</formula>
    </cfRule>
    <cfRule type="containsText" dxfId="833" priority="625" operator="containsText" text="Continued">
      <formula>NOT(ISERROR(SEARCH("Continued",AX196)))</formula>
    </cfRule>
  </conditionalFormatting>
  <conditionalFormatting sqref="AV196:AW196">
    <cfRule type="containsText" dxfId="832" priority="620" operator="containsText" text="Discontinued">
      <formula>NOT(ISERROR(SEARCH("Discontinued",AV196)))</formula>
    </cfRule>
    <cfRule type="containsText" dxfId="831" priority="621" operator="containsText" text="In Question">
      <formula>NOT(ISERROR(SEARCH("In Question",AV196)))</formula>
    </cfRule>
    <cfRule type="containsText" dxfId="830" priority="622" operator="containsText" text="Continued">
      <formula>NOT(ISERROR(SEARCH("Continued",AV196)))</formula>
    </cfRule>
  </conditionalFormatting>
  <conditionalFormatting sqref="AN196:AU196">
    <cfRule type="containsText" dxfId="829" priority="617" operator="containsText" text="Discontinued">
      <formula>NOT(ISERROR(SEARCH("Discontinued",AN196)))</formula>
    </cfRule>
    <cfRule type="containsText" dxfId="828" priority="618" operator="containsText" text="In Question">
      <formula>NOT(ISERROR(SEARCH("In Question",AN196)))</formula>
    </cfRule>
    <cfRule type="containsText" dxfId="827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26" priority="614" operator="containsText" text="Discontinued">
      <formula>NOT(ISERROR(SEARCH("Discontinued",Z196)))</formula>
    </cfRule>
    <cfRule type="containsText" dxfId="825" priority="615" operator="containsText" text="In Question">
      <formula>NOT(ISERROR(SEARCH("In Question",Z196)))</formula>
    </cfRule>
    <cfRule type="containsText" dxfId="824" priority="616" operator="containsText" text="Continued">
      <formula>NOT(ISERROR(SEARCH("Continued",Z196)))</formula>
    </cfRule>
  </conditionalFormatting>
  <conditionalFormatting sqref="AX197:BA197">
    <cfRule type="containsText" dxfId="823" priority="611" operator="containsText" text="Discontinued">
      <formula>NOT(ISERROR(SEARCH("Discontinued",AX197)))</formula>
    </cfRule>
    <cfRule type="containsText" dxfId="822" priority="612" operator="containsText" text="In Question">
      <formula>NOT(ISERROR(SEARCH("In Question",AX197)))</formula>
    </cfRule>
    <cfRule type="containsText" dxfId="821" priority="613" operator="containsText" text="Continued">
      <formula>NOT(ISERROR(SEARCH("Continued",AX197)))</formula>
    </cfRule>
  </conditionalFormatting>
  <conditionalFormatting sqref="AV197:AW197">
    <cfRule type="containsText" dxfId="820" priority="608" operator="containsText" text="Discontinued">
      <formula>NOT(ISERROR(SEARCH("Discontinued",AV197)))</formula>
    </cfRule>
    <cfRule type="containsText" dxfId="819" priority="609" operator="containsText" text="In Question">
      <formula>NOT(ISERROR(SEARCH("In Question",AV197)))</formula>
    </cfRule>
    <cfRule type="containsText" dxfId="818" priority="610" operator="containsText" text="Continued">
      <formula>NOT(ISERROR(SEARCH("Continued",AV197)))</formula>
    </cfRule>
  </conditionalFormatting>
  <conditionalFormatting sqref="AN197:AU197">
    <cfRule type="containsText" dxfId="817" priority="605" operator="containsText" text="Discontinued">
      <formula>NOT(ISERROR(SEARCH("Discontinued",AN197)))</formula>
    </cfRule>
    <cfRule type="containsText" dxfId="816" priority="606" operator="containsText" text="In Question">
      <formula>NOT(ISERROR(SEARCH("In Question",AN197)))</formula>
    </cfRule>
    <cfRule type="containsText" dxfId="815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14" priority="602" operator="containsText" text="Discontinued">
      <formula>NOT(ISERROR(SEARCH("Discontinued",Z197)))</formula>
    </cfRule>
    <cfRule type="containsText" dxfId="813" priority="603" operator="containsText" text="In Question">
      <formula>NOT(ISERROR(SEARCH("In Question",Z197)))</formula>
    </cfRule>
    <cfRule type="containsText" dxfId="812" priority="604" operator="containsText" text="Continued">
      <formula>NOT(ISERROR(SEARCH("Continued",Z197)))</formula>
    </cfRule>
  </conditionalFormatting>
  <conditionalFormatting sqref="AX198:BA198">
    <cfRule type="containsText" dxfId="811" priority="599" operator="containsText" text="Discontinued">
      <formula>NOT(ISERROR(SEARCH("Discontinued",AX198)))</formula>
    </cfRule>
    <cfRule type="containsText" dxfId="810" priority="600" operator="containsText" text="In Question">
      <formula>NOT(ISERROR(SEARCH("In Question",AX198)))</formula>
    </cfRule>
    <cfRule type="containsText" dxfId="809" priority="601" operator="containsText" text="Continued">
      <formula>NOT(ISERROR(SEARCH("Continued",AX198)))</formula>
    </cfRule>
  </conditionalFormatting>
  <conditionalFormatting sqref="AV198:AW198">
    <cfRule type="containsText" dxfId="808" priority="596" operator="containsText" text="Discontinued">
      <formula>NOT(ISERROR(SEARCH("Discontinued",AV198)))</formula>
    </cfRule>
    <cfRule type="containsText" dxfId="807" priority="597" operator="containsText" text="In Question">
      <formula>NOT(ISERROR(SEARCH("In Question",AV198)))</formula>
    </cfRule>
    <cfRule type="containsText" dxfId="806" priority="598" operator="containsText" text="Continued">
      <formula>NOT(ISERROR(SEARCH("Continued",AV198)))</formula>
    </cfRule>
  </conditionalFormatting>
  <conditionalFormatting sqref="AN198:AU198">
    <cfRule type="containsText" dxfId="805" priority="593" operator="containsText" text="Discontinued">
      <formula>NOT(ISERROR(SEARCH("Discontinued",AN198)))</formula>
    </cfRule>
    <cfRule type="containsText" dxfId="804" priority="594" operator="containsText" text="In Question">
      <formula>NOT(ISERROR(SEARCH("In Question",AN198)))</formula>
    </cfRule>
    <cfRule type="containsText" dxfId="803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02" priority="590" operator="containsText" text="Discontinued">
      <formula>NOT(ISERROR(SEARCH("Discontinued",Z198)))</formula>
    </cfRule>
    <cfRule type="containsText" dxfId="801" priority="591" operator="containsText" text="In Question">
      <formula>NOT(ISERROR(SEARCH("In Question",Z198)))</formula>
    </cfRule>
    <cfRule type="containsText" dxfId="800" priority="592" operator="containsText" text="Continued">
      <formula>NOT(ISERROR(SEARCH("Continued",Z198)))</formula>
    </cfRule>
  </conditionalFormatting>
  <conditionalFormatting sqref="AX201:BA201">
    <cfRule type="containsText" dxfId="799" priority="587" operator="containsText" text="Discontinued">
      <formula>NOT(ISERROR(SEARCH("Discontinued",AX201)))</formula>
    </cfRule>
    <cfRule type="containsText" dxfId="798" priority="588" operator="containsText" text="In Question">
      <formula>NOT(ISERROR(SEARCH("In Question",AX201)))</formula>
    </cfRule>
    <cfRule type="containsText" dxfId="797" priority="589" operator="containsText" text="Continued">
      <formula>NOT(ISERROR(SEARCH("Continued",AX201)))</formula>
    </cfRule>
  </conditionalFormatting>
  <conditionalFormatting sqref="AV201:AW201">
    <cfRule type="containsText" dxfId="796" priority="584" operator="containsText" text="Discontinued">
      <formula>NOT(ISERROR(SEARCH("Discontinued",AV201)))</formula>
    </cfRule>
    <cfRule type="containsText" dxfId="795" priority="585" operator="containsText" text="In Question">
      <formula>NOT(ISERROR(SEARCH("In Question",AV201)))</formula>
    </cfRule>
    <cfRule type="containsText" dxfId="794" priority="586" operator="containsText" text="Continued">
      <formula>NOT(ISERROR(SEARCH("Continued",AV201)))</formula>
    </cfRule>
  </conditionalFormatting>
  <conditionalFormatting sqref="AN201:AU201">
    <cfRule type="containsText" dxfId="793" priority="581" operator="containsText" text="Discontinued">
      <formula>NOT(ISERROR(SEARCH("Discontinued",AN201)))</formula>
    </cfRule>
    <cfRule type="containsText" dxfId="792" priority="582" operator="containsText" text="In Question">
      <formula>NOT(ISERROR(SEARCH("In Question",AN201)))</formula>
    </cfRule>
    <cfRule type="containsText" dxfId="791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790" priority="578" operator="containsText" text="Discontinued">
      <formula>NOT(ISERROR(SEARCH("Discontinued",Z201)))</formula>
    </cfRule>
    <cfRule type="containsText" dxfId="789" priority="579" operator="containsText" text="In Question">
      <formula>NOT(ISERROR(SEARCH("In Question",Z201)))</formula>
    </cfRule>
    <cfRule type="containsText" dxfId="788" priority="580" operator="containsText" text="Continued">
      <formula>NOT(ISERROR(SEARCH("Continued",Z201)))</formula>
    </cfRule>
  </conditionalFormatting>
  <conditionalFormatting sqref="AX202:BA202">
    <cfRule type="containsText" dxfId="787" priority="575" operator="containsText" text="Discontinued">
      <formula>NOT(ISERROR(SEARCH("Discontinued",AX202)))</formula>
    </cfRule>
    <cfRule type="containsText" dxfId="786" priority="576" operator="containsText" text="In Question">
      <formula>NOT(ISERROR(SEARCH("In Question",AX202)))</formula>
    </cfRule>
    <cfRule type="containsText" dxfId="785" priority="577" operator="containsText" text="Continued">
      <formula>NOT(ISERROR(SEARCH("Continued",AX202)))</formula>
    </cfRule>
  </conditionalFormatting>
  <conditionalFormatting sqref="AV202:AW202">
    <cfRule type="containsText" dxfId="784" priority="572" operator="containsText" text="Discontinued">
      <formula>NOT(ISERROR(SEARCH("Discontinued",AV202)))</formula>
    </cfRule>
    <cfRule type="containsText" dxfId="783" priority="573" operator="containsText" text="In Question">
      <formula>NOT(ISERROR(SEARCH("In Question",AV202)))</formula>
    </cfRule>
    <cfRule type="containsText" dxfId="782" priority="574" operator="containsText" text="Continued">
      <formula>NOT(ISERROR(SEARCH("Continued",AV202)))</formula>
    </cfRule>
  </conditionalFormatting>
  <conditionalFormatting sqref="AN202:AU202">
    <cfRule type="containsText" dxfId="781" priority="569" operator="containsText" text="Discontinued">
      <formula>NOT(ISERROR(SEARCH("Discontinued",AN202)))</formula>
    </cfRule>
    <cfRule type="containsText" dxfId="780" priority="570" operator="containsText" text="In Question">
      <formula>NOT(ISERROR(SEARCH("In Question",AN202)))</formula>
    </cfRule>
    <cfRule type="containsText" dxfId="779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778" priority="566" operator="containsText" text="Discontinued">
      <formula>NOT(ISERROR(SEARCH("Discontinued",Z202)))</formula>
    </cfRule>
    <cfRule type="containsText" dxfId="777" priority="567" operator="containsText" text="In Question">
      <formula>NOT(ISERROR(SEARCH("In Question",Z202)))</formula>
    </cfRule>
    <cfRule type="containsText" dxfId="776" priority="568" operator="containsText" text="Continued">
      <formula>NOT(ISERROR(SEARCH("Continued",Z202)))</formula>
    </cfRule>
  </conditionalFormatting>
  <conditionalFormatting sqref="AX204:BA204">
    <cfRule type="containsText" dxfId="775" priority="563" operator="containsText" text="Discontinued">
      <formula>NOT(ISERROR(SEARCH("Discontinued",AX204)))</formula>
    </cfRule>
    <cfRule type="containsText" dxfId="774" priority="564" operator="containsText" text="In Question">
      <formula>NOT(ISERROR(SEARCH("In Question",AX204)))</formula>
    </cfRule>
    <cfRule type="containsText" dxfId="773" priority="565" operator="containsText" text="Continued">
      <formula>NOT(ISERROR(SEARCH("Continued",AX204)))</formula>
    </cfRule>
  </conditionalFormatting>
  <conditionalFormatting sqref="AV204:AW204">
    <cfRule type="containsText" dxfId="772" priority="560" operator="containsText" text="Discontinued">
      <formula>NOT(ISERROR(SEARCH("Discontinued",AV204)))</formula>
    </cfRule>
    <cfRule type="containsText" dxfId="771" priority="561" operator="containsText" text="In Question">
      <formula>NOT(ISERROR(SEARCH("In Question",AV204)))</formula>
    </cfRule>
    <cfRule type="containsText" dxfId="770" priority="562" operator="containsText" text="Continued">
      <formula>NOT(ISERROR(SEARCH("Continued",AV204)))</formula>
    </cfRule>
  </conditionalFormatting>
  <conditionalFormatting sqref="AN204:AU204">
    <cfRule type="containsText" dxfId="769" priority="557" operator="containsText" text="Discontinued">
      <formula>NOT(ISERROR(SEARCH("Discontinued",AN204)))</formula>
    </cfRule>
    <cfRule type="containsText" dxfId="768" priority="558" operator="containsText" text="In Question">
      <formula>NOT(ISERROR(SEARCH("In Question",AN204)))</formula>
    </cfRule>
    <cfRule type="containsText" dxfId="767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766" priority="554" operator="containsText" text="Discontinued">
      <formula>NOT(ISERROR(SEARCH("Discontinued",Z204)))</formula>
    </cfRule>
    <cfRule type="containsText" dxfId="765" priority="555" operator="containsText" text="In Question">
      <formula>NOT(ISERROR(SEARCH("In Question",Z204)))</formula>
    </cfRule>
    <cfRule type="containsText" dxfId="764" priority="556" operator="containsText" text="Continued">
      <formula>NOT(ISERROR(SEARCH("Continued",Z204)))</formula>
    </cfRule>
  </conditionalFormatting>
  <conditionalFormatting sqref="AX205:BA205">
    <cfRule type="containsText" dxfId="763" priority="551" operator="containsText" text="Discontinued">
      <formula>NOT(ISERROR(SEARCH("Discontinued",AX205)))</formula>
    </cfRule>
    <cfRule type="containsText" dxfId="762" priority="552" operator="containsText" text="In Question">
      <formula>NOT(ISERROR(SEARCH("In Question",AX205)))</formula>
    </cfRule>
    <cfRule type="containsText" dxfId="761" priority="553" operator="containsText" text="Continued">
      <formula>NOT(ISERROR(SEARCH("Continued",AX205)))</formula>
    </cfRule>
  </conditionalFormatting>
  <conditionalFormatting sqref="AV205:AW205">
    <cfRule type="containsText" dxfId="760" priority="548" operator="containsText" text="Discontinued">
      <formula>NOT(ISERROR(SEARCH("Discontinued",AV205)))</formula>
    </cfRule>
    <cfRule type="containsText" dxfId="759" priority="549" operator="containsText" text="In Question">
      <formula>NOT(ISERROR(SEARCH("In Question",AV205)))</formula>
    </cfRule>
    <cfRule type="containsText" dxfId="758" priority="550" operator="containsText" text="Continued">
      <formula>NOT(ISERROR(SEARCH("Continued",AV205)))</formula>
    </cfRule>
  </conditionalFormatting>
  <conditionalFormatting sqref="AN205:AU205">
    <cfRule type="containsText" dxfId="757" priority="545" operator="containsText" text="Discontinued">
      <formula>NOT(ISERROR(SEARCH("Discontinued",AN205)))</formula>
    </cfRule>
    <cfRule type="containsText" dxfId="756" priority="546" operator="containsText" text="In Question">
      <formula>NOT(ISERROR(SEARCH("In Question",AN205)))</formula>
    </cfRule>
    <cfRule type="containsText" dxfId="755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754" priority="542" operator="containsText" text="Discontinued">
      <formula>NOT(ISERROR(SEARCH("Discontinued",Z205)))</formula>
    </cfRule>
    <cfRule type="containsText" dxfId="753" priority="543" operator="containsText" text="In Question">
      <formula>NOT(ISERROR(SEARCH("In Question",Z205)))</formula>
    </cfRule>
    <cfRule type="containsText" dxfId="752" priority="544" operator="containsText" text="Continued">
      <formula>NOT(ISERROR(SEARCH("Continued",Z205)))</formula>
    </cfRule>
  </conditionalFormatting>
  <conditionalFormatting sqref="AX206:BA206">
    <cfRule type="containsText" dxfId="751" priority="539" operator="containsText" text="Discontinued">
      <formula>NOT(ISERROR(SEARCH("Discontinued",AX206)))</formula>
    </cfRule>
    <cfRule type="containsText" dxfId="750" priority="540" operator="containsText" text="In Question">
      <formula>NOT(ISERROR(SEARCH("In Question",AX206)))</formula>
    </cfRule>
    <cfRule type="containsText" dxfId="749" priority="541" operator="containsText" text="Continued">
      <formula>NOT(ISERROR(SEARCH("Continued",AX206)))</formula>
    </cfRule>
  </conditionalFormatting>
  <conditionalFormatting sqref="AV206:AW206">
    <cfRule type="containsText" dxfId="748" priority="536" operator="containsText" text="Discontinued">
      <formula>NOT(ISERROR(SEARCH("Discontinued",AV206)))</formula>
    </cfRule>
    <cfRule type="containsText" dxfId="747" priority="537" operator="containsText" text="In Question">
      <formula>NOT(ISERROR(SEARCH("In Question",AV206)))</formula>
    </cfRule>
    <cfRule type="containsText" dxfId="746" priority="538" operator="containsText" text="Continued">
      <formula>NOT(ISERROR(SEARCH("Continued",AV206)))</formula>
    </cfRule>
  </conditionalFormatting>
  <conditionalFormatting sqref="AN206:AU206">
    <cfRule type="containsText" dxfId="745" priority="533" operator="containsText" text="Discontinued">
      <formula>NOT(ISERROR(SEARCH("Discontinued",AN206)))</formula>
    </cfRule>
    <cfRule type="containsText" dxfId="744" priority="534" operator="containsText" text="In Question">
      <formula>NOT(ISERROR(SEARCH("In Question",AN206)))</formula>
    </cfRule>
    <cfRule type="containsText" dxfId="743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42" priority="530" operator="containsText" text="Discontinued">
      <formula>NOT(ISERROR(SEARCH("Discontinued",Z206)))</formula>
    </cfRule>
    <cfRule type="containsText" dxfId="741" priority="531" operator="containsText" text="In Question">
      <formula>NOT(ISERROR(SEARCH("In Question",Z206)))</formula>
    </cfRule>
    <cfRule type="containsText" dxfId="740" priority="532" operator="containsText" text="Continued">
      <formula>NOT(ISERROR(SEARCH("Continued",Z206)))</formula>
    </cfRule>
  </conditionalFormatting>
  <conditionalFormatting sqref="AX207:BA207">
    <cfRule type="containsText" dxfId="739" priority="527" operator="containsText" text="Discontinued">
      <formula>NOT(ISERROR(SEARCH("Discontinued",AX207)))</formula>
    </cfRule>
    <cfRule type="containsText" dxfId="738" priority="528" operator="containsText" text="In Question">
      <formula>NOT(ISERROR(SEARCH("In Question",AX207)))</formula>
    </cfRule>
    <cfRule type="containsText" dxfId="737" priority="529" operator="containsText" text="Continued">
      <formula>NOT(ISERROR(SEARCH("Continued",AX207)))</formula>
    </cfRule>
  </conditionalFormatting>
  <conditionalFormatting sqref="AV207:AW207">
    <cfRule type="containsText" dxfId="736" priority="524" operator="containsText" text="Discontinued">
      <formula>NOT(ISERROR(SEARCH("Discontinued",AV207)))</formula>
    </cfRule>
    <cfRule type="containsText" dxfId="735" priority="525" operator="containsText" text="In Question">
      <formula>NOT(ISERROR(SEARCH("In Question",AV207)))</formula>
    </cfRule>
    <cfRule type="containsText" dxfId="734" priority="526" operator="containsText" text="Continued">
      <formula>NOT(ISERROR(SEARCH("Continued",AV207)))</formula>
    </cfRule>
  </conditionalFormatting>
  <conditionalFormatting sqref="AN207:AU207">
    <cfRule type="containsText" dxfId="733" priority="521" operator="containsText" text="Discontinued">
      <formula>NOT(ISERROR(SEARCH("Discontinued",AN207)))</formula>
    </cfRule>
    <cfRule type="containsText" dxfId="732" priority="522" operator="containsText" text="In Question">
      <formula>NOT(ISERROR(SEARCH("In Question",AN207)))</formula>
    </cfRule>
    <cfRule type="containsText" dxfId="731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30" priority="518" operator="containsText" text="Discontinued">
      <formula>NOT(ISERROR(SEARCH("Discontinued",Z207)))</formula>
    </cfRule>
    <cfRule type="containsText" dxfId="729" priority="519" operator="containsText" text="In Question">
      <formula>NOT(ISERROR(SEARCH("In Question",Z207)))</formula>
    </cfRule>
    <cfRule type="containsText" dxfId="728" priority="520" operator="containsText" text="Continued">
      <formula>NOT(ISERROR(SEARCH("Continued",Z207)))</formula>
    </cfRule>
  </conditionalFormatting>
  <conditionalFormatting sqref="AX208:BA208">
    <cfRule type="containsText" dxfId="727" priority="515" operator="containsText" text="Discontinued">
      <formula>NOT(ISERROR(SEARCH("Discontinued",AX208)))</formula>
    </cfRule>
    <cfRule type="containsText" dxfId="726" priority="516" operator="containsText" text="In Question">
      <formula>NOT(ISERROR(SEARCH("In Question",AX208)))</formula>
    </cfRule>
    <cfRule type="containsText" dxfId="725" priority="517" operator="containsText" text="Continued">
      <formula>NOT(ISERROR(SEARCH("Continued",AX208)))</formula>
    </cfRule>
  </conditionalFormatting>
  <conditionalFormatting sqref="AV208:AW208">
    <cfRule type="containsText" dxfId="724" priority="512" operator="containsText" text="Discontinued">
      <formula>NOT(ISERROR(SEARCH("Discontinued",AV208)))</formula>
    </cfRule>
    <cfRule type="containsText" dxfId="723" priority="513" operator="containsText" text="In Question">
      <formula>NOT(ISERROR(SEARCH("In Question",AV208)))</formula>
    </cfRule>
    <cfRule type="containsText" dxfId="722" priority="514" operator="containsText" text="Continued">
      <formula>NOT(ISERROR(SEARCH("Continued",AV208)))</formula>
    </cfRule>
  </conditionalFormatting>
  <conditionalFormatting sqref="AN208:AU208">
    <cfRule type="containsText" dxfId="721" priority="509" operator="containsText" text="Discontinued">
      <formula>NOT(ISERROR(SEARCH("Discontinued",AN208)))</formula>
    </cfRule>
    <cfRule type="containsText" dxfId="720" priority="510" operator="containsText" text="In Question">
      <formula>NOT(ISERROR(SEARCH("In Question",AN208)))</formula>
    </cfRule>
    <cfRule type="containsText" dxfId="719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18" priority="506" operator="containsText" text="Discontinued">
      <formula>NOT(ISERROR(SEARCH("Discontinued",Z208)))</formula>
    </cfRule>
    <cfRule type="containsText" dxfId="717" priority="507" operator="containsText" text="In Question">
      <formula>NOT(ISERROR(SEARCH("In Question",Z208)))</formula>
    </cfRule>
    <cfRule type="containsText" dxfId="716" priority="508" operator="containsText" text="Continued">
      <formula>NOT(ISERROR(SEARCH("Continued",Z208)))</formula>
    </cfRule>
  </conditionalFormatting>
  <conditionalFormatting sqref="AX209:BA209">
    <cfRule type="containsText" dxfId="715" priority="503" operator="containsText" text="Discontinued">
      <formula>NOT(ISERROR(SEARCH("Discontinued",AX209)))</formula>
    </cfRule>
    <cfRule type="containsText" dxfId="714" priority="504" operator="containsText" text="In Question">
      <formula>NOT(ISERROR(SEARCH("In Question",AX209)))</formula>
    </cfRule>
    <cfRule type="containsText" dxfId="713" priority="505" operator="containsText" text="Continued">
      <formula>NOT(ISERROR(SEARCH("Continued",AX209)))</formula>
    </cfRule>
  </conditionalFormatting>
  <conditionalFormatting sqref="AV209:AW209">
    <cfRule type="containsText" dxfId="712" priority="500" operator="containsText" text="Discontinued">
      <formula>NOT(ISERROR(SEARCH("Discontinued",AV209)))</formula>
    </cfRule>
    <cfRule type="containsText" dxfId="711" priority="501" operator="containsText" text="In Question">
      <formula>NOT(ISERROR(SEARCH("In Question",AV209)))</formula>
    </cfRule>
    <cfRule type="containsText" dxfId="710" priority="502" operator="containsText" text="Continued">
      <formula>NOT(ISERROR(SEARCH("Continued",AV209)))</formula>
    </cfRule>
  </conditionalFormatting>
  <conditionalFormatting sqref="AN209:AU209">
    <cfRule type="containsText" dxfId="709" priority="497" operator="containsText" text="Discontinued">
      <formula>NOT(ISERROR(SEARCH("Discontinued",AN209)))</formula>
    </cfRule>
    <cfRule type="containsText" dxfId="708" priority="498" operator="containsText" text="In Question">
      <formula>NOT(ISERROR(SEARCH("In Question",AN209)))</formula>
    </cfRule>
    <cfRule type="containsText" dxfId="707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06" priority="494" operator="containsText" text="Discontinued">
      <formula>NOT(ISERROR(SEARCH("Discontinued",Z209)))</formula>
    </cfRule>
    <cfRule type="containsText" dxfId="705" priority="495" operator="containsText" text="In Question">
      <formula>NOT(ISERROR(SEARCH("In Question",Z209)))</formula>
    </cfRule>
    <cfRule type="containsText" dxfId="704" priority="496" operator="containsText" text="Continued">
      <formula>NOT(ISERROR(SEARCH("Continued",Z209)))</formula>
    </cfRule>
  </conditionalFormatting>
  <conditionalFormatting sqref="AX210:BA210">
    <cfRule type="containsText" dxfId="703" priority="491" operator="containsText" text="Discontinued">
      <formula>NOT(ISERROR(SEARCH("Discontinued",AX210)))</formula>
    </cfRule>
    <cfRule type="containsText" dxfId="702" priority="492" operator="containsText" text="In Question">
      <formula>NOT(ISERROR(SEARCH("In Question",AX210)))</formula>
    </cfRule>
    <cfRule type="containsText" dxfId="701" priority="493" operator="containsText" text="Continued">
      <formula>NOT(ISERROR(SEARCH("Continued",AX210)))</formula>
    </cfRule>
  </conditionalFormatting>
  <conditionalFormatting sqref="AV210:AW210">
    <cfRule type="containsText" dxfId="700" priority="488" operator="containsText" text="Discontinued">
      <formula>NOT(ISERROR(SEARCH("Discontinued",AV210)))</formula>
    </cfRule>
    <cfRule type="containsText" dxfId="699" priority="489" operator="containsText" text="In Question">
      <formula>NOT(ISERROR(SEARCH("In Question",AV210)))</formula>
    </cfRule>
    <cfRule type="containsText" dxfId="698" priority="490" operator="containsText" text="Continued">
      <formula>NOT(ISERROR(SEARCH("Continued",AV210)))</formula>
    </cfRule>
  </conditionalFormatting>
  <conditionalFormatting sqref="AN210:AU210">
    <cfRule type="containsText" dxfId="697" priority="485" operator="containsText" text="Discontinued">
      <formula>NOT(ISERROR(SEARCH("Discontinued",AN210)))</formula>
    </cfRule>
    <cfRule type="containsText" dxfId="696" priority="486" operator="containsText" text="In Question">
      <formula>NOT(ISERROR(SEARCH("In Question",AN210)))</formula>
    </cfRule>
    <cfRule type="containsText" dxfId="695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694" priority="482" operator="containsText" text="Discontinued">
      <formula>NOT(ISERROR(SEARCH("Discontinued",Z210)))</formula>
    </cfRule>
    <cfRule type="containsText" dxfId="693" priority="483" operator="containsText" text="In Question">
      <formula>NOT(ISERROR(SEARCH("In Question",Z210)))</formula>
    </cfRule>
    <cfRule type="containsText" dxfId="692" priority="484" operator="containsText" text="Continued">
      <formula>NOT(ISERROR(SEARCH("Continued",Z210)))</formula>
    </cfRule>
  </conditionalFormatting>
  <conditionalFormatting sqref="AX211:BA211">
    <cfRule type="containsText" dxfId="691" priority="479" operator="containsText" text="Discontinued">
      <formula>NOT(ISERROR(SEARCH("Discontinued",AX211)))</formula>
    </cfRule>
    <cfRule type="containsText" dxfId="690" priority="480" operator="containsText" text="In Question">
      <formula>NOT(ISERROR(SEARCH("In Question",AX211)))</formula>
    </cfRule>
    <cfRule type="containsText" dxfId="689" priority="481" operator="containsText" text="Continued">
      <formula>NOT(ISERROR(SEARCH("Continued",AX211)))</formula>
    </cfRule>
  </conditionalFormatting>
  <conditionalFormatting sqref="AV211:AW211">
    <cfRule type="containsText" dxfId="688" priority="476" operator="containsText" text="Discontinued">
      <formula>NOT(ISERROR(SEARCH("Discontinued",AV211)))</formula>
    </cfRule>
    <cfRule type="containsText" dxfId="687" priority="477" operator="containsText" text="In Question">
      <formula>NOT(ISERROR(SEARCH("In Question",AV211)))</formula>
    </cfRule>
    <cfRule type="containsText" dxfId="686" priority="478" operator="containsText" text="Continued">
      <formula>NOT(ISERROR(SEARCH("Continued",AV211)))</formula>
    </cfRule>
  </conditionalFormatting>
  <conditionalFormatting sqref="AN211:AU211">
    <cfRule type="containsText" dxfId="685" priority="473" operator="containsText" text="Discontinued">
      <formula>NOT(ISERROR(SEARCH("Discontinued",AN211)))</formula>
    </cfRule>
    <cfRule type="containsText" dxfId="684" priority="474" operator="containsText" text="In Question">
      <formula>NOT(ISERROR(SEARCH("In Question",AN211)))</formula>
    </cfRule>
    <cfRule type="containsText" dxfId="683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682" priority="470" operator="containsText" text="Discontinued">
      <formula>NOT(ISERROR(SEARCH("Discontinued",Z211)))</formula>
    </cfRule>
    <cfRule type="containsText" dxfId="681" priority="471" operator="containsText" text="In Question">
      <formula>NOT(ISERROR(SEARCH("In Question",Z211)))</formula>
    </cfRule>
    <cfRule type="containsText" dxfId="680" priority="472" operator="containsText" text="Continued">
      <formula>NOT(ISERROR(SEARCH("Continued",Z211)))</formula>
    </cfRule>
  </conditionalFormatting>
  <conditionalFormatting sqref="AX231:BA231">
    <cfRule type="containsText" dxfId="679" priority="467" operator="containsText" text="Discontinued">
      <formula>NOT(ISERROR(SEARCH("Discontinued",AX231)))</formula>
    </cfRule>
    <cfRule type="containsText" dxfId="678" priority="468" operator="containsText" text="In Question">
      <formula>NOT(ISERROR(SEARCH("In Question",AX231)))</formula>
    </cfRule>
    <cfRule type="containsText" dxfId="677" priority="469" operator="containsText" text="Continued">
      <formula>NOT(ISERROR(SEARCH("Continued",AX231)))</formula>
    </cfRule>
  </conditionalFormatting>
  <conditionalFormatting sqref="AV231:AW231">
    <cfRule type="containsText" dxfId="676" priority="464" operator="containsText" text="Discontinued">
      <formula>NOT(ISERROR(SEARCH("Discontinued",AV231)))</formula>
    </cfRule>
    <cfRule type="containsText" dxfId="675" priority="465" operator="containsText" text="In Question">
      <formula>NOT(ISERROR(SEARCH("In Question",AV231)))</formula>
    </cfRule>
    <cfRule type="containsText" dxfId="674" priority="466" operator="containsText" text="Continued">
      <formula>NOT(ISERROR(SEARCH("Continued",AV231)))</formula>
    </cfRule>
  </conditionalFormatting>
  <conditionalFormatting sqref="AN231:AU231">
    <cfRule type="containsText" dxfId="673" priority="461" operator="containsText" text="Discontinued">
      <formula>NOT(ISERROR(SEARCH("Discontinued",AN231)))</formula>
    </cfRule>
    <cfRule type="containsText" dxfId="672" priority="462" operator="containsText" text="In Question">
      <formula>NOT(ISERROR(SEARCH("In Question",AN231)))</formula>
    </cfRule>
    <cfRule type="containsText" dxfId="671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670" priority="458" operator="containsText" text="Discontinued">
      <formula>NOT(ISERROR(SEARCH("Discontinued",Z231)))</formula>
    </cfRule>
    <cfRule type="containsText" dxfId="669" priority="459" operator="containsText" text="In Question">
      <formula>NOT(ISERROR(SEARCH("In Question",Z231)))</formula>
    </cfRule>
    <cfRule type="containsText" dxfId="668" priority="460" operator="containsText" text="Continued">
      <formula>NOT(ISERROR(SEARCH("Continued",Z231)))</formula>
    </cfRule>
  </conditionalFormatting>
  <conditionalFormatting sqref="AX232:BA232">
    <cfRule type="containsText" dxfId="667" priority="455" operator="containsText" text="Discontinued">
      <formula>NOT(ISERROR(SEARCH("Discontinued",AX232)))</formula>
    </cfRule>
    <cfRule type="containsText" dxfId="666" priority="456" operator="containsText" text="In Question">
      <formula>NOT(ISERROR(SEARCH("In Question",AX232)))</formula>
    </cfRule>
    <cfRule type="containsText" dxfId="665" priority="457" operator="containsText" text="Continued">
      <formula>NOT(ISERROR(SEARCH("Continued",AX232)))</formula>
    </cfRule>
  </conditionalFormatting>
  <conditionalFormatting sqref="AV232:AW232">
    <cfRule type="containsText" dxfId="664" priority="452" operator="containsText" text="Discontinued">
      <formula>NOT(ISERROR(SEARCH("Discontinued",AV232)))</formula>
    </cfRule>
    <cfRule type="containsText" dxfId="663" priority="453" operator="containsText" text="In Question">
      <formula>NOT(ISERROR(SEARCH("In Question",AV232)))</formula>
    </cfRule>
    <cfRule type="containsText" dxfId="662" priority="454" operator="containsText" text="Continued">
      <formula>NOT(ISERROR(SEARCH("Continued",AV232)))</formula>
    </cfRule>
  </conditionalFormatting>
  <conditionalFormatting sqref="AN232:AU232">
    <cfRule type="containsText" dxfId="661" priority="449" operator="containsText" text="Discontinued">
      <formula>NOT(ISERROR(SEARCH("Discontinued",AN232)))</formula>
    </cfRule>
    <cfRule type="containsText" dxfId="660" priority="450" operator="containsText" text="In Question">
      <formula>NOT(ISERROR(SEARCH("In Question",AN232)))</formula>
    </cfRule>
    <cfRule type="containsText" dxfId="659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658" priority="446" operator="containsText" text="Discontinued">
      <formula>NOT(ISERROR(SEARCH("Discontinued",Z232)))</formula>
    </cfRule>
    <cfRule type="containsText" dxfId="657" priority="447" operator="containsText" text="In Question">
      <formula>NOT(ISERROR(SEARCH("In Question",Z232)))</formula>
    </cfRule>
    <cfRule type="containsText" dxfId="656" priority="448" operator="containsText" text="Continued">
      <formula>NOT(ISERROR(SEARCH("Continued",Z232)))</formula>
    </cfRule>
  </conditionalFormatting>
  <conditionalFormatting sqref="AX233:BA233">
    <cfRule type="containsText" dxfId="655" priority="443" operator="containsText" text="Discontinued">
      <formula>NOT(ISERROR(SEARCH("Discontinued",AX233)))</formula>
    </cfRule>
    <cfRule type="containsText" dxfId="654" priority="444" operator="containsText" text="In Question">
      <formula>NOT(ISERROR(SEARCH("In Question",AX233)))</formula>
    </cfRule>
    <cfRule type="containsText" dxfId="653" priority="445" operator="containsText" text="Continued">
      <formula>NOT(ISERROR(SEARCH("Continued",AX233)))</formula>
    </cfRule>
  </conditionalFormatting>
  <conditionalFormatting sqref="AV233:AW233">
    <cfRule type="containsText" dxfId="652" priority="440" operator="containsText" text="Discontinued">
      <formula>NOT(ISERROR(SEARCH("Discontinued",AV233)))</formula>
    </cfRule>
    <cfRule type="containsText" dxfId="651" priority="441" operator="containsText" text="In Question">
      <formula>NOT(ISERROR(SEARCH("In Question",AV233)))</formula>
    </cfRule>
    <cfRule type="containsText" dxfId="650" priority="442" operator="containsText" text="Continued">
      <formula>NOT(ISERROR(SEARCH("Continued",AV233)))</formula>
    </cfRule>
  </conditionalFormatting>
  <conditionalFormatting sqref="AN233:AU233">
    <cfRule type="containsText" dxfId="649" priority="437" operator="containsText" text="Discontinued">
      <formula>NOT(ISERROR(SEARCH("Discontinued",AN233)))</formula>
    </cfRule>
    <cfRule type="containsText" dxfId="648" priority="438" operator="containsText" text="In Question">
      <formula>NOT(ISERROR(SEARCH("In Question",AN233)))</formula>
    </cfRule>
    <cfRule type="containsText" dxfId="647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46" priority="434" operator="containsText" text="Discontinued">
      <formula>NOT(ISERROR(SEARCH("Discontinued",Z233)))</formula>
    </cfRule>
    <cfRule type="containsText" dxfId="645" priority="435" operator="containsText" text="In Question">
      <formula>NOT(ISERROR(SEARCH("In Question",Z233)))</formula>
    </cfRule>
    <cfRule type="containsText" dxfId="644" priority="436" operator="containsText" text="Continued">
      <formula>NOT(ISERROR(SEARCH("Continued",Z233)))</formula>
    </cfRule>
  </conditionalFormatting>
  <conditionalFormatting sqref="AX234:BA234">
    <cfRule type="containsText" dxfId="643" priority="431" operator="containsText" text="Discontinued">
      <formula>NOT(ISERROR(SEARCH("Discontinued",AX234)))</formula>
    </cfRule>
    <cfRule type="containsText" dxfId="642" priority="432" operator="containsText" text="In Question">
      <formula>NOT(ISERROR(SEARCH("In Question",AX234)))</formula>
    </cfRule>
    <cfRule type="containsText" dxfId="641" priority="433" operator="containsText" text="Continued">
      <formula>NOT(ISERROR(SEARCH("Continued",AX234)))</formula>
    </cfRule>
  </conditionalFormatting>
  <conditionalFormatting sqref="AV234:AW234">
    <cfRule type="containsText" dxfId="640" priority="428" operator="containsText" text="Discontinued">
      <formula>NOT(ISERROR(SEARCH("Discontinued",AV234)))</formula>
    </cfRule>
    <cfRule type="containsText" dxfId="639" priority="429" operator="containsText" text="In Question">
      <formula>NOT(ISERROR(SEARCH("In Question",AV234)))</formula>
    </cfRule>
    <cfRule type="containsText" dxfId="638" priority="430" operator="containsText" text="Continued">
      <formula>NOT(ISERROR(SEARCH("Continued",AV234)))</formula>
    </cfRule>
  </conditionalFormatting>
  <conditionalFormatting sqref="AN234:AU234">
    <cfRule type="containsText" dxfId="637" priority="425" operator="containsText" text="Discontinued">
      <formula>NOT(ISERROR(SEARCH("Discontinued",AN234)))</formula>
    </cfRule>
    <cfRule type="containsText" dxfId="636" priority="426" operator="containsText" text="In Question">
      <formula>NOT(ISERROR(SEARCH("In Question",AN234)))</formula>
    </cfRule>
    <cfRule type="containsText" dxfId="635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34" priority="422" operator="containsText" text="Discontinued">
      <formula>NOT(ISERROR(SEARCH("Discontinued",Z234)))</formula>
    </cfRule>
    <cfRule type="containsText" dxfId="633" priority="423" operator="containsText" text="In Question">
      <formula>NOT(ISERROR(SEARCH("In Question",Z234)))</formula>
    </cfRule>
    <cfRule type="containsText" dxfId="632" priority="424" operator="containsText" text="Continued">
      <formula>NOT(ISERROR(SEARCH("Continued",Z234)))</formula>
    </cfRule>
  </conditionalFormatting>
  <conditionalFormatting sqref="AX235:BA235">
    <cfRule type="containsText" dxfId="631" priority="419" operator="containsText" text="Discontinued">
      <formula>NOT(ISERROR(SEARCH("Discontinued",AX235)))</formula>
    </cfRule>
    <cfRule type="containsText" dxfId="630" priority="420" operator="containsText" text="In Question">
      <formula>NOT(ISERROR(SEARCH("In Question",AX235)))</formula>
    </cfRule>
    <cfRule type="containsText" dxfId="629" priority="421" operator="containsText" text="Continued">
      <formula>NOT(ISERROR(SEARCH("Continued",AX235)))</formula>
    </cfRule>
  </conditionalFormatting>
  <conditionalFormatting sqref="AV235:AW235">
    <cfRule type="containsText" dxfId="628" priority="416" operator="containsText" text="Discontinued">
      <formula>NOT(ISERROR(SEARCH("Discontinued",AV235)))</formula>
    </cfRule>
    <cfRule type="containsText" dxfId="627" priority="417" operator="containsText" text="In Question">
      <formula>NOT(ISERROR(SEARCH("In Question",AV235)))</formula>
    </cfRule>
    <cfRule type="containsText" dxfId="626" priority="418" operator="containsText" text="Continued">
      <formula>NOT(ISERROR(SEARCH("Continued",AV235)))</formula>
    </cfRule>
  </conditionalFormatting>
  <conditionalFormatting sqref="AN235:AU235">
    <cfRule type="containsText" dxfId="625" priority="413" operator="containsText" text="Discontinued">
      <formula>NOT(ISERROR(SEARCH("Discontinued",AN235)))</formula>
    </cfRule>
    <cfRule type="containsText" dxfId="624" priority="414" operator="containsText" text="In Question">
      <formula>NOT(ISERROR(SEARCH("In Question",AN235)))</formula>
    </cfRule>
    <cfRule type="containsText" dxfId="623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22" priority="410" operator="containsText" text="Discontinued">
      <formula>NOT(ISERROR(SEARCH("Discontinued",Z235)))</formula>
    </cfRule>
    <cfRule type="containsText" dxfId="621" priority="411" operator="containsText" text="In Question">
      <formula>NOT(ISERROR(SEARCH("In Question",Z235)))</formula>
    </cfRule>
    <cfRule type="containsText" dxfId="620" priority="412" operator="containsText" text="Continued">
      <formula>NOT(ISERROR(SEARCH("Continued",Z235)))</formula>
    </cfRule>
  </conditionalFormatting>
  <conditionalFormatting sqref="AX236:BA236">
    <cfRule type="containsText" dxfId="619" priority="407" operator="containsText" text="Discontinued">
      <formula>NOT(ISERROR(SEARCH("Discontinued",AX236)))</formula>
    </cfRule>
    <cfRule type="containsText" dxfId="618" priority="408" operator="containsText" text="In Question">
      <formula>NOT(ISERROR(SEARCH("In Question",AX236)))</formula>
    </cfRule>
    <cfRule type="containsText" dxfId="617" priority="409" operator="containsText" text="Continued">
      <formula>NOT(ISERROR(SEARCH("Continued",AX236)))</formula>
    </cfRule>
  </conditionalFormatting>
  <conditionalFormatting sqref="AV236:AW236">
    <cfRule type="containsText" dxfId="616" priority="404" operator="containsText" text="Discontinued">
      <formula>NOT(ISERROR(SEARCH("Discontinued",AV236)))</formula>
    </cfRule>
    <cfRule type="containsText" dxfId="615" priority="405" operator="containsText" text="In Question">
      <formula>NOT(ISERROR(SEARCH("In Question",AV236)))</formula>
    </cfRule>
    <cfRule type="containsText" dxfId="614" priority="406" operator="containsText" text="Continued">
      <formula>NOT(ISERROR(SEARCH("Continued",AV236)))</formula>
    </cfRule>
  </conditionalFormatting>
  <conditionalFormatting sqref="AN236:AU236">
    <cfRule type="containsText" dxfId="613" priority="401" operator="containsText" text="Discontinued">
      <formula>NOT(ISERROR(SEARCH("Discontinued",AN236)))</formula>
    </cfRule>
    <cfRule type="containsText" dxfId="612" priority="402" operator="containsText" text="In Question">
      <formula>NOT(ISERROR(SEARCH("In Question",AN236)))</formula>
    </cfRule>
    <cfRule type="containsText" dxfId="611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10" priority="398" operator="containsText" text="Discontinued">
      <formula>NOT(ISERROR(SEARCH("Discontinued",Z236)))</formula>
    </cfRule>
    <cfRule type="containsText" dxfId="609" priority="399" operator="containsText" text="In Question">
      <formula>NOT(ISERROR(SEARCH("In Question",Z236)))</formula>
    </cfRule>
    <cfRule type="containsText" dxfId="608" priority="400" operator="containsText" text="Continued">
      <formula>NOT(ISERROR(SEARCH("Continued",Z236)))</formula>
    </cfRule>
  </conditionalFormatting>
  <conditionalFormatting sqref="AX237:BA237">
    <cfRule type="containsText" dxfId="607" priority="395" operator="containsText" text="Discontinued">
      <formula>NOT(ISERROR(SEARCH("Discontinued",AX237)))</formula>
    </cfRule>
    <cfRule type="containsText" dxfId="606" priority="396" operator="containsText" text="In Question">
      <formula>NOT(ISERROR(SEARCH("In Question",AX237)))</formula>
    </cfRule>
    <cfRule type="containsText" dxfId="605" priority="397" operator="containsText" text="Continued">
      <formula>NOT(ISERROR(SEARCH("Continued",AX237)))</formula>
    </cfRule>
  </conditionalFormatting>
  <conditionalFormatting sqref="AV237:AW237">
    <cfRule type="containsText" dxfId="604" priority="392" operator="containsText" text="Discontinued">
      <formula>NOT(ISERROR(SEARCH("Discontinued",AV237)))</formula>
    </cfRule>
    <cfRule type="containsText" dxfId="603" priority="393" operator="containsText" text="In Question">
      <formula>NOT(ISERROR(SEARCH("In Question",AV237)))</formula>
    </cfRule>
    <cfRule type="containsText" dxfId="602" priority="394" operator="containsText" text="Continued">
      <formula>NOT(ISERROR(SEARCH("Continued",AV237)))</formula>
    </cfRule>
  </conditionalFormatting>
  <conditionalFormatting sqref="AN123:AO123">
    <cfRule type="containsText" dxfId="601" priority="158" operator="containsText" text="Discontinued">
      <formula>NOT(ISERROR(SEARCH("Discontinued",AN123)))</formula>
    </cfRule>
    <cfRule type="containsText" dxfId="600" priority="159" operator="containsText" text="In Question">
      <formula>NOT(ISERROR(SEARCH("In Question",AN123)))</formula>
    </cfRule>
    <cfRule type="containsText" dxfId="599" priority="160" operator="containsText" text="Continued">
      <formula>NOT(ISERROR(SEARCH("Continued",AN123)))</formula>
    </cfRule>
  </conditionalFormatting>
  <conditionalFormatting sqref="AN237:AU237">
    <cfRule type="containsText" dxfId="598" priority="389" operator="containsText" text="Discontinued">
      <formula>NOT(ISERROR(SEARCH("Discontinued",AN237)))</formula>
    </cfRule>
    <cfRule type="containsText" dxfId="597" priority="390" operator="containsText" text="In Question">
      <formula>NOT(ISERROR(SEARCH("In Question",AN237)))</formula>
    </cfRule>
    <cfRule type="containsText" dxfId="596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595" priority="386" operator="containsText" text="Discontinued">
      <formula>NOT(ISERROR(SEARCH("Discontinued",Z237)))</formula>
    </cfRule>
    <cfRule type="containsText" dxfId="594" priority="387" operator="containsText" text="In Question">
      <formula>NOT(ISERROR(SEARCH("In Question",Z237)))</formula>
    </cfRule>
    <cfRule type="containsText" dxfId="593" priority="388" operator="containsText" text="Continued">
      <formula>NOT(ISERROR(SEARCH("Continued",Z237)))</formula>
    </cfRule>
  </conditionalFormatting>
  <conditionalFormatting sqref="AX238:BA238">
    <cfRule type="containsText" dxfId="592" priority="383" operator="containsText" text="Discontinued">
      <formula>NOT(ISERROR(SEARCH("Discontinued",AX238)))</formula>
    </cfRule>
    <cfRule type="containsText" dxfId="591" priority="384" operator="containsText" text="In Question">
      <formula>NOT(ISERROR(SEARCH("In Question",AX238)))</formula>
    </cfRule>
    <cfRule type="containsText" dxfId="590" priority="385" operator="containsText" text="Continued">
      <formula>NOT(ISERROR(SEARCH("Continued",AX238)))</formula>
    </cfRule>
  </conditionalFormatting>
  <conditionalFormatting sqref="AV238:AW238">
    <cfRule type="containsText" dxfId="589" priority="380" operator="containsText" text="Discontinued">
      <formula>NOT(ISERROR(SEARCH("Discontinued",AV238)))</formula>
    </cfRule>
    <cfRule type="containsText" dxfId="588" priority="381" operator="containsText" text="In Question">
      <formula>NOT(ISERROR(SEARCH("In Question",AV238)))</formula>
    </cfRule>
    <cfRule type="containsText" dxfId="587" priority="382" operator="containsText" text="Continued">
      <formula>NOT(ISERROR(SEARCH("Continued",AV238)))</formula>
    </cfRule>
  </conditionalFormatting>
  <conditionalFormatting sqref="AN238:AU238">
    <cfRule type="containsText" dxfId="586" priority="377" operator="containsText" text="Discontinued">
      <formula>NOT(ISERROR(SEARCH("Discontinued",AN238)))</formula>
    </cfRule>
    <cfRule type="containsText" dxfId="585" priority="378" operator="containsText" text="In Question">
      <formula>NOT(ISERROR(SEARCH("In Question",AN238)))</formula>
    </cfRule>
    <cfRule type="containsText" dxfId="584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583" priority="374" operator="containsText" text="Discontinued">
      <formula>NOT(ISERROR(SEARCH("Discontinued",Z238)))</formula>
    </cfRule>
    <cfRule type="containsText" dxfId="582" priority="375" operator="containsText" text="In Question">
      <formula>NOT(ISERROR(SEARCH("In Question",Z238)))</formula>
    </cfRule>
    <cfRule type="containsText" dxfId="581" priority="376" operator="containsText" text="Continued">
      <formula>NOT(ISERROR(SEARCH("Continued",Z238)))</formula>
    </cfRule>
  </conditionalFormatting>
  <conditionalFormatting sqref="AX239:BA239">
    <cfRule type="containsText" dxfId="580" priority="371" operator="containsText" text="Discontinued">
      <formula>NOT(ISERROR(SEARCH("Discontinued",AX239)))</formula>
    </cfRule>
    <cfRule type="containsText" dxfId="579" priority="372" operator="containsText" text="In Question">
      <formula>NOT(ISERROR(SEARCH("In Question",AX239)))</formula>
    </cfRule>
    <cfRule type="containsText" dxfId="578" priority="373" operator="containsText" text="Continued">
      <formula>NOT(ISERROR(SEARCH("Continued",AX239)))</formula>
    </cfRule>
  </conditionalFormatting>
  <conditionalFormatting sqref="AV239:AW239">
    <cfRule type="containsText" dxfId="577" priority="368" operator="containsText" text="Discontinued">
      <formula>NOT(ISERROR(SEARCH("Discontinued",AV239)))</formula>
    </cfRule>
    <cfRule type="containsText" dxfId="576" priority="369" operator="containsText" text="In Question">
      <formula>NOT(ISERROR(SEARCH("In Question",AV239)))</formula>
    </cfRule>
    <cfRule type="containsText" dxfId="575" priority="370" operator="containsText" text="Continued">
      <formula>NOT(ISERROR(SEARCH("Continued",AV239)))</formula>
    </cfRule>
  </conditionalFormatting>
  <conditionalFormatting sqref="AN239:AU239">
    <cfRule type="containsText" dxfId="574" priority="365" operator="containsText" text="Discontinued">
      <formula>NOT(ISERROR(SEARCH("Discontinued",AN239)))</formula>
    </cfRule>
    <cfRule type="containsText" dxfId="573" priority="366" operator="containsText" text="In Question">
      <formula>NOT(ISERROR(SEARCH("In Question",AN239)))</formula>
    </cfRule>
    <cfRule type="containsText" dxfId="572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571" priority="362" operator="containsText" text="Discontinued">
      <formula>NOT(ISERROR(SEARCH("Discontinued",Z239)))</formula>
    </cfRule>
    <cfRule type="containsText" dxfId="570" priority="363" operator="containsText" text="In Question">
      <formula>NOT(ISERROR(SEARCH("In Question",Z239)))</formula>
    </cfRule>
    <cfRule type="containsText" dxfId="569" priority="364" operator="containsText" text="Continued">
      <formula>NOT(ISERROR(SEARCH("Continued",Z239)))</formula>
    </cfRule>
  </conditionalFormatting>
  <conditionalFormatting sqref="AX240:BA240">
    <cfRule type="containsText" dxfId="568" priority="359" operator="containsText" text="Discontinued">
      <formula>NOT(ISERROR(SEARCH("Discontinued",AX240)))</formula>
    </cfRule>
    <cfRule type="containsText" dxfId="567" priority="360" operator="containsText" text="In Question">
      <formula>NOT(ISERROR(SEARCH("In Question",AX240)))</formula>
    </cfRule>
    <cfRule type="containsText" dxfId="566" priority="361" operator="containsText" text="Continued">
      <formula>NOT(ISERROR(SEARCH("Continued",AX240)))</formula>
    </cfRule>
  </conditionalFormatting>
  <conditionalFormatting sqref="AV240:AW240">
    <cfRule type="containsText" dxfId="565" priority="356" operator="containsText" text="Discontinued">
      <formula>NOT(ISERROR(SEARCH("Discontinued",AV240)))</formula>
    </cfRule>
    <cfRule type="containsText" dxfId="564" priority="357" operator="containsText" text="In Question">
      <formula>NOT(ISERROR(SEARCH("In Question",AV240)))</formula>
    </cfRule>
    <cfRule type="containsText" dxfId="563" priority="358" operator="containsText" text="Continued">
      <formula>NOT(ISERROR(SEARCH("Continued",AV240)))</formula>
    </cfRule>
  </conditionalFormatting>
  <conditionalFormatting sqref="AN240:AU240">
    <cfRule type="containsText" dxfId="562" priority="353" operator="containsText" text="Discontinued">
      <formula>NOT(ISERROR(SEARCH("Discontinued",AN240)))</formula>
    </cfRule>
    <cfRule type="containsText" dxfId="561" priority="354" operator="containsText" text="In Question">
      <formula>NOT(ISERROR(SEARCH("In Question",AN240)))</formula>
    </cfRule>
    <cfRule type="containsText" dxfId="560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559" priority="350" operator="containsText" text="Discontinued">
      <formula>NOT(ISERROR(SEARCH("Discontinued",Z240)))</formula>
    </cfRule>
    <cfRule type="containsText" dxfId="558" priority="351" operator="containsText" text="In Question">
      <formula>NOT(ISERROR(SEARCH("In Question",Z240)))</formula>
    </cfRule>
    <cfRule type="containsText" dxfId="557" priority="352" operator="containsText" text="Continued">
      <formula>NOT(ISERROR(SEARCH("Continued",Z240)))</formula>
    </cfRule>
  </conditionalFormatting>
  <conditionalFormatting sqref="AX241:BA241">
    <cfRule type="containsText" dxfId="556" priority="347" operator="containsText" text="Discontinued">
      <formula>NOT(ISERROR(SEARCH("Discontinued",AX241)))</formula>
    </cfRule>
    <cfRule type="containsText" dxfId="555" priority="348" operator="containsText" text="In Question">
      <formula>NOT(ISERROR(SEARCH("In Question",AX241)))</formula>
    </cfRule>
    <cfRule type="containsText" dxfId="554" priority="349" operator="containsText" text="Continued">
      <formula>NOT(ISERROR(SEARCH("Continued",AX241)))</formula>
    </cfRule>
  </conditionalFormatting>
  <conditionalFormatting sqref="AV241:AW241">
    <cfRule type="containsText" dxfId="553" priority="344" operator="containsText" text="Discontinued">
      <formula>NOT(ISERROR(SEARCH("Discontinued",AV241)))</formula>
    </cfRule>
    <cfRule type="containsText" dxfId="552" priority="345" operator="containsText" text="In Question">
      <formula>NOT(ISERROR(SEARCH("In Question",AV241)))</formula>
    </cfRule>
    <cfRule type="containsText" dxfId="551" priority="346" operator="containsText" text="Continued">
      <formula>NOT(ISERROR(SEARCH("Continued",AV241)))</formula>
    </cfRule>
  </conditionalFormatting>
  <conditionalFormatting sqref="AN241:AU241">
    <cfRule type="containsText" dxfId="550" priority="341" operator="containsText" text="Discontinued">
      <formula>NOT(ISERROR(SEARCH("Discontinued",AN241)))</formula>
    </cfRule>
    <cfRule type="containsText" dxfId="549" priority="342" operator="containsText" text="In Question">
      <formula>NOT(ISERROR(SEARCH("In Question",AN241)))</formula>
    </cfRule>
    <cfRule type="containsText" dxfId="548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547" priority="338" operator="containsText" text="Discontinued">
      <formula>NOT(ISERROR(SEARCH("Discontinued",Z241)))</formula>
    </cfRule>
    <cfRule type="containsText" dxfId="546" priority="339" operator="containsText" text="In Question">
      <formula>NOT(ISERROR(SEARCH("In Question",Z241)))</formula>
    </cfRule>
    <cfRule type="containsText" dxfId="545" priority="340" operator="containsText" text="Continued">
      <formula>NOT(ISERROR(SEARCH("Continued",Z241)))</formula>
    </cfRule>
  </conditionalFormatting>
  <conditionalFormatting sqref="AX242:BA242">
    <cfRule type="containsText" dxfId="544" priority="335" operator="containsText" text="Discontinued">
      <formula>NOT(ISERROR(SEARCH("Discontinued",AX242)))</formula>
    </cfRule>
    <cfRule type="containsText" dxfId="543" priority="336" operator="containsText" text="In Question">
      <formula>NOT(ISERROR(SEARCH("In Question",AX242)))</formula>
    </cfRule>
    <cfRule type="containsText" dxfId="542" priority="337" operator="containsText" text="Continued">
      <formula>NOT(ISERROR(SEARCH("Continued",AX242)))</formula>
    </cfRule>
  </conditionalFormatting>
  <conditionalFormatting sqref="AV242:AW242">
    <cfRule type="containsText" dxfId="541" priority="332" operator="containsText" text="Discontinued">
      <formula>NOT(ISERROR(SEARCH("Discontinued",AV242)))</formula>
    </cfRule>
    <cfRule type="containsText" dxfId="540" priority="333" operator="containsText" text="In Question">
      <formula>NOT(ISERROR(SEARCH("In Question",AV242)))</formula>
    </cfRule>
    <cfRule type="containsText" dxfId="539" priority="334" operator="containsText" text="Continued">
      <formula>NOT(ISERROR(SEARCH("Continued",AV242)))</formula>
    </cfRule>
  </conditionalFormatting>
  <conditionalFormatting sqref="AN242:AU242">
    <cfRule type="containsText" dxfId="538" priority="329" operator="containsText" text="Discontinued">
      <formula>NOT(ISERROR(SEARCH("Discontinued",AN242)))</formula>
    </cfRule>
    <cfRule type="containsText" dxfId="537" priority="330" operator="containsText" text="In Question">
      <formula>NOT(ISERROR(SEARCH("In Question",AN242)))</formula>
    </cfRule>
    <cfRule type="containsText" dxfId="536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35" priority="326" operator="containsText" text="Discontinued">
      <formula>NOT(ISERROR(SEARCH("Discontinued",Z242)))</formula>
    </cfRule>
    <cfRule type="containsText" dxfId="534" priority="327" operator="containsText" text="In Question">
      <formula>NOT(ISERROR(SEARCH("In Question",Z242)))</formula>
    </cfRule>
    <cfRule type="containsText" dxfId="533" priority="328" operator="containsText" text="Continued">
      <formula>NOT(ISERROR(SEARCH("Continued",Z242)))</formula>
    </cfRule>
  </conditionalFormatting>
  <conditionalFormatting sqref="AX243:BA243">
    <cfRule type="containsText" dxfId="532" priority="323" operator="containsText" text="Discontinued">
      <formula>NOT(ISERROR(SEARCH("Discontinued",AX243)))</formula>
    </cfRule>
    <cfRule type="containsText" dxfId="531" priority="324" operator="containsText" text="In Question">
      <formula>NOT(ISERROR(SEARCH("In Question",AX243)))</formula>
    </cfRule>
    <cfRule type="containsText" dxfId="530" priority="325" operator="containsText" text="Continued">
      <formula>NOT(ISERROR(SEARCH("Continued",AX243)))</formula>
    </cfRule>
  </conditionalFormatting>
  <conditionalFormatting sqref="AV243:AW243">
    <cfRule type="containsText" dxfId="529" priority="320" operator="containsText" text="Discontinued">
      <formula>NOT(ISERROR(SEARCH("Discontinued",AV243)))</formula>
    </cfRule>
    <cfRule type="containsText" dxfId="528" priority="321" operator="containsText" text="In Question">
      <formula>NOT(ISERROR(SEARCH("In Question",AV243)))</formula>
    </cfRule>
    <cfRule type="containsText" dxfId="527" priority="322" operator="containsText" text="Continued">
      <formula>NOT(ISERROR(SEARCH("Continued",AV243)))</formula>
    </cfRule>
  </conditionalFormatting>
  <conditionalFormatting sqref="AN243:AU243">
    <cfRule type="containsText" dxfId="526" priority="317" operator="containsText" text="Discontinued">
      <formula>NOT(ISERROR(SEARCH("Discontinued",AN243)))</formula>
    </cfRule>
    <cfRule type="containsText" dxfId="525" priority="318" operator="containsText" text="In Question">
      <formula>NOT(ISERROR(SEARCH("In Question",AN243)))</formula>
    </cfRule>
    <cfRule type="containsText" dxfId="524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23" priority="314" operator="containsText" text="Discontinued">
      <formula>NOT(ISERROR(SEARCH("Discontinued",Z243)))</formula>
    </cfRule>
    <cfRule type="containsText" dxfId="522" priority="315" operator="containsText" text="In Question">
      <formula>NOT(ISERROR(SEARCH("In Question",Z243)))</formula>
    </cfRule>
    <cfRule type="containsText" dxfId="521" priority="316" operator="containsText" text="Continued">
      <formula>NOT(ISERROR(SEARCH("Continued",Z243)))</formula>
    </cfRule>
  </conditionalFormatting>
  <conditionalFormatting sqref="AX244:BA244">
    <cfRule type="containsText" dxfId="520" priority="311" operator="containsText" text="Discontinued">
      <formula>NOT(ISERROR(SEARCH("Discontinued",AX244)))</formula>
    </cfRule>
    <cfRule type="containsText" dxfId="519" priority="312" operator="containsText" text="In Question">
      <formula>NOT(ISERROR(SEARCH("In Question",AX244)))</formula>
    </cfRule>
    <cfRule type="containsText" dxfId="518" priority="313" operator="containsText" text="Continued">
      <formula>NOT(ISERROR(SEARCH("Continued",AX244)))</formula>
    </cfRule>
  </conditionalFormatting>
  <conditionalFormatting sqref="AV244:AW244">
    <cfRule type="containsText" dxfId="517" priority="308" operator="containsText" text="Discontinued">
      <formula>NOT(ISERROR(SEARCH("Discontinued",AV244)))</formula>
    </cfRule>
    <cfRule type="containsText" dxfId="516" priority="309" operator="containsText" text="In Question">
      <formula>NOT(ISERROR(SEARCH("In Question",AV244)))</formula>
    </cfRule>
    <cfRule type="containsText" dxfId="515" priority="310" operator="containsText" text="Continued">
      <formula>NOT(ISERROR(SEARCH("Continued",AV244)))</formula>
    </cfRule>
  </conditionalFormatting>
  <conditionalFormatting sqref="AN244:AU244">
    <cfRule type="containsText" dxfId="514" priority="305" operator="containsText" text="Discontinued">
      <formula>NOT(ISERROR(SEARCH("Discontinued",AN244)))</formula>
    </cfRule>
    <cfRule type="containsText" dxfId="513" priority="306" operator="containsText" text="In Question">
      <formula>NOT(ISERROR(SEARCH("In Question",AN244)))</formula>
    </cfRule>
    <cfRule type="containsText" dxfId="512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11" priority="302" operator="containsText" text="Discontinued">
      <formula>NOT(ISERROR(SEARCH("Discontinued",Z244)))</formula>
    </cfRule>
    <cfRule type="containsText" dxfId="510" priority="303" operator="containsText" text="In Question">
      <formula>NOT(ISERROR(SEARCH("In Question",Z244)))</formula>
    </cfRule>
    <cfRule type="containsText" dxfId="509" priority="304" operator="containsText" text="Continued">
      <formula>NOT(ISERROR(SEARCH("Continued",Z244)))</formula>
    </cfRule>
  </conditionalFormatting>
  <conditionalFormatting sqref="AX245:BA245">
    <cfRule type="containsText" dxfId="508" priority="299" operator="containsText" text="Discontinued">
      <formula>NOT(ISERROR(SEARCH("Discontinued",AX245)))</formula>
    </cfRule>
    <cfRule type="containsText" dxfId="507" priority="300" operator="containsText" text="In Question">
      <formula>NOT(ISERROR(SEARCH("In Question",AX245)))</formula>
    </cfRule>
    <cfRule type="containsText" dxfId="506" priority="301" operator="containsText" text="Continued">
      <formula>NOT(ISERROR(SEARCH("Continued",AX245)))</formula>
    </cfRule>
  </conditionalFormatting>
  <conditionalFormatting sqref="AX249:BA249">
    <cfRule type="containsText" dxfId="505" priority="251" operator="containsText" text="Discontinued">
      <formula>NOT(ISERROR(SEARCH("Discontinued",AX249)))</formula>
    </cfRule>
    <cfRule type="containsText" dxfId="504" priority="252" operator="containsText" text="In Question">
      <formula>NOT(ISERROR(SEARCH("In Question",AX249)))</formula>
    </cfRule>
    <cfRule type="containsText" dxfId="503" priority="253" operator="containsText" text="Continued">
      <formula>NOT(ISERROR(SEARCH("Continued",AX249)))</formula>
    </cfRule>
  </conditionalFormatting>
  <conditionalFormatting sqref="AV249:AW249">
    <cfRule type="containsText" dxfId="502" priority="248" operator="containsText" text="Discontinued">
      <formula>NOT(ISERROR(SEARCH("Discontinued",AV249)))</formula>
    </cfRule>
    <cfRule type="containsText" dxfId="501" priority="249" operator="containsText" text="In Question">
      <formula>NOT(ISERROR(SEARCH("In Question",AV249)))</formula>
    </cfRule>
    <cfRule type="containsText" dxfId="500" priority="250" operator="containsText" text="Continued">
      <formula>NOT(ISERROR(SEARCH("Continued",AV249)))</formula>
    </cfRule>
  </conditionalFormatting>
  <conditionalFormatting sqref="AN249:AU249">
    <cfRule type="containsText" dxfId="499" priority="245" operator="containsText" text="Discontinued">
      <formula>NOT(ISERROR(SEARCH("Discontinued",AN249)))</formula>
    </cfRule>
    <cfRule type="containsText" dxfId="498" priority="246" operator="containsText" text="In Question">
      <formula>NOT(ISERROR(SEARCH("In Question",AN249)))</formula>
    </cfRule>
    <cfRule type="containsText" dxfId="497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496" priority="242" operator="containsText" text="Discontinued">
      <formula>NOT(ISERROR(SEARCH("Discontinued",Z249)))</formula>
    </cfRule>
    <cfRule type="containsText" dxfId="495" priority="243" operator="containsText" text="In Question">
      <formula>NOT(ISERROR(SEARCH("In Question",Z249)))</formula>
    </cfRule>
    <cfRule type="containsText" dxfId="494" priority="244" operator="containsText" text="Continued">
      <formula>NOT(ISERROR(SEARCH("Continued",Z249)))</formula>
    </cfRule>
  </conditionalFormatting>
  <conditionalFormatting sqref="AN246:AU246">
    <cfRule type="containsText" dxfId="493" priority="281" operator="containsText" text="Discontinued">
      <formula>NOT(ISERROR(SEARCH("Discontinued",AN246)))</formula>
    </cfRule>
    <cfRule type="containsText" dxfId="492" priority="282" operator="containsText" text="In Question">
      <formula>NOT(ISERROR(SEARCH("In Question",AN246)))</formula>
    </cfRule>
    <cfRule type="containsText" dxfId="491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490" priority="278" operator="containsText" text="Discontinued">
      <formula>NOT(ISERROR(SEARCH("Discontinued",Z246)))</formula>
    </cfRule>
    <cfRule type="containsText" dxfId="489" priority="279" operator="containsText" text="In Question">
      <formula>NOT(ISERROR(SEARCH("In Question",Z246)))</formula>
    </cfRule>
    <cfRule type="containsText" dxfId="488" priority="280" operator="containsText" text="Continued">
      <formula>NOT(ISERROR(SEARCH("Continued",Z246)))</formula>
    </cfRule>
  </conditionalFormatting>
  <conditionalFormatting sqref="AX247:BA247">
    <cfRule type="containsText" dxfId="487" priority="275" operator="containsText" text="Discontinued">
      <formula>NOT(ISERROR(SEARCH("Discontinued",AX247)))</formula>
    </cfRule>
    <cfRule type="containsText" dxfId="486" priority="276" operator="containsText" text="In Question">
      <formula>NOT(ISERROR(SEARCH("In Question",AX247)))</formula>
    </cfRule>
    <cfRule type="containsText" dxfId="485" priority="277" operator="containsText" text="Continued">
      <formula>NOT(ISERROR(SEARCH("Continued",AX247)))</formula>
    </cfRule>
  </conditionalFormatting>
  <conditionalFormatting sqref="AV247:AW247">
    <cfRule type="containsText" dxfId="484" priority="272" operator="containsText" text="Discontinued">
      <formula>NOT(ISERROR(SEARCH("Discontinued",AV247)))</formula>
    </cfRule>
    <cfRule type="containsText" dxfId="483" priority="273" operator="containsText" text="In Question">
      <formula>NOT(ISERROR(SEARCH("In Question",AV247)))</formula>
    </cfRule>
    <cfRule type="containsText" dxfId="482" priority="274" operator="containsText" text="Continued">
      <formula>NOT(ISERROR(SEARCH("Continued",AV247)))</formula>
    </cfRule>
  </conditionalFormatting>
  <conditionalFormatting sqref="AN247:AU247">
    <cfRule type="containsText" dxfId="481" priority="269" operator="containsText" text="Discontinued">
      <formula>NOT(ISERROR(SEARCH("Discontinued",AN247)))</formula>
    </cfRule>
    <cfRule type="containsText" dxfId="480" priority="270" operator="containsText" text="In Question">
      <formula>NOT(ISERROR(SEARCH("In Question",AN247)))</formula>
    </cfRule>
    <cfRule type="containsText" dxfId="479" priority="271" operator="containsText" text="Continued">
      <formula>NOT(ISERROR(SEARCH("Continued",AN247)))</formula>
    </cfRule>
  </conditionalFormatting>
  <conditionalFormatting sqref="AX248:BA248">
    <cfRule type="containsText" dxfId="478" priority="263" operator="containsText" text="Discontinued">
      <formula>NOT(ISERROR(SEARCH("Discontinued",AX248)))</formula>
    </cfRule>
    <cfRule type="containsText" dxfId="477" priority="264" operator="containsText" text="In Question">
      <formula>NOT(ISERROR(SEARCH("In Question",AX248)))</formula>
    </cfRule>
    <cfRule type="containsText" dxfId="476" priority="265" operator="containsText" text="Continued">
      <formula>NOT(ISERROR(SEARCH("Continued",AX248)))</formula>
    </cfRule>
  </conditionalFormatting>
  <conditionalFormatting sqref="AV248:AW248">
    <cfRule type="containsText" dxfId="475" priority="260" operator="containsText" text="Discontinued">
      <formula>NOT(ISERROR(SEARCH("Discontinued",AV248)))</formula>
    </cfRule>
    <cfRule type="containsText" dxfId="474" priority="261" operator="containsText" text="In Question">
      <formula>NOT(ISERROR(SEARCH("In Question",AV248)))</formula>
    </cfRule>
    <cfRule type="containsText" dxfId="473" priority="262" operator="containsText" text="Continued">
      <formula>NOT(ISERROR(SEARCH("Continued",AV248)))</formula>
    </cfRule>
  </conditionalFormatting>
  <conditionalFormatting sqref="AN248:AU248">
    <cfRule type="containsText" dxfId="472" priority="257" operator="containsText" text="Discontinued">
      <formula>NOT(ISERROR(SEARCH("Discontinued",AN248)))</formula>
    </cfRule>
    <cfRule type="containsText" dxfId="471" priority="258" operator="containsText" text="In Question">
      <formula>NOT(ISERROR(SEARCH("In Question",AN248)))</formula>
    </cfRule>
    <cfRule type="containsText" dxfId="470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469" priority="254" operator="containsText" text="Discontinued">
      <formula>NOT(ISERROR(SEARCH("Discontinued",Z248)))</formula>
    </cfRule>
    <cfRule type="containsText" dxfId="468" priority="255" operator="containsText" text="In Question">
      <formula>NOT(ISERROR(SEARCH("In Question",Z248)))</formula>
    </cfRule>
    <cfRule type="containsText" dxfId="467" priority="256" operator="containsText" text="Continued">
      <formula>NOT(ISERROR(SEARCH("Continued",Z248)))</formula>
    </cfRule>
  </conditionalFormatting>
  <conditionalFormatting sqref="AX250:BA250">
    <cfRule type="containsText" dxfId="466" priority="239" operator="containsText" text="Discontinued">
      <formula>NOT(ISERROR(SEARCH("Discontinued",AX250)))</formula>
    </cfRule>
    <cfRule type="containsText" dxfId="465" priority="240" operator="containsText" text="In Question">
      <formula>NOT(ISERROR(SEARCH("In Question",AX250)))</formula>
    </cfRule>
    <cfRule type="containsText" dxfId="464" priority="241" operator="containsText" text="Continued">
      <formula>NOT(ISERROR(SEARCH("Continued",AX250)))</formula>
    </cfRule>
  </conditionalFormatting>
  <conditionalFormatting sqref="AV250:AW250">
    <cfRule type="containsText" dxfId="463" priority="236" operator="containsText" text="Discontinued">
      <formula>NOT(ISERROR(SEARCH("Discontinued",AV250)))</formula>
    </cfRule>
    <cfRule type="containsText" dxfId="462" priority="237" operator="containsText" text="In Question">
      <formula>NOT(ISERROR(SEARCH("In Question",AV250)))</formula>
    </cfRule>
    <cfRule type="containsText" dxfId="461" priority="238" operator="containsText" text="Continued">
      <formula>NOT(ISERROR(SEARCH("Continued",AV250)))</formula>
    </cfRule>
  </conditionalFormatting>
  <conditionalFormatting sqref="AN250:AU250">
    <cfRule type="containsText" dxfId="460" priority="233" operator="containsText" text="Discontinued">
      <formula>NOT(ISERROR(SEARCH("Discontinued",AN250)))</formula>
    </cfRule>
    <cfRule type="containsText" dxfId="459" priority="234" operator="containsText" text="In Question">
      <formula>NOT(ISERROR(SEARCH("In Question",AN250)))</formula>
    </cfRule>
    <cfRule type="containsText" dxfId="458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457" priority="230" operator="containsText" text="Discontinued">
      <formula>NOT(ISERROR(SEARCH("Discontinued",Z250)))</formula>
    </cfRule>
    <cfRule type="containsText" dxfId="456" priority="231" operator="containsText" text="In Question">
      <formula>NOT(ISERROR(SEARCH("In Question",Z250)))</formula>
    </cfRule>
    <cfRule type="containsText" dxfId="455" priority="232" operator="containsText" text="Continued">
      <formula>NOT(ISERROR(SEARCH("Continued",Z250)))</formula>
    </cfRule>
  </conditionalFormatting>
  <conditionalFormatting sqref="AX251:BA251">
    <cfRule type="containsText" dxfId="454" priority="227" operator="containsText" text="Discontinued">
      <formula>NOT(ISERROR(SEARCH("Discontinued",AX251)))</formula>
    </cfRule>
    <cfRule type="containsText" dxfId="453" priority="228" operator="containsText" text="In Question">
      <formula>NOT(ISERROR(SEARCH("In Question",AX251)))</formula>
    </cfRule>
    <cfRule type="containsText" dxfId="452" priority="229" operator="containsText" text="Continued">
      <formula>NOT(ISERROR(SEARCH("Continued",AX251)))</formula>
    </cfRule>
  </conditionalFormatting>
  <conditionalFormatting sqref="AV251:AW251">
    <cfRule type="containsText" dxfId="451" priority="224" operator="containsText" text="Discontinued">
      <formula>NOT(ISERROR(SEARCH("Discontinued",AV251)))</formula>
    </cfRule>
    <cfRule type="containsText" dxfId="450" priority="225" operator="containsText" text="In Question">
      <formula>NOT(ISERROR(SEARCH("In Question",AV251)))</formula>
    </cfRule>
    <cfRule type="containsText" dxfId="449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448" priority="218" operator="containsText" text="Discontinued">
      <formula>NOT(ISERROR(SEARCH("Discontinued",Z251)))</formula>
    </cfRule>
    <cfRule type="containsText" dxfId="447" priority="219" operator="containsText" text="In Question">
      <formula>NOT(ISERROR(SEARCH("In Question",Z251)))</formula>
    </cfRule>
    <cfRule type="containsText" dxfId="446" priority="220" operator="containsText" text="Continued">
      <formula>NOT(ISERROR(SEARCH("Continued",Z251)))</formula>
    </cfRule>
  </conditionalFormatting>
  <conditionalFormatting sqref="AX252:BA252">
    <cfRule type="containsText" dxfId="445" priority="215" operator="containsText" text="Discontinued">
      <formula>NOT(ISERROR(SEARCH("Discontinued",AX252)))</formula>
    </cfRule>
    <cfRule type="containsText" dxfId="444" priority="216" operator="containsText" text="In Question">
      <formula>NOT(ISERROR(SEARCH("In Question",AX252)))</formula>
    </cfRule>
    <cfRule type="containsText" dxfId="443" priority="217" operator="containsText" text="Continued">
      <formula>NOT(ISERROR(SEARCH("Continued",AX252)))</formula>
    </cfRule>
  </conditionalFormatting>
  <conditionalFormatting sqref="AV252:AW252">
    <cfRule type="containsText" dxfId="442" priority="212" operator="containsText" text="Discontinued">
      <formula>NOT(ISERROR(SEARCH("Discontinued",AV252)))</formula>
    </cfRule>
    <cfRule type="containsText" dxfId="441" priority="213" operator="containsText" text="In Question">
      <formula>NOT(ISERROR(SEARCH("In Question",AV252)))</formula>
    </cfRule>
    <cfRule type="containsText" dxfId="440" priority="214" operator="containsText" text="Continued">
      <formula>NOT(ISERROR(SEARCH("Continued",AV252)))</formula>
    </cfRule>
  </conditionalFormatting>
  <conditionalFormatting sqref="AN252:AU252">
    <cfRule type="containsText" dxfId="439" priority="209" operator="containsText" text="Discontinued">
      <formula>NOT(ISERROR(SEARCH("Discontinued",AN252)))</formula>
    </cfRule>
    <cfRule type="containsText" dxfId="438" priority="210" operator="containsText" text="In Question">
      <formula>NOT(ISERROR(SEARCH("In Question",AN252)))</formula>
    </cfRule>
    <cfRule type="containsText" dxfId="437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36" priority="206" operator="containsText" text="Discontinued">
      <formula>NOT(ISERROR(SEARCH("Discontinued",Z252)))</formula>
    </cfRule>
    <cfRule type="containsText" dxfId="435" priority="207" operator="containsText" text="In Question">
      <formula>NOT(ISERROR(SEARCH("In Question",Z252)))</formula>
    </cfRule>
    <cfRule type="containsText" dxfId="434" priority="208" operator="containsText" text="Continued">
      <formula>NOT(ISERROR(SEARCH("Continued",Z252)))</formula>
    </cfRule>
  </conditionalFormatting>
  <conditionalFormatting sqref="AX253:BA253">
    <cfRule type="containsText" dxfId="433" priority="203" operator="containsText" text="Discontinued">
      <formula>NOT(ISERROR(SEARCH("Discontinued",AX253)))</formula>
    </cfRule>
    <cfRule type="containsText" dxfId="432" priority="204" operator="containsText" text="In Question">
      <formula>NOT(ISERROR(SEARCH("In Question",AX253)))</formula>
    </cfRule>
    <cfRule type="containsText" dxfId="431" priority="205" operator="containsText" text="Continued">
      <formula>NOT(ISERROR(SEARCH("Continued",AX253)))</formula>
    </cfRule>
  </conditionalFormatting>
  <conditionalFormatting sqref="AV253:AW253">
    <cfRule type="containsText" dxfId="430" priority="200" operator="containsText" text="Discontinued">
      <formula>NOT(ISERROR(SEARCH("Discontinued",AV253)))</formula>
    </cfRule>
    <cfRule type="containsText" dxfId="429" priority="201" operator="containsText" text="In Question">
      <formula>NOT(ISERROR(SEARCH("In Question",AV253)))</formula>
    </cfRule>
    <cfRule type="containsText" dxfId="428" priority="202" operator="containsText" text="Continued">
      <formula>NOT(ISERROR(SEARCH("Continued",AV253)))</formula>
    </cfRule>
  </conditionalFormatting>
  <conditionalFormatting sqref="AN253:AU253">
    <cfRule type="containsText" dxfId="427" priority="197" operator="containsText" text="Discontinued">
      <formula>NOT(ISERROR(SEARCH("Discontinued",AN253)))</formula>
    </cfRule>
    <cfRule type="containsText" dxfId="426" priority="198" operator="containsText" text="In Question">
      <formula>NOT(ISERROR(SEARCH("In Question",AN253)))</formula>
    </cfRule>
    <cfRule type="containsText" dxfId="425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24" priority="194" operator="containsText" text="Discontinued">
      <formula>NOT(ISERROR(SEARCH("Discontinued",Z253)))</formula>
    </cfRule>
    <cfRule type="containsText" dxfId="423" priority="195" operator="containsText" text="In Question">
      <formula>NOT(ISERROR(SEARCH("In Question",Z253)))</formula>
    </cfRule>
    <cfRule type="containsText" dxfId="422" priority="196" operator="containsText" text="Continued">
      <formula>NOT(ISERROR(SEARCH("Continued",Z253)))</formula>
    </cfRule>
  </conditionalFormatting>
  <conditionalFormatting sqref="AX254:BA254">
    <cfRule type="containsText" dxfId="421" priority="191" operator="containsText" text="Discontinued">
      <formula>NOT(ISERROR(SEARCH("Discontinued",AX254)))</formula>
    </cfRule>
    <cfRule type="containsText" dxfId="420" priority="192" operator="containsText" text="In Question">
      <formula>NOT(ISERROR(SEARCH("In Question",AX254)))</formula>
    </cfRule>
    <cfRule type="containsText" dxfId="419" priority="193" operator="containsText" text="Continued">
      <formula>NOT(ISERROR(SEARCH("Continued",AX254)))</formula>
    </cfRule>
  </conditionalFormatting>
  <conditionalFormatting sqref="AV254:AW254">
    <cfRule type="containsText" dxfId="418" priority="188" operator="containsText" text="Discontinued">
      <formula>NOT(ISERROR(SEARCH("Discontinued",AV254)))</formula>
    </cfRule>
    <cfRule type="containsText" dxfId="417" priority="189" operator="containsText" text="In Question">
      <formula>NOT(ISERROR(SEARCH("In Question",AV254)))</formula>
    </cfRule>
    <cfRule type="containsText" dxfId="416" priority="190" operator="containsText" text="Continued">
      <formula>NOT(ISERROR(SEARCH("Continued",AV254)))</formula>
    </cfRule>
  </conditionalFormatting>
  <conditionalFormatting sqref="AN254:AU254">
    <cfRule type="containsText" dxfId="415" priority="185" operator="containsText" text="Discontinued">
      <formula>NOT(ISERROR(SEARCH("Discontinued",AN254)))</formula>
    </cfRule>
    <cfRule type="containsText" dxfId="414" priority="186" operator="containsText" text="In Question">
      <formula>NOT(ISERROR(SEARCH("In Question",AN254)))</formula>
    </cfRule>
    <cfRule type="containsText" dxfId="413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12" priority="182" operator="containsText" text="Discontinued">
      <formula>NOT(ISERROR(SEARCH("Discontinued",Z254)))</formula>
    </cfRule>
    <cfRule type="containsText" dxfId="411" priority="183" operator="containsText" text="In Question">
      <formula>NOT(ISERROR(SEARCH("In Question",Z254)))</formula>
    </cfRule>
    <cfRule type="containsText" dxfId="410" priority="184" operator="containsText" text="Continued">
      <formula>NOT(ISERROR(SEARCH("Continued",Z254)))</formula>
    </cfRule>
  </conditionalFormatting>
  <conditionalFormatting sqref="BI196">
    <cfRule type="containsText" dxfId="409" priority="179" operator="containsText" text="Discontinued">
      <formula>NOT(ISERROR(SEARCH("Discontinued",BI196)))</formula>
    </cfRule>
    <cfRule type="containsText" dxfId="408" priority="180" operator="containsText" text="In Question">
      <formula>NOT(ISERROR(SEARCH("In Question",BI196)))</formula>
    </cfRule>
    <cfRule type="containsText" dxfId="407" priority="181" operator="containsText" text="Continued">
      <formula>NOT(ISERROR(SEARCH("Continued",BI196)))</formula>
    </cfRule>
  </conditionalFormatting>
  <conditionalFormatting sqref="BI197">
    <cfRule type="containsText" dxfId="406" priority="176" operator="containsText" text="Discontinued">
      <formula>NOT(ISERROR(SEARCH("Discontinued",BI197)))</formula>
    </cfRule>
    <cfRule type="containsText" dxfId="405" priority="177" operator="containsText" text="In Question">
      <formula>NOT(ISERROR(SEARCH("In Question",BI197)))</formula>
    </cfRule>
    <cfRule type="containsText" dxfId="404" priority="178" operator="containsText" text="Continued">
      <formula>NOT(ISERROR(SEARCH("Continued",BI197)))</formula>
    </cfRule>
  </conditionalFormatting>
  <conditionalFormatting sqref="BI198">
    <cfRule type="containsText" dxfId="403" priority="173" operator="containsText" text="Discontinued">
      <formula>NOT(ISERROR(SEARCH("Discontinued",BI198)))</formula>
    </cfRule>
    <cfRule type="containsText" dxfId="402" priority="174" operator="containsText" text="In Question">
      <formula>NOT(ISERROR(SEARCH("In Question",BI198)))</formula>
    </cfRule>
    <cfRule type="containsText" dxfId="401" priority="175" operator="containsText" text="Continued">
      <formula>NOT(ISERROR(SEARCH("Continued",BI198)))</formula>
    </cfRule>
  </conditionalFormatting>
  <conditionalFormatting sqref="BI201">
    <cfRule type="containsText" dxfId="400" priority="170" operator="containsText" text="Discontinued">
      <formula>NOT(ISERROR(SEARCH("Discontinued",BI201)))</formula>
    </cfRule>
    <cfRule type="containsText" dxfId="399" priority="171" operator="containsText" text="In Question">
      <formula>NOT(ISERROR(SEARCH("In Question",BI201)))</formula>
    </cfRule>
    <cfRule type="containsText" dxfId="398" priority="172" operator="containsText" text="Continued">
      <formula>NOT(ISERROR(SEARCH("Continued",BI201)))</formula>
    </cfRule>
  </conditionalFormatting>
  <conditionalFormatting sqref="AF83">
    <cfRule type="containsText" dxfId="397" priority="167" operator="containsText" text="Discontinued">
      <formula>NOT(ISERROR(SEARCH("Discontinued",AF83)))</formula>
    </cfRule>
    <cfRule type="containsText" dxfId="396" priority="168" operator="containsText" text="In Question">
      <formula>NOT(ISERROR(SEARCH("In Question",AF83)))</formula>
    </cfRule>
    <cfRule type="containsText" dxfId="395" priority="169" operator="containsText" text="Continued">
      <formula>NOT(ISERROR(SEARCH("Continued",AF83)))</formula>
    </cfRule>
  </conditionalFormatting>
  <conditionalFormatting sqref="AN121:AO121">
    <cfRule type="containsText" dxfId="394" priority="164" operator="containsText" text="Discontinued">
      <formula>NOT(ISERROR(SEARCH("Discontinued",AN121)))</formula>
    </cfRule>
    <cfRule type="containsText" dxfId="393" priority="165" operator="containsText" text="In Question">
      <formula>NOT(ISERROR(SEARCH("In Question",AN121)))</formula>
    </cfRule>
    <cfRule type="containsText" dxfId="392" priority="166" operator="containsText" text="Continued">
      <formula>NOT(ISERROR(SEARCH("Continued",AN121)))</formula>
    </cfRule>
  </conditionalFormatting>
  <conditionalFormatting sqref="AN122:AO122">
    <cfRule type="containsText" dxfId="391" priority="161" operator="containsText" text="Discontinued">
      <formula>NOT(ISERROR(SEARCH("Discontinued",AN122)))</formula>
    </cfRule>
    <cfRule type="containsText" dxfId="390" priority="162" operator="containsText" text="In Question">
      <formula>NOT(ISERROR(SEARCH("In Question",AN122)))</formula>
    </cfRule>
    <cfRule type="containsText" dxfId="389" priority="163" operator="containsText" text="Continued">
      <formula>NOT(ISERROR(SEARCH("Continued",AN122)))</formula>
    </cfRule>
  </conditionalFormatting>
  <conditionalFormatting sqref="AZ183:BA183">
    <cfRule type="containsText" dxfId="388" priority="107" operator="containsText" text="Discontinued">
      <formula>NOT(ISERROR(SEARCH("Discontinued",AZ183)))</formula>
    </cfRule>
    <cfRule type="containsText" dxfId="387" priority="108" operator="containsText" text="In Question">
      <formula>NOT(ISERROR(SEARCH("In Question",AZ183)))</formula>
    </cfRule>
    <cfRule type="containsText" dxfId="386" priority="109" operator="containsText" text="Continued">
      <formula>NOT(ISERROR(SEARCH("Continued",AZ183)))</formula>
    </cfRule>
  </conditionalFormatting>
  <conditionalFormatting sqref="AN124:AO124">
    <cfRule type="containsText" dxfId="385" priority="155" operator="containsText" text="Discontinued">
      <formula>NOT(ISERROR(SEARCH("Discontinued",AN124)))</formula>
    </cfRule>
    <cfRule type="containsText" dxfId="384" priority="156" operator="containsText" text="In Question">
      <formula>NOT(ISERROR(SEARCH("In Question",AN124)))</formula>
    </cfRule>
    <cfRule type="containsText" dxfId="383" priority="157" operator="containsText" text="Continued">
      <formula>NOT(ISERROR(SEARCH("Continued",AN124)))</formula>
    </cfRule>
  </conditionalFormatting>
  <conditionalFormatting sqref="AX183:AY183">
    <cfRule type="containsText" dxfId="382" priority="146" operator="containsText" text="Discontinued">
      <formula>NOT(ISERROR(SEARCH("Discontinued",AX183)))</formula>
    </cfRule>
    <cfRule type="containsText" dxfId="381" priority="147" operator="containsText" text="In Question">
      <formula>NOT(ISERROR(SEARCH("In Question",AX183)))</formula>
    </cfRule>
    <cfRule type="containsText" dxfId="380" priority="148" operator="containsText" text="Continued">
      <formula>NOT(ISERROR(SEARCH("Continued",AX183)))</formula>
    </cfRule>
  </conditionalFormatting>
  <conditionalFormatting sqref="AJ83">
    <cfRule type="containsText" dxfId="379" priority="140" operator="containsText" text="Discontinued">
      <formula>NOT(ISERROR(SEARCH("Discontinued",AJ83)))</formula>
    </cfRule>
    <cfRule type="containsText" dxfId="378" priority="141" operator="containsText" text="In Question">
      <formula>NOT(ISERROR(SEARCH("In Question",AJ83)))</formula>
    </cfRule>
    <cfRule type="containsText" dxfId="377" priority="142" operator="containsText" text="Continued">
      <formula>NOT(ISERROR(SEARCH("Continued",AJ83)))</formula>
    </cfRule>
  </conditionalFormatting>
  <conditionalFormatting sqref="AN86:AO89">
    <cfRule type="containsText" dxfId="376" priority="131" operator="containsText" text="Discontinued">
      <formula>NOT(ISERROR(SEARCH("Discontinued",AN86)))</formula>
    </cfRule>
    <cfRule type="containsText" dxfId="375" priority="132" operator="containsText" text="In Question">
      <formula>NOT(ISERROR(SEARCH("In Question",AN86)))</formula>
    </cfRule>
    <cfRule type="containsText" dxfId="374" priority="133" operator="containsText" text="Continued">
      <formula>NOT(ISERROR(SEARCH("Continued",AN86)))</formula>
    </cfRule>
  </conditionalFormatting>
  <conditionalFormatting sqref="AP121:AQ125">
    <cfRule type="containsText" dxfId="373" priority="128" operator="containsText" text="Discontinued">
      <formula>NOT(ISERROR(SEARCH("Discontinued",AP121)))</formula>
    </cfRule>
    <cfRule type="containsText" dxfId="372" priority="129" operator="containsText" text="In Question">
      <formula>NOT(ISERROR(SEARCH("In Question",AP121)))</formula>
    </cfRule>
    <cfRule type="containsText" dxfId="371" priority="130" operator="containsText" text="Continued">
      <formula>NOT(ISERROR(SEARCH("Continued",AP121)))</formula>
    </cfRule>
  </conditionalFormatting>
  <conditionalFormatting sqref="AR121:AS125">
    <cfRule type="containsText" dxfId="370" priority="125" operator="containsText" text="Discontinued">
      <formula>NOT(ISERROR(SEARCH("Discontinued",AR121)))</formula>
    </cfRule>
    <cfRule type="containsText" dxfId="369" priority="126" operator="containsText" text="In Question">
      <formula>NOT(ISERROR(SEARCH("In Question",AR121)))</formula>
    </cfRule>
    <cfRule type="containsText" dxfId="368" priority="127" operator="containsText" text="Continued">
      <formula>NOT(ISERROR(SEARCH("Continued",AR121)))</formula>
    </cfRule>
  </conditionalFormatting>
  <conditionalFormatting sqref="AT121:AU125">
    <cfRule type="containsText" dxfId="367" priority="122" operator="containsText" text="Discontinued">
      <formula>NOT(ISERROR(SEARCH("Discontinued",AT121)))</formula>
    </cfRule>
    <cfRule type="containsText" dxfId="366" priority="123" operator="containsText" text="In Question">
      <formula>NOT(ISERROR(SEARCH("In Question",AT121)))</formula>
    </cfRule>
    <cfRule type="containsText" dxfId="365" priority="124" operator="containsText" text="Continued">
      <formula>NOT(ISERROR(SEARCH("Continued",AT121)))</formula>
    </cfRule>
  </conditionalFormatting>
  <conditionalFormatting sqref="AV121:AW125">
    <cfRule type="containsText" dxfId="364" priority="119" operator="containsText" text="Discontinued">
      <formula>NOT(ISERROR(SEARCH("Discontinued",AV121)))</formula>
    </cfRule>
    <cfRule type="containsText" dxfId="363" priority="120" operator="containsText" text="In Question">
      <formula>NOT(ISERROR(SEARCH("In Question",AV121)))</formula>
    </cfRule>
    <cfRule type="containsText" dxfId="362" priority="121" operator="containsText" text="Continued">
      <formula>NOT(ISERROR(SEARCH("Continued",AV121)))</formula>
    </cfRule>
  </conditionalFormatting>
  <conditionalFormatting sqref="AX121:AY164">
    <cfRule type="containsText" dxfId="361" priority="116" operator="containsText" text="Discontinued">
      <formula>NOT(ISERROR(SEARCH("Discontinued",AX121)))</formula>
    </cfRule>
    <cfRule type="containsText" dxfId="360" priority="117" operator="containsText" text="In Question">
      <formula>NOT(ISERROR(SEARCH("In Question",AX121)))</formula>
    </cfRule>
    <cfRule type="containsText" dxfId="359" priority="118" operator="containsText" text="Continued">
      <formula>NOT(ISERROR(SEARCH("Continued",AX121)))</formula>
    </cfRule>
  </conditionalFormatting>
  <conditionalFormatting sqref="AZ121:BA165">
    <cfRule type="containsText" dxfId="358" priority="113" operator="containsText" text="Discontinued">
      <formula>NOT(ISERROR(SEARCH("Discontinued",AZ121)))</formula>
    </cfRule>
    <cfRule type="containsText" dxfId="357" priority="114" operator="containsText" text="In Question">
      <formula>NOT(ISERROR(SEARCH("In Question",AZ121)))</formula>
    </cfRule>
    <cfRule type="containsText" dxfId="356" priority="115" operator="containsText" text="Continued">
      <formula>NOT(ISERROR(SEARCH("Continued",AZ121)))</formula>
    </cfRule>
  </conditionalFormatting>
  <conditionalFormatting sqref="AZ181:BA181">
    <cfRule type="containsText" dxfId="355" priority="110" operator="containsText" text="Discontinued">
      <formula>NOT(ISERROR(SEARCH("Discontinued",AZ181)))</formula>
    </cfRule>
    <cfRule type="containsText" dxfId="354" priority="111" operator="containsText" text="In Question">
      <formula>NOT(ISERROR(SEARCH("In Question",AZ181)))</formula>
    </cfRule>
    <cfRule type="containsText" dxfId="353" priority="112" operator="containsText" text="Continued">
      <formula>NOT(ISERROR(SEARCH("Continued",AZ181)))</formula>
    </cfRule>
  </conditionalFormatting>
  <conditionalFormatting sqref="BJ232:BJ254">
    <cfRule type="containsText" dxfId="352" priority="65" operator="containsText" text="Discontinued">
      <formula>NOT(ISERROR(SEARCH("Discontinued",BJ232)))</formula>
    </cfRule>
    <cfRule type="containsText" dxfId="351" priority="66" operator="containsText" text="In Question">
      <formula>NOT(ISERROR(SEARCH("In Question",BJ232)))</formula>
    </cfRule>
    <cfRule type="containsText" dxfId="350" priority="67" operator="containsText" text="Continued">
      <formula>NOT(ISERROR(SEARCH("Continued",BJ232)))</formula>
    </cfRule>
  </conditionalFormatting>
  <conditionalFormatting sqref="BI121:BJ121 BI122:BI165">
    <cfRule type="containsText" dxfId="349" priority="104" operator="containsText" text="Discontinued">
      <formula>NOT(ISERROR(SEARCH("Discontinued",BI121)))</formula>
    </cfRule>
    <cfRule type="containsText" dxfId="348" priority="105" operator="containsText" text="In Question">
      <formula>NOT(ISERROR(SEARCH("In Question",BI121)))</formula>
    </cfRule>
    <cfRule type="containsText" dxfId="347" priority="106" operator="containsText" text="Continued">
      <formula>NOT(ISERROR(SEARCH("Continued",BI121)))</formula>
    </cfRule>
  </conditionalFormatting>
  <conditionalFormatting sqref="BI174:BI178">
    <cfRule type="containsText" dxfId="346" priority="101" operator="containsText" text="Discontinued">
      <formula>NOT(ISERROR(SEARCH("Discontinued",BI174)))</formula>
    </cfRule>
    <cfRule type="containsText" dxfId="345" priority="102" operator="containsText" text="In Question">
      <formula>NOT(ISERROR(SEARCH("In Question",BI174)))</formula>
    </cfRule>
    <cfRule type="containsText" dxfId="344" priority="103" operator="containsText" text="Continued">
      <formula>NOT(ISERROR(SEARCH("Continued",BI174)))</formula>
    </cfRule>
  </conditionalFormatting>
  <conditionalFormatting sqref="BI181">
    <cfRule type="containsText" dxfId="343" priority="98" operator="containsText" text="Discontinued">
      <formula>NOT(ISERROR(SEARCH("Discontinued",BI181)))</formula>
    </cfRule>
    <cfRule type="containsText" dxfId="342" priority="99" operator="containsText" text="In Question">
      <formula>NOT(ISERROR(SEARCH("In Question",BI181)))</formula>
    </cfRule>
    <cfRule type="containsText" dxfId="341" priority="100" operator="containsText" text="Continued">
      <formula>NOT(ISERROR(SEARCH("Continued",BI181)))</formula>
    </cfRule>
  </conditionalFormatting>
  <conditionalFormatting sqref="BI183">
    <cfRule type="containsText" dxfId="340" priority="95" operator="containsText" text="Discontinued">
      <formula>NOT(ISERROR(SEARCH("Discontinued",BI183)))</formula>
    </cfRule>
    <cfRule type="containsText" dxfId="339" priority="96" operator="containsText" text="In Question">
      <formula>NOT(ISERROR(SEARCH("In Question",BI183)))</formula>
    </cfRule>
    <cfRule type="containsText" dxfId="338" priority="97" operator="containsText" text="Continued">
      <formula>NOT(ISERROR(SEARCH("Continued",BI183)))</formula>
    </cfRule>
  </conditionalFormatting>
  <conditionalFormatting sqref="BI199">
    <cfRule type="containsText" dxfId="337" priority="92" operator="containsText" text="Discontinued">
      <formula>NOT(ISERROR(SEARCH("Discontinued",BI199)))</formula>
    </cfRule>
    <cfRule type="containsText" dxfId="336" priority="93" operator="containsText" text="In Question">
      <formula>NOT(ISERROR(SEARCH("In Question",BI199)))</formula>
    </cfRule>
    <cfRule type="containsText" dxfId="335" priority="94" operator="containsText" text="Continued">
      <formula>NOT(ISERROR(SEARCH("Continued",BI199)))</formula>
    </cfRule>
  </conditionalFormatting>
  <conditionalFormatting sqref="BI200">
    <cfRule type="containsText" dxfId="334" priority="89" operator="containsText" text="Discontinued">
      <formula>NOT(ISERROR(SEARCH("Discontinued",BI200)))</formula>
    </cfRule>
    <cfRule type="containsText" dxfId="333" priority="90" operator="containsText" text="In Question">
      <formula>NOT(ISERROR(SEARCH("In Question",BI200)))</formula>
    </cfRule>
    <cfRule type="containsText" dxfId="332" priority="91" operator="containsText" text="Continued">
      <formula>NOT(ISERROR(SEARCH("Continued",BI200)))</formula>
    </cfRule>
  </conditionalFormatting>
  <conditionalFormatting sqref="BI203">
    <cfRule type="containsText" dxfId="331" priority="86" operator="containsText" text="Discontinued">
      <formula>NOT(ISERROR(SEARCH("Discontinued",BI203)))</formula>
    </cfRule>
    <cfRule type="containsText" dxfId="330" priority="87" operator="containsText" text="In Question">
      <formula>NOT(ISERROR(SEARCH("In Question",BI203)))</formula>
    </cfRule>
    <cfRule type="containsText" dxfId="329" priority="88" operator="containsText" text="Continued">
      <formula>NOT(ISERROR(SEARCH("Continued",BI203)))</formula>
    </cfRule>
  </conditionalFormatting>
  <conditionalFormatting sqref="BC248:BE254">
    <cfRule type="containsText" dxfId="328" priority="83" operator="containsText" text="Discontinued">
      <formula>NOT(ISERROR(SEARCH("Discontinued",BC248)))</formula>
    </cfRule>
    <cfRule type="containsText" dxfId="327" priority="84" operator="containsText" text="In Question">
      <formula>NOT(ISERROR(SEARCH("In Question",BC248)))</formula>
    </cfRule>
    <cfRule type="containsText" dxfId="326" priority="85" operator="containsText" text="Continued">
      <formula>NOT(ISERROR(SEARCH("Continued",BC248)))</formula>
    </cfRule>
  </conditionalFormatting>
  <conditionalFormatting sqref="BC255:BG285">
    <cfRule type="containsText" dxfId="325" priority="80" operator="containsText" text="Discontinued">
      <formula>NOT(ISERROR(SEARCH("Discontinued",BC255)))</formula>
    </cfRule>
    <cfRule type="containsText" dxfId="324" priority="81" operator="containsText" text="In Question">
      <formula>NOT(ISERROR(SEARCH("In Question",BC255)))</formula>
    </cfRule>
    <cfRule type="containsText" dxfId="323" priority="82" operator="containsText" text="Continued">
      <formula>NOT(ISERROR(SEARCH("Continued",BC255)))</formula>
    </cfRule>
  </conditionalFormatting>
  <conditionalFormatting sqref="BH255:BH285">
    <cfRule type="containsText" dxfId="322" priority="77" operator="containsText" text="Discontinued">
      <formula>NOT(ISERROR(SEARCH("Discontinued",BH255)))</formula>
    </cfRule>
    <cfRule type="containsText" dxfId="321" priority="78" operator="containsText" text="In Question">
      <formula>NOT(ISERROR(SEARCH("In Question",BH255)))</formula>
    </cfRule>
    <cfRule type="containsText" dxfId="320" priority="79" operator="containsText" text="Continued">
      <formula>NOT(ISERROR(SEARCH("Continued",BH255)))</formula>
    </cfRule>
  </conditionalFormatting>
  <conditionalFormatting sqref="BH120">
    <cfRule type="containsText" dxfId="319" priority="74" operator="containsText" text="Discontinued">
      <formula>NOT(ISERROR(SEARCH("Discontinued",BH120)))</formula>
    </cfRule>
    <cfRule type="containsText" dxfId="318" priority="75" operator="containsText" text="In Question">
      <formula>NOT(ISERROR(SEARCH("In Question",BH120)))</formula>
    </cfRule>
    <cfRule type="containsText" dxfId="317" priority="76" operator="containsText" text="Continued">
      <formula>NOT(ISERROR(SEARCH("Continued",BH120)))</formula>
    </cfRule>
  </conditionalFormatting>
  <conditionalFormatting sqref="BJ196:BJ211">
    <cfRule type="containsText" dxfId="316" priority="71" operator="containsText" text="Discontinued">
      <formula>NOT(ISERROR(SEARCH("Discontinued",BJ196)))</formula>
    </cfRule>
    <cfRule type="containsText" dxfId="315" priority="72" operator="containsText" text="In Question">
      <formula>NOT(ISERROR(SEARCH("In Question",BJ196)))</formula>
    </cfRule>
    <cfRule type="containsText" dxfId="314" priority="73" operator="containsText" text="Continued">
      <formula>NOT(ISERROR(SEARCH("Continued",BJ196)))</formula>
    </cfRule>
  </conditionalFormatting>
  <conditionalFormatting sqref="BJ231">
    <cfRule type="containsText" dxfId="313" priority="68" operator="containsText" text="Discontinued">
      <formula>NOT(ISERROR(SEARCH("Discontinued",BJ231)))</formula>
    </cfRule>
    <cfRule type="containsText" dxfId="312" priority="69" operator="containsText" text="In Question">
      <formula>NOT(ISERROR(SEARCH("In Question",BJ231)))</formula>
    </cfRule>
    <cfRule type="containsText" dxfId="311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10" priority="1216" operator="equal">
      <formula>"Delayed"</formula>
    </cfRule>
    <cfRule type="cellIs" dxfId="309" priority="1217" operator="equal">
      <formula>"In Progress"</formula>
    </cfRule>
    <cfRule type="cellIs" dxfId="308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07" priority="1213" operator="containsText" text="Discontinued">
      <formula>NOT(ISERROR(SEARCH("Discontinued",P2)))</formula>
    </cfRule>
    <cfRule type="containsText" dxfId="306" priority="1214" operator="containsText" text="In Question">
      <formula>NOT(ISERROR(SEARCH("In Question",P2)))</formula>
    </cfRule>
    <cfRule type="containsText" dxfId="305" priority="1215" operator="containsText" text="Continued">
      <formula>NOT(ISERROR(SEARCH("Continued",P2)))</formula>
    </cfRule>
  </conditionalFormatting>
  <conditionalFormatting sqref="U109">
    <cfRule type="containsText" dxfId="304" priority="1210" operator="containsText" text="Discontinued">
      <formula>NOT(ISERROR(SEARCH("Discontinued",U109)))</formula>
    </cfRule>
    <cfRule type="containsText" dxfId="303" priority="1211" operator="containsText" text="In Question">
      <formula>NOT(ISERROR(SEARCH("In Question",U109)))</formula>
    </cfRule>
    <cfRule type="containsText" dxfId="302" priority="1212" operator="containsText" text="Continued">
      <formula>NOT(ISERROR(SEARCH("Continued",U109)))</formula>
    </cfRule>
  </conditionalFormatting>
  <conditionalFormatting sqref="U114">
    <cfRule type="containsText" dxfId="301" priority="1207" operator="containsText" text="Discontinued">
      <formula>NOT(ISERROR(SEARCH("Discontinued",U114)))</formula>
    </cfRule>
    <cfRule type="containsText" dxfId="300" priority="1208" operator="containsText" text="In Question">
      <formula>NOT(ISERROR(SEARCH("In Question",U114)))</formula>
    </cfRule>
    <cfRule type="containsText" dxfId="299" priority="1209" operator="containsText" text="Continued">
      <formula>NOT(ISERROR(SEARCH("Continued",U114)))</formula>
    </cfRule>
  </conditionalFormatting>
  <conditionalFormatting sqref="U126:U131">
    <cfRule type="containsText" dxfId="298" priority="1204" operator="containsText" text="Discontinued">
      <formula>NOT(ISERROR(SEARCH("Discontinued",U126)))</formula>
    </cfRule>
    <cfRule type="containsText" dxfId="297" priority="1205" operator="containsText" text="In Question">
      <formula>NOT(ISERROR(SEARCH("In Question",U126)))</formula>
    </cfRule>
    <cfRule type="containsText" dxfId="296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295" priority="1203" operator="containsText" text="Past Survey Line">
      <formula>NOT(ISERROR(SEARCH("Past Survey Line",W2)))</formula>
    </cfRule>
  </conditionalFormatting>
  <conditionalFormatting sqref="P115">
    <cfRule type="containsText" dxfId="294" priority="1200" operator="containsText" text="Discontinued">
      <formula>NOT(ISERROR(SEARCH("Discontinued",P115)))</formula>
    </cfRule>
    <cfRule type="containsText" dxfId="293" priority="1201" operator="containsText" text="In Question">
      <formula>NOT(ISERROR(SEARCH("In Question",P115)))</formula>
    </cfRule>
    <cfRule type="containsText" dxfId="292" priority="1202" operator="containsText" text="Continued">
      <formula>NOT(ISERROR(SEARCH("Continued",P115)))</formula>
    </cfRule>
  </conditionalFormatting>
  <conditionalFormatting sqref="V126:V165 V236:V246">
    <cfRule type="cellIs" dxfId="291" priority="1197" operator="equal">
      <formula>"Delayed"</formula>
    </cfRule>
    <cfRule type="cellIs" dxfId="290" priority="1198" operator="equal">
      <formula>"In Progress"</formula>
    </cfRule>
    <cfRule type="cellIs" dxfId="289" priority="1199" operator="equal">
      <formula>"Complete"</formula>
    </cfRule>
  </conditionalFormatting>
  <conditionalFormatting sqref="V2:V351">
    <cfRule type="cellIs" dxfId="288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287" priority="1195" operator="equal">
      <formula>"Unknown"</formula>
    </cfRule>
  </conditionalFormatting>
  <conditionalFormatting sqref="BB126:BB177 BB2:BB119">
    <cfRule type="cellIs" dxfId="286" priority="1192" operator="equal">
      <formula>"Unknown"</formula>
    </cfRule>
    <cfRule type="cellIs" dxfId="285" priority="1193" operator="equal">
      <formula>"Discontinued"</formula>
    </cfRule>
    <cfRule type="cellIs" dxfId="284" priority="1194" operator="equal">
      <formula>"Continued"</formula>
    </cfRule>
  </conditionalFormatting>
  <conditionalFormatting sqref="BB178:BB192">
    <cfRule type="containsText" dxfId="283" priority="1189" operator="containsText" text="Discontinued">
      <formula>NOT(ISERROR(SEARCH("Discontinued",BB178)))</formula>
    </cfRule>
    <cfRule type="containsText" dxfId="282" priority="1190" operator="containsText" text="In Question">
      <formula>NOT(ISERROR(SEARCH("In Question",BB178)))</formula>
    </cfRule>
    <cfRule type="containsText" dxfId="281" priority="1191" operator="containsText" text="Continued">
      <formula>NOT(ISERROR(SEARCH("Continued",BB178)))</formula>
    </cfRule>
  </conditionalFormatting>
  <conditionalFormatting sqref="BB178:BB192">
    <cfRule type="containsText" dxfId="280" priority="1188" operator="containsText" text="Past Survey Line">
      <formula>NOT(ISERROR(SEARCH("Past Survey Line",BB178)))</formula>
    </cfRule>
  </conditionalFormatting>
  <conditionalFormatting sqref="BB178:BB192">
    <cfRule type="cellIs" dxfId="279" priority="1187" operator="equal">
      <formula>"Unknown"</formula>
    </cfRule>
  </conditionalFormatting>
  <conditionalFormatting sqref="BB193:BB201">
    <cfRule type="cellIs" dxfId="278" priority="1184" operator="equal">
      <formula>"Delayed"</formula>
    </cfRule>
    <cfRule type="cellIs" dxfId="277" priority="1185" operator="equal">
      <formula>"In Progress"</formula>
    </cfRule>
    <cfRule type="cellIs" dxfId="276" priority="1186" operator="equal">
      <formula>"Complete"</formula>
    </cfRule>
  </conditionalFormatting>
  <conditionalFormatting sqref="BB193:BB201">
    <cfRule type="cellIs" dxfId="275" priority="1183" operator="equal">
      <formula>"Unknown"</formula>
    </cfRule>
  </conditionalFormatting>
  <conditionalFormatting sqref="BB202:BB217">
    <cfRule type="containsText" dxfId="274" priority="1180" operator="containsText" text="Discontinued">
      <formula>NOT(ISERROR(SEARCH("Discontinued",BB202)))</formula>
    </cfRule>
    <cfRule type="containsText" dxfId="273" priority="1181" operator="containsText" text="In Question">
      <formula>NOT(ISERROR(SEARCH("In Question",BB202)))</formula>
    </cfRule>
    <cfRule type="containsText" dxfId="272" priority="1182" operator="containsText" text="Continued">
      <formula>NOT(ISERROR(SEARCH("Continued",BB202)))</formula>
    </cfRule>
  </conditionalFormatting>
  <conditionalFormatting sqref="BB202:BB217">
    <cfRule type="containsText" dxfId="271" priority="1179" operator="containsText" text="Past Survey Line">
      <formula>NOT(ISERROR(SEARCH("Past Survey Line",BB202)))</formula>
    </cfRule>
  </conditionalFormatting>
  <conditionalFormatting sqref="BB202:BB217">
    <cfRule type="cellIs" dxfId="270" priority="1178" operator="equal">
      <formula>"Unknown"</formula>
    </cfRule>
  </conditionalFormatting>
  <conditionalFormatting sqref="BB218:BB230 BB236:BB241">
    <cfRule type="cellIs" dxfId="269" priority="1175" operator="equal">
      <formula>"Delayed"</formula>
    </cfRule>
    <cfRule type="cellIs" dxfId="268" priority="1176" operator="equal">
      <formula>"In Progress"</formula>
    </cfRule>
    <cfRule type="cellIs" dxfId="267" priority="1177" operator="equal">
      <formula>"Complete"</formula>
    </cfRule>
  </conditionalFormatting>
  <conditionalFormatting sqref="BB218:BB230 BB236:BB241">
    <cfRule type="cellIs" dxfId="266" priority="1174" operator="equal">
      <formula>"Unknown"</formula>
    </cfRule>
  </conditionalFormatting>
  <conditionalFormatting sqref="BB242:BB265">
    <cfRule type="containsText" dxfId="265" priority="1171" operator="containsText" text="Discontinued">
      <formula>NOT(ISERROR(SEARCH("Discontinued",BB242)))</formula>
    </cfRule>
    <cfRule type="containsText" dxfId="264" priority="1172" operator="containsText" text="In Question">
      <formula>NOT(ISERROR(SEARCH("In Question",BB242)))</formula>
    </cfRule>
    <cfRule type="containsText" dxfId="263" priority="1173" operator="containsText" text="Continued">
      <formula>NOT(ISERROR(SEARCH("Continued",BB242)))</formula>
    </cfRule>
  </conditionalFormatting>
  <conditionalFormatting sqref="BB242:BB265">
    <cfRule type="containsText" dxfId="262" priority="1170" operator="containsText" text="Past Survey Line">
      <formula>NOT(ISERROR(SEARCH("Past Survey Line",BB242)))</formula>
    </cfRule>
  </conditionalFormatting>
  <conditionalFormatting sqref="BB242:BB265">
    <cfRule type="cellIs" dxfId="261" priority="1169" operator="equal">
      <formula>"Unknown"</formula>
    </cfRule>
  </conditionalFormatting>
  <conditionalFormatting sqref="AV168:AW168">
    <cfRule type="containsText" dxfId="260" priority="890" operator="containsText" text="Discontinued">
      <formula>NOT(ISERROR(SEARCH("Discontinued",AV168)))</formula>
    </cfRule>
    <cfRule type="containsText" dxfId="259" priority="891" operator="containsText" text="In Question">
      <formula>NOT(ISERROR(SEARCH("In Question",AV168)))</formula>
    </cfRule>
    <cfRule type="containsText" dxfId="258" priority="892" operator="containsText" text="Continued">
      <formula>NOT(ISERROR(SEARCH("Continued",AV168)))</formula>
    </cfRule>
  </conditionalFormatting>
  <conditionalFormatting sqref="AN165:AU165">
    <cfRule type="containsText" dxfId="257" priority="878" operator="containsText" text="Discontinued">
      <formula>NOT(ISERROR(SEARCH("Discontinued",AN165)))</formula>
    </cfRule>
    <cfRule type="containsText" dxfId="256" priority="879" operator="containsText" text="In Question">
      <formula>NOT(ISERROR(SEARCH("In Question",AN165)))</formula>
    </cfRule>
    <cfRule type="containsText" dxfId="255" priority="880" operator="containsText" text="Continued">
      <formula>NOT(ISERROR(SEARCH("Continued",AN165)))</formula>
    </cfRule>
  </conditionalFormatting>
  <conditionalFormatting sqref="AN245:AU245">
    <cfRule type="containsText" dxfId="254" priority="293" operator="containsText" text="Discontinued">
      <formula>NOT(ISERROR(SEARCH("Discontinued",AN245)))</formula>
    </cfRule>
    <cfRule type="containsText" dxfId="253" priority="294" operator="containsText" text="In Question">
      <formula>NOT(ISERROR(SEARCH("In Question",AN245)))</formula>
    </cfRule>
    <cfRule type="containsText" dxfId="252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251" priority="290" operator="containsText" text="Discontinued">
      <formula>NOT(ISERROR(SEARCH("Discontinued",Z245)))</formula>
    </cfRule>
    <cfRule type="containsText" dxfId="250" priority="291" operator="containsText" text="In Question">
      <formula>NOT(ISERROR(SEARCH("In Question",Z245)))</formula>
    </cfRule>
    <cfRule type="containsText" dxfId="249" priority="292" operator="containsText" text="Continued">
      <formula>NOT(ISERROR(SEARCH("Continued",Z245)))</formula>
    </cfRule>
  </conditionalFormatting>
  <conditionalFormatting sqref="AX246:BA246">
    <cfRule type="containsText" dxfId="248" priority="287" operator="containsText" text="Discontinued">
      <formula>NOT(ISERROR(SEARCH("Discontinued",AX246)))</formula>
    </cfRule>
    <cfRule type="containsText" dxfId="247" priority="288" operator="containsText" text="In Question">
      <formula>NOT(ISERROR(SEARCH("In Question",AX246)))</formula>
    </cfRule>
    <cfRule type="containsText" dxfId="246" priority="289" operator="containsText" text="Continued">
      <formula>NOT(ISERROR(SEARCH("Continued",AX246)))</formula>
    </cfRule>
  </conditionalFormatting>
  <conditionalFormatting sqref="AV246:AW246">
    <cfRule type="containsText" dxfId="245" priority="284" operator="containsText" text="Discontinued">
      <formula>NOT(ISERROR(SEARCH("Discontinued",AV246)))</formula>
    </cfRule>
    <cfRule type="containsText" dxfId="244" priority="285" operator="containsText" text="In Question">
      <formula>NOT(ISERROR(SEARCH("In Question",AV246)))</formula>
    </cfRule>
    <cfRule type="containsText" dxfId="243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42" priority="266" operator="containsText" text="Discontinued">
      <formula>NOT(ISERROR(SEARCH("Discontinued",Z247)))</formula>
    </cfRule>
    <cfRule type="containsText" dxfId="241" priority="267" operator="containsText" text="In Question">
      <formula>NOT(ISERROR(SEARCH("In Question",Z247)))</formula>
    </cfRule>
    <cfRule type="containsText" dxfId="240" priority="268" operator="containsText" text="Continued">
      <formula>NOT(ISERROR(SEARCH("Continued",Z247)))</formula>
    </cfRule>
  </conditionalFormatting>
  <conditionalFormatting sqref="AN251:AU251">
    <cfRule type="containsText" dxfId="239" priority="221" operator="containsText" text="Discontinued">
      <formula>NOT(ISERROR(SEARCH("Discontinued",AN251)))</formula>
    </cfRule>
    <cfRule type="containsText" dxfId="238" priority="222" operator="containsText" text="In Question">
      <formula>NOT(ISERROR(SEARCH("In Question",AN251)))</formula>
    </cfRule>
    <cfRule type="containsText" dxfId="237" priority="223" operator="containsText" text="Continued">
      <formula>NOT(ISERROR(SEARCH("Continued",AN251)))</formula>
    </cfRule>
  </conditionalFormatting>
  <conditionalFormatting sqref="AN125:AO125">
    <cfRule type="containsText" dxfId="236" priority="152" operator="containsText" text="Discontinued">
      <formula>NOT(ISERROR(SEARCH("Discontinued",AN125)))</formula>
    </cfRule>
    <cfRule type="containsText" dxfId="235" priority="153" operator="containsText" text="In Question">
      <formula>NOT(ISERROR(SEARCH("In Question",AN125)))</formula>
    </cfRule>
    <cfRule type="containsText" dxfId="234" priority="154" operator="containsText" text="Continued">
      <formula>NOT(ISERROR(SEARCH("Continued",AN125)))</formula>
    </cfRule>
  </conditionalFormatting>
  <conditionalFormatting sqref="AX181:AY181">
    <cfRule type="containsText" dxfId="233" priority="149" operator="containsText" text="Discontinued">
      <formula>NOT(ISERROR(SEARCH("Discontinued",AX181)))</formula>
    </cfRule>
    <cfRule type="containsText" dxfId="232" priority="150" operator="containsText" text="In Question">
      <formula>NOT(ISERROR(SEARCH("In Question",AX181)))</formula>
    </cfRule>
    <cfRule type="containsText" dxfId="231" priority="151" operator="containsText" text="Continued">
      <formula>NOT(ISERROR(SEARCH("Continued",AX181)))</formula>
    </cfRule>
  </conditionalFormatting>
  <conditionalFormatting sqref="AH83">
    <cfRule type="containsText" dxfId="230" priority="143" operator="containsText" text="Discontinued">
      <formula>NOT(ISERROR(SEARCH("Discontinued",AH83)))</formula>
    </cfRule>
    <cfRule type="containsText" dxfId="229" priority="144" operator="containsText" text="In Question">
      <formula>NOT(ISERROR(SEARCH("In Question",AH83)))</formula>
    </cfRule>
    <cfRule type="containsText" dxfId="228" priority="145" operator="containsText" text="Continued">
      <formula>NOT(ISERROR(SEARCH("Continued",AH83)))</formula>
    </cfRule>
  </conditionalFormatting>
  <conditionalFormatting sqref="AL83:AM83">
    <cfRule type="containsText" dxfId="227" priority="137" operator="containsText" text="Discontinued">
      <formula>NOT(ISERROR(SEARCH("Discontinued",AL83)))</formula>
    </cfRule>
    <cfRule type="containsText" dxfId="226" priority="138" operator="containsText" text="In Question">
      <formula>NOT(ISERROR(SEARCH("In Question",AL83)))</formula>
    </cfRule>
    <cfRule type="containsText" dxfId="225" priority="139" operator="containsText" text="Continued">
      <formula>NOT(ISERROR(SEARCH("Continued",AL83)))</formula>
    </cfRule>
  </conditionalFormatting>
  <conditionalFormatting sqref="AN83:AO84">
    <cfRule type="containsText" dxfId="224" priority="134" operator="containsText" text="Discontinued">
      <formula>NOT(ISERROR(SEARCH("Discontinued",AN83)))</formula>
    </cfRule>
    <cfRule type="containsText" dxfId="223" priority="135" operator="containsText" text="In Question">
      <formula>NOT(ISERROR(SEARCH("In Question",AN83)))</formula>
    </cfRule>
    <cfRule type="containsText" dxfId="222" priority="136" operator="containsText" text="Continued">
      <formula>NOT(ISERROR(SEARCH("Continued",AN83)))</formula>
    </cfRule>
  </conditionalFormatting>
  <conditionalFormatting sqref="BK196:BL211">
    <cfRule type="containsText" dxfId="221" priority="59" operator="containsText" text="Discontinued">
      <formula>NOT(ISERROR(SEARCH("Discontinued",BK196)))</formula>
    </cfRule>
    <cfRule type="containsText" dxfId="220" priority="60" operator="containsText" text="In Question">
      <formula>NOT(ISERROR(SEARCH("In Question",BK196)))</formula>
    </cfRule>
    <cfRule type="containsText" dxfId="219" priority="61" operator="containsText" text="Continued">
      <formula>NOT(ISERROR(SEARCH("Continued",BK196)))</formula>
    </cfRule>
  </conditionalFormatting>
  <conditionalFormatting sqref="BL231">
    <cfRule type="containsText" dxfId="218" priority="62" operator="containsText" text="Discontinued">
      <formula>NOT(ISERROR(SEARCH("Discontinued",BL231)))</formula>
    </cfRule>
    <cfRule type="containsText" dxfId="217" priority="63" operator="containsText" text="In Question">
      <formula>NOT(ISERROR(SEARCH("In Question",BL231)))</formula>
    </cfRule>
    <cfRule type="containsText" dxfId="216" priority="64" operator="containsText" text="Continued">
      <formula>NOT(ISERROR(SEARCH("Continued",BL231)))</formula>
    </cfRule>
  </conditionalFormatting>
  <conditionalFormatting sqref="BS196:BS211">
    <cfRule type="containsText" dxfId="215" priority="56" operator="containsText" text="Discontinued">
      <formula>NOT(ISERROR(SEARCH("Discontinued",BS196)))</formula>
    </cfRule>
    <cfRule type="containsText" dxfId="214" priority="57" operator="containsText" text="In Question">
      <formula>NOT(ISERROR(SEARCH("In Question",BS196)))</formula>
    </cfRule>
    <cfRule type="containsText" dxfId="213" priority="58" operator="containsText" text="Continued">
      <formula>NOT(ISERROR(SEARCH("Continued",BS196)))</formula>
    </cfRule>
  </conditionalFormatting>
  <conditionalFormatting sqref="BS231:BS254">
    <cfRule type="containsText" dxfId="212" priority="53" operator="containsText" text="Discontinued">
      <formula>NOT(ISERROR(SEARCH("Discontinued",BS231)))</formula>
    </cfRule>
    <cfRule type="containsText" dxfId="211" priority="54" operator="containsText" text="In Question">
      <formula>NOT(ISERROR(SEARCH("In Question",BS231)))</formula>
    </cfRule>
    <cfRule type="containsText" dxfId="210" priority="55" operator="containsText" text="Continued">
      <formula>NOT(ISERROR(SEARCH("Continued",BS231)))</formula>
    </cfRule>
  </conditionalFormatting>
  <conditionalFormatting sqref="BT196:BT211">
    <cfRule type="containsText" dxfId="209" priority="50" operator="containsText" text="Discontinued">
      <formula>NOT(ISERROR(SEARCH("Discontinued",BT196)))</formula>
    </cfRule>
    <cfRule type="containsText" dxfId="208" priority="51" operator="containsText" text="In Question">
      <formula>NOT(ISERROR(SEARCH("In Question",BT196)))</formula>
    </cfRule>
    <cfRule type="containsText" dxfId="207" priority="52" operator="containsText" text="Continued">
      <formula>NOT(ISERROR(SEARCH("Continued",BT196)))</formula>
    </cfRule>
  </conditionalFormatting>
  <conditionalFormatting sqref="BT231:BT254">
    <cfRule type="containsText" dxfId="206" priority="47" operator="containsText" text="Discontinued">
      <formula>NOT(ISERROR(SEARCH("Discontinued",BT231)))</formula>
    </cfRule>
    <cfRule type="containsText" dxfId="205" priority="48" operator="containsText" text="In Question">
      <formula>NOT(ISERROR(SEARCH("In Question",BT231)))</formula>
    </cfRule>
    <cfRule type="containsText" dxfId="204" priority="49" operator="containsText" text="Continued">
      <formula>NOT(ISERROR(SEARCH("Continued",BT231)))</formula>
    </cfRule>
  </conditionalFormatting>
  <conditionalFormatting sqref="BB120:BB124">
    <cfRule type="cellIs" dxfId="203" priority="45" operator="equal">
      <formula>"Continued"</formula>
    </cfRule>
    <cfRule type="cellIs" dxfId="202" priority="46" operator="equal">
      <formula>"Discontinued"</formula>
    </cfRule>
  </conditionalFormatting>
  <conditionalFormatting sqref="BB196:BB201">
    <cfRule type="cellIs" dxfId="201" priority="44" operator="equal">
      <formula>"Continued"</formula>
    </cfRule>
  </conditionalFormatting>
  <conditionalFormatting sqref="BB231:BB241">
    <cfRule type="cellIs" dxfId="200" priority="43" operator="equal">
      <formula>"Continued"</formula>
    </cfRule>
  </conditionalFormatting>
  <conditionalFormatting sqref="Y196:Y201">
    <cfRule type="cellIs" dxfId="199" priority="42" operator="equal">
      <formula>"Continued"</formula>
    </cfRule>
  </conditionalFormatting>
  <conditionalFormatting sqref="Y231:Y241">
    <cfRule type="cellIs" dxfId="198" priority="41" operator="equal">
      <formula>"Continued"</formula>
    </cfRule>
  </conditionalFormatting>
  <conditionalFormatting sqref="BB286">
    <cfRule type="containsText" dxfId="197" priority="38" operator="containsText" text="Discontinued">
      <formula>NOT(ISERROR(SEARCH("Discontinued",BB286)))</formula>
    </cfRule>
    <cfRule type="containsText" dxfId="196" priority="39" operator="containsText" text="In Question">
      <formula>NOT(ISERROR(SEARCH("In Question",BB286)))</formula>
    </cfRule>
    <cfRule type="containsText" dxfId="195" priority="40" operator="containsText" text="Continued">
      <formula>NOT(ISERROR(SEARCH("Continued",BB286)))</formula>
    </cfRule>
  </conditionalFormatting>
  <conditionalFormatting sqref="BB286">
    <cfRule type="containsText" dxfId="194" priority="37" operator="containsText" text="Past Survey Line">
      <formula>NOT(ISERROR(SEARCH("Past Survey Line",BB286)))</formula>
    </cfRule>
  </conditionalFormatting>
  <conditionalFormatting sqref="BB286">
    <cfRule type="cellIs" dxfId="193" priority="36" operator="equal">
      <formula>"Unknown"</formula>
    </cfRule>
  </conditionalFormatting>
  <conditionalFormatting sqref="BG287:BG304">
    <cfRule type="containsText" dxfId="192" priority="33" operator="containsText" text="Discontinued">
      <formula>NOT(ISERROR(SEARCH("Discontinued",BG287)))</formula>
    </cfRule>
    <cfRule type="containsText" dxfId="191" priority="34" operator="containsText" text="In Question">
      <formula>NOT(ISERROR(SEARCH("In Question",BG287)))</formula>
    </cfRule>
    <cfRule type="containsText" dxfId="190" priority="35" operator="containsText" text="Continued">
      <formula>NOT(ISERROR(SEARCH("Continued",BG287)))</formula>
    </cfRule>
  </conditionalFormatting>
  <conditionalFormatting sqref="BB287:BB304">
    <cfRule type="containsText" dxfId="189" priority="30" operator="containsText" text="Discontinued">
      <formula>NOT(ISERROR(SEARCH("Discontinued",BB287)))</formula>
    </cfRule>
    <cfRule type="containsText" dxfId="188" priority="31" operator="containsText" text="In Question">
      <formula>NOT(ISERROR(SEARCH("In Question",BB287)))</formula>
    </cfRule>
    <cfRule type="containsText" dxfId="187" priority="32" operator="containsText" text="Continued">
      <formula>NOT(ISERROR(SEARCH("Continued",BB287)))</formula>
    </cfRule>
  </conditionalFormatting>
  <conditionalFormatting sqref="BB287:BB304">
    <cfRule type="containsText" dxfId="186" priority="29" operator="containsText" text="Past Survey Line">
      <formula>NOT(ISERROR(SEARCH("Past Survey Line",BB287)))</formula>
    </cfRule>
  </conditionalFormatting>
  <conditionalFormatting sqref="BB287:BB304">
    <cfRule type="cellIs" dxfId="185" priority="28" operator="equal">
      <formula>"Unknown"</formula>
    </cfRule>
  </conditionalFormatting>
  <conditionalFormatting sqref="BB305:BB310">
    <cfRule type="cellIs" dxfId="184" priority="27" operator="equal">
      <formula>"Unknown"</formula>
    </cfRule>
  </conditionalFormatting>
  <conditionalFormatting sqref="BJ286:BJ296">
    <cfRule type="containsText" dxfId="183" priority="24" operator="containsText" text="Discontinued">
      <formula>NOT(ISERROR(SEARCH("Discontinued",BJ286)))</formula>
    </cfRule>
    <cfRule type="containsText" dxfId="182" priority="25" operator="containsText" text="In Question">
      <formula>NOT(ISERROR(SEARCH("In Question",BJ286)))</formula>
    </cfRule>
    <cfRule type="containsText" dxfId="181" priority="26" operator="containsText" text="Continued">
      <formula>NOT(ISERROR(SEARCH("Continued",BJ286)))</formula>
    </cfRule>
  </conditionalFormatting>
  <conditionalFormatting sqref="BS286:BS304">
    <cfRule type="containsText" dxfId="180" priority="21" operator="containsText" text="Discontinued">
      <formula>NOT(ISERROR(SEARCH("Discontinued",BS286)))</formula>
    </cfRule>
    <cfRule type="containsText" dxfId="179" priority="22" operator="containsText" text="In Question">
      <formula>NOT(ISERROR(SEARCH("In Question",BS286)))</formula>
    </cfRule>
    <cfRule type="containsText" dxfId="178" priority="23" operator="containsText" text="Continued">
      <formula>NOT(ISERROR(SEARCH("Continued",BS286)))</formula>
    </cfRule>
  </conditionalFormatting>
  <conditionalFormatting sqref="BT286:BT304">
    <cfRule type="containsText" dxfId="177" priority="18" operator="containsText" text="Discontinued">
      <formula>NOT(ISERROR(SEARCH("Discontinued",BT286)))</formula>
    </cfRule>
    <cfRule type="containsText" dxfId="176" priority="19" operator="containsText" text="In Question">
      <formula>NOT(ISERROR(SEARCH("In Question",BT286)))</formula>
    </cfRule>
    <cfRule type="containsText" dxfId="175" priority="20" operator="containsText" text="Continued">
      <formula>NOT(ISERROR(SEARCH("Continued",BT286)))</formula>
    </cfRule>
  </conditionalFormatting>
  <conditionalFormatting sqref="Y120:Y125">
    <cfRule type="cellIs" dxfId="174" priority="17" operator="equal">
      <formula>"Discontinued"</formula>
    </cfRule>
  </conditionalFormatting>
  <conditionalFormatting sqref="Y120:Y125">
    <cfRule type="cellIs" dxfId="173" priority="16" operator="equal">
      <formula>"Continued"</formula>
    </cfRule>
  </conditionalFormatting>
  <conditionalFormatting sqref="BB311:BB334">
    <cfRule type="containsText" dxfId="172" priority="10" operator="containsText" text="Discontinued">
      <formula>NOT(ISERROR(SEARCH("Discontinued",BB311)))</formula>
    </cfRule>
    <cfRule type="containsText" dxfId="171" priority="11" operator="containsText" text="In Question">
      <formula>NOT(ISERROR(SEARCH("In Question",BB311)))</formula>
    </cfRule>
    <cfRule type="containsText" dxfId="170" priority="12" operator="containsText" text="Continued">
      <formula>NOT(ISERROR(SEARCH("Continued",BB311)))</formula>
    </cfRule>
  </conditionalFormatting>
  <conditionalFormatting sqref="BB311:BB334">
    <cfRule type="containsText" dxfId="169" priority="9" operator="containsText" text="Past Survey Line">
      <formula>NOT(ISERROR(SEARCH("Past Survey Line",BB311)))</formula>
    </cfRule>
  </conditionalFormatting>
  <conditionalFormatting sqref="BB311:BB334">
    <cfRule type="cellIs" dxfId="168" priority="8" operator="equal">
      <formula>"Unknown"</formula>
    </cfRule>
  </conditionalFormatting>
  <conditionalFormatting sqref="BB335:BB351">
    <cfRule type="cellIs" dxfId="167" priority="7" operator="equal">
      <formula>"Unknown"</formula>
    </cfRule>
  </conditionalFormatting>
  <conditionalFormatting sqref="BC320:BE334">
    <cfRule type="containsText" dxfId="166" priority="4" operator="containsText" text="Discontinued">
      <formula>NOT(ISERROR(SEARCH("Discontinued",BC320)))</formula>
    </cfRule>
    <cfRule type="containsText" dxfId="165" priority="5" operator="containsText" text="In Question">
      <formula>NOT(ISERROR(SEARCH("In Question",BC320)))</formula>
    </cfRule>
    <cfRule type="containsText" dxfId="164" priority="6" operator="containsText" text="Continued">
      <formula>NOT(ISERROR(SEARCH("Continued",BC320)))</formula>
    </cfRule>
  </conditionalFormatting>
  <conditionalFormatting sqref="BG320:BG334">
    <cfRule type="containsText" dxfId="163" priority="1" operator="containsText" text="Discontinued">
      <formula>NOT(ISERROR(SEARCH("Discontinued",BG320)))</formula>
    </cfRule>
    <cfRule type="containsText" dxfId="162" priority="2" operator="containsText" text="In Question">
      <formula>NOT(ISERROR(SEARCH("In Question",BG320)))</formula>
    </cfRule>
    <cfRule type="containsText" dxfId="161" priority="3" operator="containsText" text="Continued">
      <formula>NOT(ISERROR(SEARCH("Continued",BG320)))</formula>
    </cfRule>
  </conditionalFormatting>
  <hyperlinks>
    <hyperlink ref="BG15" r:id="rId1" location="/book/info/680/view/formats" display="$138.00"/>
    <hyperlink ref="B202:B241" r:id="rId2" display="11"/>
    <hyperlink ref="B178:B201" r:id="rId3" display="10"/>
    <hyperlink ref="B126:B131" r:id="rId4" display="Open Math"/>
    <hyperlink ref="BG121" r:id="rId5" location="tab" display="$124.55"/>
    <hyperlink ref="BG128" r:id="rId6" display="$259.60"/>
    <hyperlink ref="BG135" r:id="rId7" display="$255.47"/>
    <hyperlink ref="BG168" r:id="rId8" location="compare-buying-options" display="$199.95"/>
    <hyperlink ref="A15" r:id="rId9" display="29"/>
    <hyperlink ref="A115" r:id="rId10"/>
    <hyperlink ref="A121" r:id="rId11" display="237"/>
    <hyperlink ref="A128" r:id="rId12" display="245"/>
    <hyperlink ref="A135" r:id="rId13" display="270"/>
    <hyperlink ref="A114:A115" r:id="rId14" display="314a"/>
    <hyperlink ref="A168" r:id="rId15" display="329"/>
    <hyperlink ref="A187" r:id="rId16" display="M04"/>
    <hyperlink ref="A201" r:id="rId17" display="357"/>
    <hyperlink ref="A239" r:id="rId18" display="https://drive.google.com/open?id=1e7Qjk7w6_cnUy8EEIKWV0uTzm76uDm4b"/>
    <hyperlink ref="A300" r:id="rId19" display="https://drive.google.com/open?id=1wZEDW9RdNIHsttU7GYXHin1pPsVZr9-B"/>
  </hyperlinks>
  <pageMargins left="0.7" right="0.7" top="0.75" bottom="0.75" header="0.3" footer="0.3"/>
  <pageSetup orientation="portrait" horizontalDpi="1200" verticalDpi="1200" r:id="rId20"/>
  <legacyDrawing r:id="rId21"/>
  <tableParts count="1">
    <tablePart r:id="rId2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M1000"/>
    </sheetView>
  </sheetViews>
  <sheetFormatPr defaultRowHeight="15" x14ac:dyDescent="0.25"/>
  <sheetData>
    <row r="1" spans="1:13" x14ac:dyDescent="0.25">
      <c r="A1" s="146" t="s">
        <v>230</v>
      </c>
      <c r="B1" s="146" t="s">
        <v>231</v>
      </c>
      <c r="C1" s="146" t="s">
        <v>232</v>
      </c>
      <c r="D1" s="146" t="s">
        <v>233</v>
      </c>
      <c r="E1" s="146" t="s">
        <v>234</v>
      </c>
      <c r="F1" s="146" t="s">
        <v>235</v>
      </c>
      <c r="G1" s="146" t="s">
        <v>236</v>
      </c>
      <c r="H1" s="146" t="s">
        <v>237</v>
      </c>
      <c r="I1" s="146" t="s">
        <v>238</v>
      </c>
      <c r="J1" s="146" t="s">
        <v>239</v>
      </c>
      <c r="K1" s="147" t="s">
        <v>240</v>
      </c>
      <c r="L1" s="147" t="s">
        <v>241</v>
      </c>
      <c r="M1" s="146" t="s">
        <v>242</v>
      </c>
    </row>
    <row r="2" spans="1:13" x14ac:dyDescent="0.25">
      <c r="A2" s="148" t="s">
        <v>243</v>
      </c>
      <c r="B2" s="148" t="s">
        <v>114</v>
      </c>
      <c r="C2" s="148" t="s">
        <v>244</v>
      </c>
      <c r="D2" s="148" t="s">
        <v>245</v>
      </c>
      <c r="E2" s="148" t="s">
        <v>246</v>
      </c>
      <c r="F2" s="148" t="s">
        <v>247</v>
      </c>
      <c r="G2" s="148" t="s">
        <v>248</v>
      </c>
      <c r="H2" s="148" t="s">
        <v>95</v>
      </c>
      <c r="I2" s="148" t="s">
        <v>95</v>
      </c>
      <c r="J2" s="148"/>
      <c r="K2" s="149">
        <v>0</v>
      </c>
      <c r="L2" s="149">
        <v>0</v>
      </c>
      <c r="M2" s="150">
        <v>4</v>
      </c>
    </row>
    <row r="3" spans="1:13" x14ac:dyDescent="0.25">
      <c r="A3" s="151" t="s">
        <v>243</v>
      </c>
      <c r="B3" s="151" t="s">
        <v>114</v>
      </c>
      <c r="C3" s="151" t="s">
        <v>249</v>
      </c>
      <c r="D3" s="151" t="s">
        <v>250</v>
      </c>
      <c r="E3" s="151" t="s">
        <v>251</v>
      </c>
      <c r="F3" s="151" t="s">
        <v>252</v>
      </c>
      <c r="G3" s="151" t="s">
        <v>248</v>
      </c>
      <c r="H3" s="151" t="s">
        <v>95</v>
      </c>
      <c r="I3" s="151" t="s">
        <v>95</v>
      </c>
      <c r="J3" s="151"/>
      <c r="K3" s="152">
        <v>0</v>
      </c>
      <c r="L3" s="152">
        <v>0</v>
      </c>
      <c r="M3" s="153">
        <v>23</v>
      </c>
    </row>
    <row r="4" spans="1:13" x14ac:dyDescent="0.25">
      <c r="A4" s="148" t="s">
        <v>243</v>
      </c>
      <c r="B4" s="148" t="s">
        <v>114</v>
      </c>
      <c r="C4" s="148" t="s">
        <v>249</v>
      </c>
      <c r="D4" s="148" t="s">
        <v>253</v>
      </c>
      <c r="E4" s="148" t="s">
        <v>254</v>
      </c>
      <c r="F4" s="148" t="s">
        <v>255</v>
      </c>
      <c r="G4" s="148" t="s">
        <v>248</v>
      </c>
      <c r="H4" s="148" t="s">
        <v>95</v>
      </c>
      <c r="I4" s="148" t="s">
        <v>95</v>
      </c>
      <c r="J4" s="148"/>
      <c r="K4" s="149">
        <v>0</v>
      </c>
      <c r="L4" s="149">
        <v>0</v>
      </c>
      <c r="M4" s="150">
        <v>23</v>
      </c>
    </row>
    <row r="5" spans="1:13" x14ac:dyDescent="0.25">
      <c r="A5" s="151" t="s">
        <v>243</v>
      </c>
      <c r="B5" s="151" t="s">
        <v>114</v>
      </c>
      <c r="C5" s="151" t="s">
        <v>249</v>
      </c>
      <c r="D5" s="151" t="s">
        <v>250</v>
      </c>
      <c r="E5" s="151" t="s">
        <v>256</v>
      </c>
      <c r="F5" s="151" t="s">
        <v>252</v>
      </c>
      <c r="G5" s="151" t="s">
        <v>257</v>
      </c>
      <c r="H5" s="151" t="s">
        <v>95</v>
      </c>
      <c r="I5" s="151" t="s">
        <v>95</v>
      </c>
      <c r="J5" s="151"/>
      <c r="K5" s="152">
        <v>0</v>
      </c>
      <c r="L5" s="152">
        <v>0</v>
      </c>
      <c r="M5" s="153">
        <v>26</v>
      </c>
    </row>
    <row r="6" spans="1:13" x14ac:dyDescent="0.25">
      <c r="A6" s="148" t="s">
        <v>243</v>
      </c>
      <c r="B6" s="148" t="s">
        <v>114</v>
      </c>
      <c r="C6" s="148" t="s">
        <v>249</v>
      </c>
      <c r="D6" s="148" t="s">
        <v>253</v>
      </c>
      <c r="E6" s="148" t="s">
        <v>258</v>
      </c>
      <c r="F6" s="148" t="s">
        <v>255</v>
      </c>
      <c r="G6" s="148" t="s">
        <v>257</v>
      </c>
      <c r="H6" s="148" t="s">
        <v>95</v>
      </c>
      <c r="I6" s="148" t="s">
        <v>95</v>
      </c>
      <c r="J6" s="148"/>
      <c r="K6" s="149">
        <v>0</v>
      </c>
      <c r="L6" s="149">
        <v>0</v>
      </c>
      <c r="M6" s="150">
        <v>26</v>
      </c>
    </row>
    <row r="7" spans="1:13" x14ac:dyDescent="0.25">
      <c r="A7" s="151" t="s">
        <v>243</v>
      </c>
      <c r="B7" s="151" t="s">
        <v>114</v>
      </c>
      <c r="C7" s="151" t="s">
        <v>249</v>
      </c>
      <c r="D7" s="151" t="s">
        <v>250</v>
      </c>
      <c r="E7" s="151" t="s">
        <v>259</v>
      </c>
      <c r="F7" s="151" t="s">
        <v>252</v>
      </c>
      <c r="G7" s="151" t="s">
        <v>260</v>
      </c>
      <c r="H7" s="151" t="s">
        <v>95</v>
      </c>
      <c r="I7" s="151" t="s">
        <v>95</v>
      </c>
      <c r="J7" s="151"/>
      <c r="K7" s="152">
        <v>0</v>
      </c>
      <c r="L7" s="152">
        <v>0</v>
      </c>
      <c r="M7" s="153">
        <v>20</v>
      </c>
    </row>
    <row r="8" spans="1:13" x14ac:dyDescent="0.25">
      <c r="A8" s="148" t="s">
        <v>243</v>
      </c>
      <c r="B8" s="148" t="s">
        <v>114</v>
      </c>
      <c r="C8" s="148" t="s">
        <v>249</v>
      </c>
      <c r="D8" s="148" t="s">
        <v>253</v>
      </c>
      <c r="E8" s="148" t="s">
        <v>261</v>
      </c>
      <c r="F8" s="148" t="s">
        <v>255</v>
      </c>
      <c r="G8" s="148" t="s">
        <v>260</v>
      </c>
      <c r="H8" s="148" t="s">
        <v>95</v>
      </c>
      <c r="I8" s="148" t="s">
        <v>95</v>
      </c>
      <c r="J8" s="148"/>
      <c r="K8" s="149">
        <v>0</v>
      </c>
      <c r="L8" s="149">
        <v>0</v>
      </c>
      <c r="M8" s="150">
        <v>20</v>
      </c>
    </row>
    <row r="9" spans="1:13" x14ac:dyDescent="0.25">
      <c r="A9" s="151" t="s">
        <v>243</v>
      </c>
      <c r="B9" s="151" t="s">
        <v>114</v>
      </c>
      <c r="C9" s="151" t="s">
        <v>249</v>
      </c>
      <c r="D9" s="151" t="s">
        <v>262</v>
      </c>
      <c r="E9" s="151" t="s">
        <v>263</v>
      </c>
      <c r="F9" s="151" t="s">
        <v>120</v>
      </c>
      <c r="G9" s="151" t="s">
        <v>248</v>
      </c>
      <c r="H9" s="151" t="s">
        <v>95</v>
      </c>
      <c r="I9" s="151" t="s">
        <v>95</v>
      </c>
      <c r="J9" s="151"/>
      <c r="K9" s="152">
        <v>0</v>
      </c>
      <c r="L9" s="152">
        <v>0</v>
      </c>
      <c r="M9" s="153">
        <v>12</v>
      </c>
    </row>
    <row r="10" spans="1:13" x14ac:dyDescent="0.25">
      <c r="A10" s="148" t="s">
        <v>243</v>
      </c>
      <c r="B10" s="148" t="s">
        <v>114</v>
      </c>
      <c r="C10" s="148" t="s">
        <v>249</v>
      </c>
      <c r="D10" s="148" t="s">
        <v>264</v>
      </c>
      <c r="E10" s="148" t="s">
        <v>265</v>
      </c>
      <c r="F10" s="148" t="s">
        <v>266</v>
      </c>
      <c r="G10" s="148" t="s">
        <v>248</v>
      </c>
      <c r="H10" s="148" t="s">
        <v>95</v>
      </c>
      <c r="I10" s="148" t="s">
        <v>95</v>
      </c>
      <c r="J10" s="148"/>
      <c r="K10" s="149">
        <v>0</v>
      </c>
      <c r="L10" s="149">
        <v>0</v>
      </c>
      <c r="M10" s="150">
        <v>12</v>
      </c>
    </row>
    <row r="11" spans="1:13" x14ac:dyDescent="0.25">
      <c r="A11" s="151" t="s">
        <v>243</v>
      </c>
      <c r="B11" s="151" t="s">
        <v>114</v>
      </c>
      <c r="C11" s="151" t="s">
        <v>249</v>
      </c>
      <c r="D11" s="151" t="s">
        <v>250</v>
      </c>
      <c r="E11" s="151" t="s">
        <v>267</v>
      </c>
      <c r="F11" s="151" t="s">
        <v>252</v>
      </c>
      <c r="G11" s="151" t="s">
        <v>268</v>
      </c>
      <c r="H11" s="151" t="s">
        <v>95</v>
      </c>
      <c r="I11" s="151" t="s">
        <v>95</v>
      </c>
      <c r="J11" s="151"/>
      <c r="K11" s="152">
        <v>0</v>
      </c>
      <c r="L11" s="152">
        <v>0</v>
      </c>
      <c r="M11" s="153">
        <v>26</v>
      </c>
    </row>
    <row r="12" spans="1:13" x14ac:dyDescent="0.25">
      <c r="A12" s="148" t="s">
        <v>243</v>
      </c>
      <c r="B12" s="148" t="s">
        <v>114</v>
      </c>
      <c r="C12" s="148" t="s">
        <v>249</v>
      </c>
      <c r="D12" s="148" t="s">
        <v>253</v>
      </c>
      <c r="E12" s="148" t="s">
        <v>269</v>
      </c>
      <c r="F12" s="148" t="s">
        <v>255</v>
      </c>
      <c r="G12" s="148" t="s">
        <v>268</v>
      </c>
      <c r="H12" s="148" t="s">
        <v>95</v>
      </c>
      <c r="I12" s="148" t="s">
        <v>95</v>
      </c>
      <c r="J12" s="148"/>
      <c r="K12" s="149">
        <v>0</v>
      </c>
      <c r="L12" s="149">
        <v>0</v>
      </c>
      <c r="M12" s="150">
        <v>27</v>
      </c>
    </row>
    <row r="13" spans="1:13" x14ac:dyDescent="0.25">
      <c r="A13" s="151" t="s">
        <v>243</v>
      </c>
      <c r="B13" s="151" t="s">
        <v>114</v>
      </c>
      <c r="C13" s="151" t="s">
        <v>249</v>
      </c>
      <c r="D13" s="151" t="s">
        <v>250</v>
      </c>
      <c r="E13" s="151" t="s">
        <v>270</v>
      </c>
      <c r="F13" s="151" t="s">
        <v>252</v>
      </c>
      <c r="G13" s="151" t="s">
        <v>271</v>
      </c>
      <c r="H13" s="151" t="s">
        <v>95</v>
      </c>
      <c r="I13" s="151" t="s">
        <v>95</v>
      </c>
      <c r="J13" s="151"/>
      <c r="K13" s="152">
        <v>0</v>
      </c>
      <c r="L13" s="152">
        <v>0</v>
      </c>
      <c r="M13" s="153">
        <v>27</v>
      </c>
    </row>
    <row r="14" spans="1:13" x14ac:dyDescent="0.25">
      <c r="A14" s="148" t="s">
        <v>243</v>
      </c>
      <c r="B14" s="148" t="s">
        <v>114</v>
      </c>
      <c r="C14" s="148" t="s">
        <v>249</v>
      </c>
      <c r="D14" s="148" t="s">
        <v>253</v>
      </c>
      <c r="E14" s="148" t="s">
        <v>272</v>
      </c>
      <c r="F14" s="148" t="s">
        <v>255</v>
      </c>
      <c r="G14" s="148" t="s">
        <v>271</v>
      </c>
      <c r="H14" s="148" t="s">
        <v>95</v>
      </c>
      <c r="I14" s="148" t="s">
        <v>95</v>
      </c>
      <c r="J14" s="148"/>
      <c r="K14" s="149">
        <v>0</v>
      </c>
      <c r="L14" s="149">
        <v>0</v>
      </c>
      <c r="M14" s="150">
        <v>26</v>
      </c>
    </row>
    <row r="15" spans="1:13" x14ac:dyDescent="0.25">
      <c r="A15" s="151" t="s">
        <v>243</v>
      </c>
      <c r="B15" s="151" t="s">
        <v>114</v>
      </c>
      <c r="C15" s="151" t="s">
        <v>249</v>
      </c>
      <c r="D15" s="151" t="s">
        <v>250</v>
      </c>
      <c r="E15" s="151" t="s">
        <v>273</v>
      </c>
      <c r="F15" s="151" t="s">
        <v>252</v>
      </c>
      <c r="G15" s="151" t="s">
        <v>274</v>
      </c>
      <c r="H15" s="151" t="s">
        <v>95</v>
      </c>
      <c r="I15" s="151" t="s">
        <v>95</v>
      </c>
      <c r="J15" s="151"/>
      <c r="K15" s="152">
        <v>0</v>
      </c>
      <c r="L15" s="152">
        <v>0</v>
      </c>
      <c r="M15" s="153">
        <v>27</v>
      </c>
    </row>
    <row r="16" spans="1:13" x14ac:dyDescent="0.25">
      <c r="A16" s="148" t="s">
        <v>243</v>
      </c>
      <c r="B16" s="148" t="s">
        <v>114</v>
      </c>
      <c r="C16" s="148" t="s">
        <v>249</v>
      </c>
      <c r="D16" s="148" t="s">
        <v>253</v>
      </c>
      <c r="E16" s="148" t="s">
        <v>275</v>
      </c>
      <c r="F16" s="148" t="s">
        <v>255</v>
      </c>
      <c r="G16" s="148" t="s">
        <v>274</v>
      </c>
      <c r="H16" s="148" t="s">
        <v>95</v>
      </c>
      <c r="I16" s="148" t="s">
        <v>95</v>
      </c>
      <c r="J16" s="148"/>
      <c r="K16" s="149">
        <v>0</v>
      </c>
      <c r="L16" s="149">
        <v>0</v>
      </c>
      <c r="M16" s="150">
        <v>27</v>
      </c>
    </row>
    <row r="17" spans="1:13" x14ac:dyDescent="0.25">
      <c r="A17" s="151" t="s">
        <v>243</v>
      </c>
      <c r="B17" s="151" t="s">
        <v>114</v>
      </c>
      <c r="C17" s="151" t="s">
        <v>249</v>
      </c>
      <c r="D17" s="151" t="s">
        <v>250</v>
      </c>
      <c r="E17" s="151" t="s">
        <v>276</v>
      </c>
      <c r="F17" s="151" t="s">
        <v>252</v>
      </c>
      <c r="G17" s="151" t="s">
        <v>277</v>
      </c>
      <c r="H17" s="151" t="s">
        <v>95</v>
      </c>
      <c r="I17" s="151" t="s">
        <v>95</v>
      </c>
      <c r="J17" s="151"/>
      <c r="K17" s="152">
        <v>0</v>
      </c>
      <c r="L17" s="152">
        <v>0</v>
      </c>
      <c r="M17" s="153">
        <v>27</v>
      </c>
    </row>
    <row r="18" spans="1:13" x14ac:dyDescent="0.25">
      <c r="A18" s="148" t="s">
        <v>243</v>
      </c>
      <c r="B18" s="148" t="s">
        <v>114</v>
      </c>
      <c r="C18" s="148" t="s">
        <v>249</v>
      </c>
      <c r="D18" s="148" t="s">
        <v>253</v>
      </c>
      <c r="E18" s="148" t="s">
        <v>278</v>
      </c>
      <c r="F18" s="148" t="s">
        <v>255</v>
      </c>
      <c r="G18" s="148" t="s">
        <v>277</v>
      </c>
      <c r="H18" s="148" t="s">
        <v>95</v>
      </c>
      <c r="I18" s="148" t="s">
        <v>95</v>
      </c>
      <c r="J18" s="148"/>
      <c r="K18" s="149">
        <v>0</v>
      </c>
      <c r="L18" s="149">
        <v>0</v>
      </c>
      <c r="M18" s="150">
        <v>27</v>
      </c>
    </row>
    <row r="19" spans="1:13" x14ac:dyDescent="0.25">
      <c r="A19" s="151" t="s">
        <v>243</v>
      </c>
      <c r="B19" s="151" t="s">
        <v>114</v>
      </c>
      <c r="C19" s="151" t="s">
        <v>249</v>
      </c>
      <c r="D19" s="151" t="s">
        <v>262</v>
      </c>
      <c r="E19" s="151" t="s">
        <v>279</v>
      </c>
      <c r="F19" s="151" t="s">
        <v>120</v>
      </c>
      <c r="G19" s="151" t="s">
        <v>271</v>
      </c>
      <c r="H19" s="151" t="s">
        <v>95</v>
      </c>
      <c r="I19" s="151" t="s">
        <v>95</v>
      </c>
      <c r="J19" s="151"/>
      <c r="K19" s="152">
        <v>0</v>
      </c>
      <c r="L19" s="152">
        <v>0</v>
      </c>
      <c r="M19" s="153">
        <v>26</v>
      </c>
    </row>
    <row r="20" spans="1:13" x14ac:dyDescent="0.25">
      <c r="A20" s="148" t="s">
        <v>243</v>
      </c>
      <c r="B20" s="148" t="s">
        <v>114</v>
      </c>
      <c r="C20" s="148" t="s">
        <v>249</v>
      </c>
      <c r="D20" s="148" t="s">
        <v>264</v>
      </c>
      <c r="E20" s="148" t="s">
        <v>280</v>
      </c>
      <c r="F20" s="148" t="s">
        <v>266</v>
      </c>
      <c r="G20" s="148" t="s">
        <v>271</v>
      </c>
      <c r="H20" s="148" t="s">
        <v>95</v>
      </c>
      <c r="I20" s="148" t="s">
        <v>95</v>
      </c>
      <c r="J20" s="148"/>
      <c r="K20" s="149">
        <v>0</v>
      </c>
      <c r="L20" s="149">
        <v>0</v>
      </c>
      <c r="M20" s="150">
        <v>26</v>
      </c>
    </row>
    <row r="21" spans="1:13" x14ac:dyDescent="0.25">
      <c r="A21" s="151" t="s">
        <v>243</v>
      </c>
      <c r="B21" s="151" t="s">
        <v>114</v>
      </c>
      <c r="C21" s="151" t="s">
        <v>249</v>
      </c>
      <c r="D21" s="151" t="s">
        <v>262</v>
      </c>
      <c r="E21" s="151" t="s">
        <v>281</v>
      </c>
      <c r="F21" s="151" t="s">
        <v>120</v>
      </c>
      <c r="G21" s="151" t="s">
        <v>282</v>
      </c>
      <c r="H21" s="151" t="s">
        <v>95</v>
      </c>
      <c r="I21" s="151" t="s">
        <v>95</v>
      </c>
      <c r="J21" s="151"/>
      <c r="K21" s="152">
        <v>0</v>
      </c>
      <c r="L21" s="152">
        <v>0</v>
      </c>
      <c r="M21" s="153">
        <v>15</v>
      </c>
    </row>
    <row r="22" spans="1:13" x14ac:dyDescent="0.25">
      <c r="A22" s="148" t="s">
        <v>243</v>
      </c>
      <c r="B22" s="148" t="s">
        <v>114</v>
      </c>
      <c r="C22" s="148" t="s">
        <v>249</v>
      </c>
      <c r="D22" s="148" t="s">
        <v>264</v>
      </c>
      <c r="E22" s="148" t="s">
        <v>283</v>
      </c>
      <c r="F22" s="148" t="s">
        <v>266</v>
      </c>
      <c r="G22" s="148" t="s">
        <v>282</v>
      </c>
      <c r="H22" s="148" t="s">
        <v>95</v>
      </c>
      <c r="I22" s="148" t="s">
        <v>95</v>
      </c>
      <c r="J22" s="148"/>
      <c r="K22" s="149">
        <v>0</v>
      </c>
      <c r="L22" s="149">
        <v>0</v>
      </c>
      <c r="M22" s="150">
        <v>15</v>
      </c>
    </row>
    <row r="23" spans="1:13" x14ac:dyDescent="0.25">
      <c r="A23" s="151" t="s">
        <v>243</v>
      </c>
      <c r="B23" s="151" t="s">
        <v>114</v>
      </c>
      <c r="C23" s="151" t="s">
        <v>249</v>
      </c>
      <c r="D23" s="151" t="s">
        <v>250</v>
      </c>
      <c r="E23" s="151" t="s">
        <v>284</v>
      </c>
      <c r="F23" s="151" t="s">
        <v>252</v>
      </c>
      <c r="G23" s="151" t="s">
        <v>285</v>
      </c>
      <c r="H23" s="151" t="s">
        <v>92</v>
      </c>
      <c r="I23" s="151" t="s">
        <v>95</v>
      </c>
      <c r="J23" s="151"/>
      <c r="K23" s="152">
        <v>0</v>
      </c>
      <c r="L23" s="152">
        <v>0</v>
      </c>
      <c r="M23" s="153">
        <v>21</v>
      </c>
    </row>
    <row r="24" spans="1:13" x14ac:dyDescent="0.25">
      <c r="A24" s="148" t="s">
        <v>243</v>
      </c>
      <c r="B24" s="148" t="s">
        <v>114</v>
      </c>
      <c r="C24" s="148" t="s">
        <v>249</v>
      </c>
      <c r="D24" s="148" t="s">
        <v>253</v>
      </c>
      <c r="E24" s="148" t="s">
        <v>286</v>
      </c>
      <c r="F24" s="148" t="s">
        <v>255</v>
      </c>
      <c r="G24" s="148" t="s">
        <v>285</v>
      </c>
      <c r="H24" s="148" t="s">
        <v>92</v>
      </c>
      <c r="I24" s="148" t="s">
        <v>95</v>
      </c>
      <c r="J24" s="148"/>
      <c r="K24" s="149">
        <v>0</v>
      </c>
      <c r="L24" s="149">
        <v>0</v>
      </c>
      <c r="M24" s="150">
        <v>22</v>
      </c>
    </row>
    <row r="25" spans="1:13" x14ac:dyDescent="0.25">
      <c r="A25" s="151" t="s">
        <v>243</v>
      </c>
      <c r="B25" s="151" t="s">
        <v>114</v>
      </c>
      <c r="C25" s="151" t="s">
        <v>249</v>
      </c>
      <c r="D25" s="151" t="s">
        <v>250</v>
      </c>
      <c r="E25" s="151" t="s">
        <v>287</v>
      </c>
      <c r="F25" s="151" t="s">
        <v>252</v>
      </c>
      <c r="G25" s="151" t="s">
        <v>288</v>
      </c>
      <c r="H25" s="151" t="s">
        <v>92</v>
      </c>
      <c r="I25" s="151" t="s">
        <v>95</v>
      </c>
      <c r="J25" s="151"/>
      <c r="K25" s="152">
        <v>0</v>
      </c>
      <c r="L25" s="152">
        <v>0</v>
      </c>
      <c r="M25" s="153">
        <v>22</v>
      </c>
    </row>
    <row r="26" spans="1:13" x14ac:dyDescent="0.25">
      <c r="A26" s="148" t="s">
        <v>243</v>
      </c>
      <c r="B26" s="148" t="s">
        <v>114</v>
      </c>
      <c r="C26" s="148" t="s">
        <v>249</v>
      </c>
      <c r="D26" s="148" t="s">
        <v>253</v>
      </c>
      <c r="E26" s="148" t="s">
        <v>289</v>
      </c>
      <c r="F26" s="148" t="s">
        <v>255</v>
      </c>
      <c r="G26" s="148" t="s">
        <v>288</v>
      </c>
      <c r="H26" s="148" t="s">
        <v>92</v>
      </c>
      <c r="I26" s="148" t="s">
        <v>95</v>
      </c>
      <c r="J26" s="148"/>
      <c r="K26" s="149">
        <v>0</v>
      </c>
      <c r="L26" s="149">
        <v>0</v>
      </c>
      <c r="M26" s="150">
        <v>22</v>
      </c>
    </row>
    <row r="27" spans="1:13" x14ac:dyDescent="0.25">
      <c r="A27" s="151" t="s">
        <v>243</v>
      </c>
      <c r="B27" s="151" t="s">
        <v>114</v>
      </c>
      <c r="C27" s="151" t="s">
        <v>249</v>
      </c>
      <c r="D27" s="151" t="s">
        <v>250</v>
      </c>
      <c r="E27" s="151" t="s">
        <v>290</v>
      </c>
      <c r="F27" s="151" t="s">
        <v>252</v>
      </c>
      <c r="G27" s="151" t="s">
        <v>291</v>
      </c>
      <c r="H27" s="151" t="s">
        <v>92</v>
      </c>
      <c r="I27" s="151" t="s">
        <v>95</v>
      </c>
      <c r="J27" s="151"/>
      <c r="K27" s="152">
        <v>0</v>
      </c>
      <c r="L27" s="152">
        <v>0</v>
      </c>
      <c r="M27" s="153">
        <v>23</v>
      </c>
    </row>
    <row r="28" spans="1:13" x14ac:dyDescent="0.25">
      <c r="A28" s="148" t="s">
        <v>243</v>
      </c>
      <c r="B28" s="148" t="s">
        <v>114</v>
      </c>
      <c r="C28" s="148" t="s">
        <v>249</v>
      </c>
      <c r="D28" s="148" t="s">
        <v>253</v>
      </c>
      <c r="E28" s="148" t="s">
        <v>292</v>
      </c>
      <c r="F28" s="148" t="s">
        <v>255</v>
      </c>
      <c r="G28" s="148" t="s">
        <v>291</v>
      </c>
      <c r="H28" s="148" t="s">
        <v>92</v>
      </c>
      <c r="I28" s="148" t="s">
        <v>95</v>
      </c>
      <c r="J28" s="148"/>
      <c r="K28" s="149">
        <v>0</v>
      </c>
      <c r="L28" s="149">
        <v>0</v>
      </c>
      <c r="M28" s="150">
        <v>23</v>
      </c>
    </row>
    <row r="29" spans="1:13" x14ac:dyDescent="0.25">
      <c r="A29" s="151" t="s">
        <v>243</v>
      </c>
      <c r="B29" s="151" t="s">
        <v>114</v>
      </c>
      <c r="C29" s="151" t="s">
        <v>249</v>
      </c>
      <c r="D29" s="151" t="s">
        <v>250</v>
      </c>
      <c r="E29" s="151" t="s">
        <v>293</v>
      </c>
      <c r="F29" s="151" t="s">
        <v>252</v>
      </c>
      <c r="G29" s="151" t="s">
        <v>294</v>
      </c>
      <c r="H29" s="151" t="s">
        <v>92</v>
      </c>
      <c r="I29" s="151" t="s">
        <v>95</v>
      </c>
      <c r="J29" s="151"/>
      <c r="K29" s="152">
        <v>0</v>
      </c>
      <c r="L29" s="152">
        <v>0</v>
      </c>
      <c r="M29" s="153">
        <v>26</v>
      </c>
    </row>
    <row r="30" spans="1:13" x14ac:dyDescent="0.25">
      <c r="A30" s="148" t="s">
        <v>243</v>
      </c>
      <c r="B30" s="148" t="s">
        <v>114</v>
      </c>
      <c r="C30" s="148" t="s">
        <v>249</v>
      </c>
      <c r="D30" s="148" t="s">
        <v>253</v>
      </c>
      <c r="E30" s="148" t="s">
        <v>295</v>
      </c>
      <c r="F30" s="148" t="s">
        <v>255</v>
      </c>
      <c r="G30" s="148" t="s">
        <v>294</v>
      </c>
      <c r="H30" s="148" t="s">
        <v>92</v>
      </c>
      <c r="I30" s="148" t="s">
        <v>95</v>
      </c>
      <c r="J30" s="148"/>
      <c r="K30" s="149">
        <v>0</v>
      </c>
      <c r="L30" s="149">
        <v>0</v>
      </c>
      <c r="M30" s="150">
        <v>26</v>
      </c>
    </row>
    <row r="31" spans="1:13" x14ac:dyDescent="0.25">
      <c r="A31" s="151" t="s">
        <v>243</v>
      </c>
      <c r="B31" s="151" t="s">
        <v>114</v>
      </c>
      <c r="C31" s="151" t="s">
        <v>249</v>
      </c>
      <c r="D31" s="151" t="s">
        <v>250</v>
      </c>
      <c r="E31" s="151" t="s">
        <v>296</v>
      </c>
      <c r="F31" s="151" t="s">
        <v>252</v>
      </c>
      <c r="G31" s="151" t="s">
        <v>297</v>
      </c>
      <c r="H31" s="151" t="s">
        <v>92</v>
      </c>
      <c r="I31" s="151" t="s">
        <v>95</v>
      </c>
      <c r="J31" s="151"/>
      <c r="K31" s="152">
        <v>0</v>
      </c>
      <c r="L31" s="152">
        <v>0</v>
      </c>
      <c r="M31" s="153">
        <v>25</v>
      </c>
    </row>
    <row r="32" spans="1:13" x14ac:dyDescent="0.25">
      <c r="A32" s="148" t="s">
        <v>243</v>
      </c>
      <c r="B32" s="148" t="s">
        <v>114</v>
      </c>
      <c r="C32" s="148" t="s">
        <v>249</v>
      </c>
      <c r="D32" s="148" t="s">
        <v>253</v>
      </c>
      <c r="E32" s="148" t="s">
        <v>298</v>
      </c>
      <c r="F32" s="148" t="s">
        <v>255</v>
      </c>
      <c r="G32" s="148" t="s">
        <v>297</v>
      </c>
      <c r="H32" s="148" t="s">
        <v>92</v>
      </c>
      <c r="I32" s="148" t="s">
        <v>95</v>
      </c>
      <c r="J32" s="148"/>
      <c r="K32" s="149">
        <v>0</v>
      </c>
      <c r="L32" s="149">
        <v>0</v>
      </c>
      <c r="M32" s="150">
        <v>25</v>
      </c>
    </row>
    <row r="33" spans="1:13" x14ac:dyDescent="0.25">
      <c r="A33" s="151" t="s">
        <v>243</v>
      </c>
      <c r="B33" s="151" t="s">
        <v>114</v>
      </c>
      <c r="C33" s="151" t="s">
        <v>249</v>
      </c>
      <c r="D33" s="151" t="s">
        <v>250</v>
      </c>
      <c r="E33" s="151" t="s">
        <v>299</v>
      </c>
      <c r="F33" s="151" t="s">
        <v>252</v>
      </c>
      <c r="G33" s="151" t="s">
        <v>300</v>
      </c>
      <c r="H33" s="151" t="s">
        <v>92</v>
      </c>
      <c r="I33" s="151" t="s">
        <v>95</v>
      </c>
      <c r="J33" s="151"/>
      <c r="K33" s="152">
        <v>0</v>
      </c>
      <c r="L33" s="152">
        <v>0</v>
      </c>
      <c r="M33" s="153">
        <v>11</v>
      </c>
    </row>
    <row r="34" spans="1:13" x14ac:dyDescent="0.25">
      <c r="A34" s="148" t="s">
        <v>243</v>
      </c>
      <c r="B34" s="148" t="s">
        <v>114</v>
      </c>
      <c r="C34" s="148" t="s">
        <v>249</v>
      </c>
      <c r="D34" s="148" t="s">
        <v>253</v>
      </c>
      <c r="E34" s="148" t="s">
        <v>301</v>
      </c>
      <c r="F34" s="148" t="s">
        <v>255</v>
      </c>
      <c r="G34" s="148" t="s">
        <v>300</v>
      </c>
      <c r="H34" s="148" t="s">
        <v>92</v>
      </c>
      <c r="I34" s="148" t="s">
        <v>95</v>
      </c>
      <c r="J34" s="148"/>
      <c r="K34" s="149">
        <v>0</v>
      </c>
      <c r="L34" s="149">
        <v>0</v>
      </c>
      <c r="M34" s="150">
        <v>11</v>
      </c>
    </row>
    <row r="35" spans="1:13" x14ac:dyDescent="0.25">
      <c r="A35" s="151" t="s">
        <v>243</v>
      </c>
      <c r="B35" s="151" t="s">
        <v>114</v>
      </c>
      <c r="C35" s="151" t="s">
        <v>249</v>
      </c>
      <c r="D35" s="151" t="s">
        <v>262</v>
      </c>
      <c r="E35" s="151" t="s">
        <v>302</v>
      </c>
      <c r="F35" s="151" t="s">
        <v>120</v>
      </c>
      <c r="G35" s="151" t="s">
        <v>285</v>
      </c>
      <c r="H35" s="151" t="s">
        <v>92</v>
      </c>
      <c r="I35" s="151" t="s">
        <v>95</v>
      </c>
      <c r="J35" s="151"/>
      <c r="K35" s="152">
        <v>0</v>
      </c>
      <c r="L35" s="152">
        <v>0</v>
      </c>
      <c r="M35" s="153">
        <v>31</v>
      </c>
    </row>
    <row r="36" spans="1:13" x14ac:dyDescent="0.25">
      <c r="A36" s="148" t="s">
        <v>243</v>
      </c>
      <c r="B36" s="148" t="s">
        <v>114</v>
      </c>
      <c r="C36" s="148" t="s">
        <v>249</v>
      </c>
      <c r="D36" s="148" t="s">
        <v>264</v>
      </c>
      <c r="E36" s="148" t="s">
        <v>303</v>
      </c>
      <c r="F36" s="148" t="s">
        <v>266</v>
      </c>
      <c r="G36" s="148" t="s">
        <v>285</v>
      </c>
      <c r="H36" s="148" t="s">
        <v>92</v>
      </c>
      <c r="I36" s="148" t="s">
        <v>95</v>
      </c>
      <c r="J36" s="148"/>
      <c r="K36" s="149">
        <v>0</v>
      </c>
      <c r="L36" s="149">
        <v>0</v>
      </c>
      <c r="M36" s="150">
        <v>31</v>
      </c>
    </row>
    <row r="37" spans="1:13" x14ac:dyDescent="0.25">
      <c r="A37" s="151" t="s">
        <v>243</v>
      </c>
      <c r="B37" s="151" t="s">
        <v>114</v>
      </c>
      <c r="C37" s="151" t="s">
        <v>249</v>
      </c>
      <c r="D37" s="151" t="s">
        <v>262</v>
      </c>
      <c r="E37" s="151" t="s">
        <v>304</v>
      </c>
      <c r="F37" s="151" t="s">
        <v>120</v>
      </c>
      <c r="G37" s="151" t="s">
        <v>288</v>
      </c>
      <c r="H37" s="151" t="s">
        <v>92</v>
      </c>
      <c r="I37" s="151" t="s">
        <v>95</v>
      </c>
      <c r="J37" s="151"/>
      <c r="K37" s="152">
        <v>0</v>
      </c>
      <c r="L37" s="152">
        <v>0</v>
      </c>
      <c r="M37" s="153">
        <v>27</v>
      </c>
    </row>
    <row r="38" spans="1:13" x14ac:dyDescent="0.25">
      <c r="A38" s="148" t="s">
        <v>243</v>
      </c>
      <c r="B38" s="148" t="s">
        <v>114</v>
      </c>
      <c r="C38" s="148" t="s">
        <v>249</v>
      </c>
      <c r="D38" s="148" t="s">
        <v>264</v>
      </c>
      <c r="E38" s="148" t="s">
        <v>305</v>
      </c>
      <c r="F38" s="148" t="s">
        <v>266</v>
      </c>
      <c r="G38" s="148" t="s">
        <v>288</v>
      </c>
      <c r="H38" s="148" t="s">
        <v>92</v>
      </c>
      <c r="I38" s="148" t="s">
        <v>95</v>
      </c>
      <c r="J38" s="148"/>
      <c r="K38" s="149">
        <v>0</v>
      </c>
      <c r="L38" s="149">
        <v>0</v>
      </c>
      <c r="M38" s="150">
        <v>27</v>
      </c>
    </row>
    <row r="39" spans="1:13" x14ac:dyDescent="0.25">
      <c r="A39" s="151" t="s">
        <v>243</v>
      </c>
      <c r="B39" s="151" t="s">
        <v>114</v>
      </c>
      <c r="C39" s="151" t="s">
        <v>306</v>
      </c>
      <c r="D39" s="151" t="s">
        <v>307</v>
      </c>
      <c r="E39" s="151" t="s">
        <v>308</v>
      </c>
      <c r="F39" s="151" t="s">
        <v>130</v>
      </c>
      <c r="G39" s="151" t="s">
        <v>271</v>
      </c>
      <c r="H39" s="151" t="s">
        <v>95</v>
      </c>
      <c r="I39" s="151" t="s">
        <v>95</v>
      </c>
      <c r="J39" s="151"/>
      <c r="K39" s="152">
        <v>0</v>
      </c>
      <c r="L39" s="152">
        <v>0</v>
      </c>
      <c r="M39" s="153">
        <v>13</v>
      </c>
    </row>
    <row r="40" spans="1:13" x14ac:dyDescent="0.25">
      <c r="A40" s="148" t="s">
        <v>243</v>
      </c>
      <c r="B40" s="148" t="s">
        <v>114</v>
      </c>
      <c r="C40" s="148" t="s">
        <v>306</v>
      </c>
      <c r="D40" s="148" t="s">
        <v>307</v>
      </c>
      <c r="E40" s="148" t="s">
        <v>309</v>
      </c>
      <c r="F40" s="148" t="s">
        <v>130</v>
      </c>
      <c r="G40" s="148" t="s">
        <v>282</v>
      </c>
      <c r="H40" s="148" t="s">
        <v>95</v>
      </c>
      <c r="I40" s="148" t="s">
        <v>95</v>
      </c>
      <c r="J40" s="148"/>
      <c r="K40" s="149">
        <v>0</v>
      </c>
      <c r="L40" s="149">
        <v>0</v>
      </c>
      <c r="M40" s="150">
        <v>34</v>
      </c>
    </row>
    <row r="41" spans="1:13" x14ac:dyDescent="0.25">
      <c r="A41" s="151" t="s">
        <v>243</v>
      </c>
      <c r="B41" s="151" t="s">
        <v>114</v>
      </c>
      <c r="C41" s="151" t="s">
        <v>306</v>
      </c>
      <c r="D41" s="151" t="s">
        <v>307</v>
      </c>
      <c r="E41" s="151" t="s">
        <v>310</v>
      </c>
      <c r="F41" s="151" t="s">
        <v>130</v>
      </c>
      <c r="G41" s="151" t="s">
        <v>274</v>
      </c>
      <c r="H41" s="151" t="s">
        <v>95</v>
      </c>
      <c r="I41" s="151" t="s">
        <v>95</v>
      </c>
      <c r="J41" s="151"/>
      <c r="K41" s="152">
        <v>0</v>
      </c>
      <c r="L41" s="152">
        <v>0</v>
      </c>
      <c r="M41" s="153">
        <v>35</v>
      </c>
    </row>
    <row r="42" spans="1:13" x14ac:dyDescent="0.25">
      <c r="A42" s="148" t="s">
        <v>243</v>
      </c>
      <c r="B42" s="148" t="s">
        <v>114</v>
      </c>
      <c r="C42" s="148" t="s">
        <v>306</v>
      </c>
      <c r="D42" s="148" t="s">
        <v>307</v>
      </c>
      <c r="E42" s="148" t="s">
        <v>311</v>
      </c>
      <c r="F42" s="148" t="s">
        <v>130</v>
      </c>
      <c r="G42" s="148" t="s">
        <v>277</v>
      </c>
      <c r="H42" s="148" t="s">
        <v>95</v>
      </c>
      <c r="I42" s="148" t="s">
        <v>95</v>
      </c>
      <c r="J42" s="148"/>
      <c r="K42" s="149">
        <v>0</v>
      </c>
      <c r="L42" s="149">
        <v>0</v>
      </c>
      <c r="M42" s="150">
        <v>34</v>
      </c>
    </row>
    <row r="43" spans="1:13" x14ac:dyDescent="0.25">
      <c r="A43" s="151" t="s">
        <v>243</v>
      </c>
      <c r="B43" s="151" t="s">
        <v>114</v>
      </c>
      <c r="C43" s="151" t="s">
        <v>306</v>
      </c>
      <c r="D43" s="151" t="s">
        <v>307</v>
      </c>
      <c r="E43" s="151" t="s">
        <v>312</v>
      </c>
      <c r="F43" s="151" t="s">
        <v>130</v>
      </c>
      <c r="G43" s="151" t="s">
        <v>288</v>
      </c>
      <c r="H43" s="151" t="s">
        <v>92</v>
      </c>
      <c r="I43" s="151" t="s">
        <v>95</v>
      </c>
      <c r="J43" s="151"/>
      <c r="K43" s="152">
        <v>0</v>
      </c>
      <c r="L43" s="152">
        <v>0</v>
      </c>
      <c r="M43" s="153">
        <v>31</v>
      </c>
    </row>
    <row r="44" spans="1:13" x14ac:dyDescent="0.25">
      <c r="A44" s="148" t="s">
        <v>243</v>
      </c>
      <c r="B44" s="148" t="s">
        <v>114</v>
      </c>
      <c r="C44" s="148" t="s">
        <v>313</v>
      </c>
      <c r="D44" s="148" t="s">
        <v>307</v>
      </c>
      <c r="E44" s="148" t="s">
        <v>314</v>
      </c>
      <c r="F44" s="148" t="s">
        <v>315</v>
      </c>
      <c r="G44" s="148" t="s">
        <v>271</v>
      </c>
      <c r="H44" s="148" t="s">
        <v>95</v>
      </c>
      <c r="I44" s="148" t="s">
        <v>95</v>
      </c>
      <c r="J44" s="148"/>
      <c r="K44" s="149">
        <v>0</v>
      </c>
      <c r="L44" s="149">
        <v>0</v>
      </c>
      <c r="M44" s="150">
        <v>25</v>
      </c>
    </row>
    <row r="45" spans="1:13" x14ac:dyDescent="0.25">
      <c r="A45" s="151" t="s">
        <v>243</v>
      </c>
      <c r="B45" s="151" t="s">
        <v>114</v>
      </c>
      <c r="C45" s="151" t="s">
        <v>313</v>
      </c>
      <c r="D45" s="151" t="s">
        <v>307</v>
      </c>
      <c r="E45" s="151" t="s">
        <v>316</v>
      </c>
      <c r="F45" s="151" t="s">
        <v>315</v>
      </c>
      <c r="G45" s="151" t="s">
        <v>282</v>
      </c>
      <c r="H45" s="151" t="s">
        <v>95</v>
      </c>
      <c r="I45" s="151" t="s">
        <v>95</v>
      </c>
      <c r="J45" s="151"/>
      <c r="K45" s="152">
        <v>0</v>
      </c>
      <c r="L45" s="152">
        <v>0</v>
      </c>
      <c r="M45" s="153">
        <v>25</v>
      </c>
    </row>
    <row r="46" spans="1:13" x14ac:dyDescent="0.25">
      <c r="A46" s="148" t="s">
        <v>243</v>
      </c>
      <c r="B46" s="148" t="s">
        <v>114</v>
      </c>
      <c r="C46" s="148" t="s">
        <v>317</v>
      </c>
      <c r="D46" s="148" t="s">
        <v>318</v>
      </c>
      <c r="E46" s="148" t="s">
        <v>319</v>
      </c>
      <c r="F46" s="148" t="s">
        <v>320</v>
      </c>
      <c r="G46" s="148" t="s">
        <v>248</v>
      </c>
      <c r="H46" s="148" t="s">
        <v>95</v>
      </c>
      <c r="I46" s="148" t="s">
        <v>95</v>
      </c>
      <c r="J46" s="148"/>
      <c r="K46" s="149">
        <v>0</v>
      </c>
      <c r="L46" s="149">
        <v>0</v>
      </c>
      <c r="M46" s="150">
        <v>16</v>
      </c>
    </row>
    <row r="47" spans="1:13" x14ac:dyDescent="0.25">
      <c r="A47" s="151" t="s">
        <v>243</v>
      </c>
      <c r="B47" s="151" t="s">
        <v>114</v>
      </c>
      <c r="C47" s="151" t="s">
        <v>317</v>
      </c>
      <c r="D47" s="151" t="s">
        <v>321</v>
      </c>
      <c r="E47" s="151" t="s">
        <v>322</v>
      </c>
      <c r="F47" s="151" t="s">
        <v>323</v>
      </c>
      <c r="G47" s="151" t="s">
        <v>248</v>
      </c>
      <c r="H47" s="151" t="s">
        <v>95</v>
      </c>
      <c r="I47" s="151" t="s">
        <v>95</v>
      </c>
      <c r="J47" s="151"/>
      <c r="K47" s="152">
        <v>0</v>
      </c>
      <c r="L47" s="152">
        <v>0</v>
      </c>
      <c r="M47" s="153">
        <v>19</v>
      </c>
    </row>
    <row r="48" spans="1:13" x14ac:dyDescent="0.25">
      <c r="A48" s="148" t="s">
        <v>243</v>
      </c>
      <c r="B48" s="148" t="s">
        <v>114</v>
      </c>
      <c r="C48" s="148" t="s">
        <v>317</v>
      </c>
      <c r="D48" s="148" t="s">
        <v>324</v>
      </c>
      <c r="E48" s="148" t="s">
        <v>325</v>
      </c>
      <c r="F48" s="148" t="s">
        <v>326</v>
      </c>
      <c r="G48" s="148" t="s">
        <v>248</v>
      </c>
      <c r="H48" s="148" t="s">
        <v>95</v>
      </c>
      <c r="I48" s="148" t="s">
        <v>95</v>
      </c>
      <c r="J48" s="148"/>
      <c r="K48" s="149">
        <v>0</v>
      </c>
      <c r="L48" s="149">
        <v>0</v>
      </c>
      <c r="M48" s="150">
        <v>15</v>
      </c>
    </row>
    <row r="49" spans="1:13" x14ac:dyDescent="0.25">
      <c r="A49" s="151" t="s">
        <v>243</v>
      </c>
      <c r="B49" s="151" t="s">
        <v>114</v>
      </c>
      <c r="C49" s="151" t="s">
        <v>313</v>
      </c>
      <c r="D49" s="151" t="s">
        <v>307</v>
      </c>
      <c r="E49" s="151" t="s">
        <v>327</v>
      </c>
      <c r="F49" s="151" t="s">
        <v>315</v>
      </c>
      <c r="G49" s="151" t="s">
        <v>248</v>
      </c>
      <c r="H49" s="151" t="s">
        <v>95</v>
      </c>
      <c r="I49" s="151" t="s">
        <v>95</v>
      </c>
      <c r="J49" s="151"/>
      <c r="K49" s="152">
        <v>0</v>
      </c>
      <c r="L49" s="152">
        <v>0</v>
      </c>
      <c r="M49" s="153">
        <v>30</v>
      </c>
    </row>
    <row r="50" spans="1:13" x14ac:dyDescent="0.25">
      <c r="A50" s="148" t="s">
        <v>243</v>
      </c>
      <c r="B50" s="148" t="s">
        <v>114</v>
      </c>
      <c r="C50" s="148" t="s">
        <v>313</v>
      </c>
      <c r="D50" s="148" t="s">
        <v>307</v>
      </c>
      <c r="E50" s="148" t="s">
        <v>328</v>
      </c>
      <c r="F50" s="148" t="s">
        <v>315</v>
      </c>
      <c r="G50" s="148" t="s">
        <v>288</v>
      </c>
      <c r="H50" s="148" t="s">
        <v>92</v>
      </c>
      <c r="I50" s="148" t="s">
        <v>95</v>
      </c>
      <c r="J50" s="148"/>
      <c r="K50" s="149">
        <v>0</v>
      </c>
      <c r="L50" s="149">
        <v>0</v>
      </c>
      <c r="M50" s="150">
        <v>26</v>
      </c>
    </row>
    <row r="51" spans="1:13" x14ac:dyDescent="0.25">
      <c r="A51" s="151" t="s">
        <v>243</v>
      </c>
      <c r="B51" s="151" t="s">
        <v>114</v>
      </c>
      <c r="C51" s="151" t="s">
        <v>329</v>
      </c>
      <c r="D51" s="151" t="s">
        <v>330</v>
      </c>
      <c r="E51" s="151" t="s">
        <v>331</v>
      </c>
      <c r="F51" s="151" t="s">
        <v>332</v>
      </c>
      <c r="G51" s="151" t="s">
        <v>248</v>
      </c>
      <c r="H51" s="151" t="s">
        <v>95</v>
      </c>
      <c r="I51" s="151" t="s">
        <v>95</v>
      </c>
      <c r="J51" s="151"/>
      <c r="K51" s="152">
        <v>0</v>
      </c>
      <c r="L51" s="152">
        <v>0</v>
      </c>
      <c r="M51" s="153">
        <v>14</v>
      </c>
    </row>
    <row r="52" spans="1:13" x14ac:dyDescent="0.25">
      <c r="A52" s="148" t="s">
        <v>243</v>
      </c>
      <c r="B52" s="148" t="s">
        <v>114</v>
      </c>
      <c r="C52" s="148" t="s">
        <v>306</v>
      </c>
      <c r="D52" s="148" t="s">
        <v>307</v>
      </c>
      <c r="E52" s="148" t="s">
        <v>333</v>
      </c>
      <c r="F52" s="148" t="s">
        <v>130</v>
      </c>
      <c r="G52" s="148" t="s">
        <v>334</v>
      </c>
      <c r="H52" s="148" t="s">
        <v>95</v>
      </c>
      <c r="I52" s="148" t="s">
        <v>95</v>
      </c>
      <c r="J52" s="148"/>
      <c r="K52" s="149">
        <v>0</v>
      </c>
      <c r="L52" s="149">
        <v>0</v>
      </c>
      <c r="M52" s="150">
        <v>38</v>
      </c>
    </row>
    <row r="53" spans="1:13" x14ac:dyDescent="0.25">
      <c r="A53" s="151" t="s">
        <v>243</v>
      </c>
      <c r="B53" s="151" t="s">
        <v>114</v>
      </c>
      <c r="C53" s="151" t="s">
        <v>306</v>
      </c>
      <c r="D53" s="151" t="s">
        <v>307</v>
      </c>
      <c r="E53" s="151" t="s">
        <v>335</v>
      </c>
      <c r="F53" s="151" t="s">
        <v>130</v>
      </c>
      <c r="G53" s="151" t="s">
        <v>336</v>
      </c>
      <c r="H53" s="151" t="s">
        <v>95</v>
      </c>
      <c r="I53" s="151" t="s">
        <v>95</v>
      </c>
      <c r="J53" s="151"/>
      <c r="K53" s="152">
        <v>0</v>
      </c>
      <c r="L53" s="152">
        <v>0</v>
      </c>
      <c r="M53" s="153">
        <v>18</v>
      </c>
    </row>
    <row r="54" spans="1:13" x14ac:dyDescent="0.25">
      <c r="A54" s="148" t="s">
        <v>243</v>
      </c>
      <c r="B54" s="148" t="s">
        <v>114</v>
      </c>
      <c r="C54" s="148" t="s">
        <v>313</v>
      </c>
      <c r="D54" s="148" t="s">
        <v>307</v>
      </c>
      <c r="E54" s="148" t="s">
        <v>337</v>
      </c>
      <c r="F54" s="148" t="s">
        <v>315</v>
      </c>
      <c r="G54" s="148" t="s">
        <v>338</v>
      </c>
      <c r="H54" s="148" t="s">
        <v>95</v>
      </c>
      <c r="I54" s="148" t="s">
        <v>95</v>
      </c>
      <c r="J54" s="148"/>
      <c r="K54" s="149">
        <v>0</v>
      </c>
      <c r="L54" s="149">
        <v>0</v>
      </c>
      <c r="M54" s="150">
        <v>29</v>
      </c>
    </row>
    <row r="55" spans="1:13" x14ac:dyDescent="0.25">
      <c r="A55" s="151" t="s">
        <v>243</v>
      </c>
      <c r="B55" s="151" t="s">
        <v>114</v>
      </c>
      <c r="C55" s="151" t="s">
        <v>313</v>
      </c>
      <c r="D55" s="151" t="s">
        <v>307</v>
      </c>
      <c r="E55" s="151" t="s">
        <v>339</v>
      </c>
      <c r="F55" s="151" t="s">
        <v>315</v>
      </c>
      <c r="G55" s="151" t="s">
        <v>257</v>
      </c>
      <c r="H55" s="151" t="s">
        <v>95</v>
      </c>
      <c r="I55" s="151" t="s">
        <v>95</v>
      </c>
      <c r="J55" s="151"/>
      <c r="K55" s="152">
        <v>0</v>
      </c>
      <c r="L55" s="152">
        <v>0</v>
      </c>
      <c r="M55" s="153">
        <v>24</v>
      </c>
    </row>
    <row r="56" spans="1:13" x14ac:dyDescent="0.25">
      <c r="A56" s="148" t="s">
        <v>243</v>
      </c>
      <c r="B56" s="148" t="s">
        <v>114</v>
      </c>
      <c r="C56" s="148" t="s">
        <v>313</v>
      </c>
      <c r="D56" s="148" t="s">
        <v>340</v>
      </c>
      <c r="E56" s="148" t="s">
        <v>341</v>
      </c>
      <c r="F56" s="148" t="s">
        <v>179</v>
      </c>
      <c r="G56" s="148" t="s">
        <v>248</v>
      </c>
      <c r="H56" s="148" t="s">
        <v>95</v>
      </c>
      <c r="I56" s="148" t="s">
        <v>95</v>
      </c>
      <c r="J56" s="148"/>
      <c r="K56" s="149">
        <v>0</v>
      </c>
      <c r="L56" s="149">
        <v>0</v>
      </c>
      <c r="M56" s="150">
        <v>17</v>
      </c>
    </row>
    <row r="57" spans="1:13" x14ac:dyDescent="0.25">
      <c r="A57" s="151" t="s">
        <v>243</v>
      </c>
      <c r="B57" s="151" t="s">
        <v>114</v>
      </c>
      <c r="C57" s="151" t="s">
        <v>313</v>
      </c>
      <c r="D57" s="151" t="s">
        <v>342</v>
      </c>
      <c r="E57" s="151" t="s">
        <v>343</v>
      </c>
      <c r="F57" s="151" t="s">
        <v>140</v>
      </c>
      <c r="G57" s="151" t="s">
        <v>248</v>
      </c>
      <c r="H57" s="151" t="s">
        <v>95</v>
      </c>
      <c r="I57" s="151" t="s">
        <v>95</v>
      </c>
      <c r="J57" s="151"/>
      <c r="K57" s="152">
        <v>0</v>
      </c>
      <c r="L57" s="152">
        <v>0</v>
      </c>
      <c r="M57" s="153">
        <v>22</v>
      </c>
    </row>
    <row r="58" spans="1:13" x14ac:dyDescent="0.25">
      <c r="A58" s="148" t="s">
        <v>243</v>
      </c>
      <c r="B58" s="148" t="s">
        <v>114</v>
      </c>
      <c r="C58" s="148" t="s">
        <v>313</v>
      </c>
      <c r="D58" s="148" t="s">
        <v>342</v>
      </c>
      <c r="E58" s="148" t="s">
        <v>344</v>
      </c>
      <c r="F58" s="148" t="s">
        <v>140</v>
      </c>
      <c r="G58" s="148" t="s">
        <v>288</v>
      </c>
      <c r="H58" s="148" t="s">
        <v>92</v>
      </c>
      <c r="I58" s="148" t="s">
        <v>95</v>
      </c>
      <c r="J58" s="148"/>
      <c r="K58" s="149">
        <v>0</v>
      </c>
      <c r="L58" s="149">
        <v>0</v>
      </c>
      <c r="M58" s="150">
        <v>26</v>
      </c>
    </row>
    <row r="59" spans="1:13" x14ac:dyDescent="0.25">
      <c r="A59" s="151" t="s">
        <v>243</v>
      </c>
      <c r="B59" s="151" t="s">
        <v>114</v>
      </c>
      <c r="C59" s="151" t="s">
        <v>306</v>
      </c>
      <c r="D59" s="151" t="s">
        <v>345</v>
      </c>
      <c r="E59" s="151" t="s">
        <v>346</v>
      </c>
      <c r="F59" s="151" t="s">
        <v>347</v>
      </c>
      <c r="G59" s="151" t="s">
        <v>271</v>
      </c>
      <c r="H59" s="151" t="s">
        <v>95</v>
      </c>
      <c r="I59" s="151" t="s">
        <v>95</v>
      </c>
      <c r="J59" s="151"/>
      <c r="K59" s="152">
        <v>0</v>
      </c>
      <c r="L59" s="152">
        <v>0</v>
      </c>
      <c r="M59" s="153">
        <v>16</v>
      </c>
    </row>
    <row r="60" spans="1:13" x14ac:dyDescent="0.25">
      <c r="A60" s="148" t="s">
        <v>243</v>
      </c>
      <c r="B60" s="148" t="s">
        <v>114</v>
      </c>
      <c r="C60" s="148" t="s">
        <v>306</v>
      </c>
      <c r="D60" s="148" t="s">
        <v>345</v>
      </c>
      <c r="E60" s="148" t="s">
        <v>348</v>
      </c>
      <c r="F60" s="148" t="s">
        <v>347</v>
      </c>
      <c r="G60" s="148" t="s">
        <v>248</v>
      </c>
      <c r="H60" s="148" t="s">
        <v>95</v>
      </c>
      <c r="I60" s="148" t="s">
        <v>95</v>
      </c>
      <c r="J60" s="148"/>
      <c r="K60" s="149">
        <v>0</v>
      </c>
      <c r="L60" s="149">
        <v>0</v>
      </c>
      <c r="M60" s="150">
        <v>7</v>
      </c>
    </row>
    <row r="61" spans="1:13" x14ac:dyDescent="0.25">
      <c r="A61" s="151" t="s">
        <v>243</v>
      </c>
      <c r="B61" s="151" t="s">
        <v>114</v>
      </c>
      <c r="C61" s="151" t="s">
        <v>306</v>
      </c>
      <c r="D61" s="151" t="s">
        <v>349</v>
      </c>
      <c r="E61" s="151" t="s">
        <v>350</v>
      </c>
      <c r="F61" s="151" t="s">
        <v>174</v>
      </c>
      <c r="G61" s="151" t="s">
        <v>288</v>
      </c>
      <c r="H61" s="151" t="s">
        <v>92</v>
      </c>
      <c r="I61" s="151" t="s">
        <v>95</v>
      </c>
      <c r="J61" s="151"/>
      <c r="K61" s="152">
        <v>0</v>
      </c>
      <c r="L61" s="152">
        <v>0</v>
      </c>
      <c r="M61" s="153">
        <v>19</v>
      </c>
    </row>
    <row r="62" spans="1:13" x14ac:dyDescent="0.25">
      <c r="A62" s="148" t="s">
        <v>243</v>
      </c>
      <c r="B62" s="148" t="s">
        <v>114</v>
      </c>
      <c r="C62" s="148" t="s">
        <v>306</v>
      </c>
      <c r="D62" s="148" t="s">
        <v>307</v>
      </c>
      <c r="E62" s="148" t="s">
        <v>351</v>
      </c>
      <c r="F62" s="148" t="s">
        <v>130</v>
      </c>
      <c r="G62" s="148" t="s">
        <v>352</v>
      </c>
      <c r="H62" s="148" t="s">
        <v>95</v>
      </c>
      <c r="I62" s="148" t="s">
        <v>95</v>
      </c>
      <c r="J62" s="148"/>
      <c r="K62" s="149">
        <v>0</v>
      </c>
      <c r="L62" s="149">
        <v>0</v>
      </c>
      <c r="M62" s="150">
        <v>26</v>
      </c>
    </row>
    <row r="63" spans="1:13" x14ac:dyDescent="0.25">
      <c r="A63" s="151" t="s">
        <v>243</v>
      </c>
      <c r="B63" s="151" t="s">
        <v>114</v>
      </c>
      <c r="C63" s="151" t="s">
        <v>306</v>
      </c>
      <c r="D63" s="151" t="s">
        <v>307</v>
      </c>
      <c r="E63" s="151" t="s">
        <v>353</v>
      </c>
      <c r="F63" s="151" t="s">
        <v>130</v>
      </c>
      <c r="G63" s="151" t="s">
        <v>354</v>
      </c>
      <c r="H63" s="151" t="s">
        <v>95</v>
      </c>
      <c r="I63" s="151" t="s">
        <v>95</v>
      </c>
      <c r="J63" s="151"/>
      <c r="K63" s="152">
        <v>0</v>
      </c>
      <c r="L63" s="152">
        <v>0</v>
      </c>
      <c r="M63" s="153">
        <v>17</v>
      </c>
    </row>
    <row r="64" spans="1:13" x14ac:dyDescent="0.25">
      <c r="A64" s="148" t="s">
        <v>243</v>
      </c>
      <c r="B64" s="148" t="s">
        <v>114</v>
      </c>
      <c r="C64" s="148" t="s">
        <v>306</v>
      </c>
      <c r="D64" s="148" t="s">
        <v>307</v>
      </c>
      <c r="E64" s="148" t="s">
        <v>355</v>
      </c>
      <c r="F64" s="148" t="s">
        <v>130</v>
      </c>
      <c r="G64" s="148" t="s">
        <v>248</v>
      </c>
      <c r="H64" s="148" t="s">
        <v>95</v>
      </c>
      <c r="I64" s="148" t="s">
        <v>95</v>
      </c>
      <c r="J64" s="148"/>
      <c r="K64" s="149">
        <v>0</v>
      </c>
      <c r="L64" s="149">
        <v>0</v>
      </c>
      <c r="M64" s="150">
        <v>26</v>
      </c>
    </row>
    <row r="65" spans="1:13" x14ac:dyDescent="0.25">
      <c r="A65" s="151" t="s">
        <v>243</v>
      </c>
      <c r="B65" s="151" t="s">
        <v>114</v>
      </c>
      <c r="C65" s="151" t="s">
        <v>329</v>
      </c>
      <c r="D65" s="151" t="s">
        <v>356</v>
      </c>
      <c r="E65" s="151" t="s">
        <v>357</v>
      </c>
      <c r="F65" s="151" t="s">
        <v>358</v>
      </c>
      <c r="G65" s="151" t="s">
        <v>248</v>
      </c>
      <c r="H65" s="151" t="s">
        <v>95</v>
      </c>
      <c r="I65" s="151" t="s">
        <v>95</v>
      </c>
      <c r="J65" s="151"/>
      <c r="K65" s="152">
        <v>0</v>
      </c>
      <c r="L65" s="152">
        <v>0</v>
      </c>
      <c r="M65" s="153">
        <v>15</v>
      </c>
    </row>
    <row r="66" spans="1:13" x14ac:dyDescent="0.25">
      <c r="A66" s="148" t="s">
        <v>243</v>
      </c>
      <c r="B66" s="148" t="s">
        <v>114</v>
      </c>
      <c r="C66" s="148" t="s">
        <v>329</v>
      </c>
      <c r="D66" s="148" t="s">
        <v>359</v>
      </c>
      <c r="E66" s="148" t="s">
        <v>360</v>
      </c>
      <c r="F66" s="148" t="s">
        <v>361</v>
      </c>
      <c r="G66" s="148" t="s">
        <v>248</v>
      </c>
      <c r="H66" s="148" t="s">
        <v>95</v>
      </c>
      <c r="I66" s="148" t="s">
        <v>95</v>
      </c>
      <c r="J66" s="148"/>
      <c r="K66" s="149">
        <v>0</v>
      </c>
      <c r="L66" s="149">
        <v>0</v>
      </c>
      <c r="M66" s="150">
        <v>35</v>
      </c>
    </row>
    <row r="67" spans="1:13" x14ac:dyDescent="0.25">
      <c r="A67" s="151" t="s">
        <v>243</v>
      </c>
      <c r="B67" s="151" t="s">
        <v>114</v>
      </c>
      <c r="C67" s="151" t="s">
        <v>362</v>
      </c>
      <c r="D67" s="151" t="s">
        <v>307</v>
      </c>
      <c r="E67" s="151" t="s">
        <v>363</v>
      </c>
      <c r="F67" s="151" t="s">
        <v>89</v>
      </c>
      <c r="G67" s="151" t="s">
        <v>248</v>
      </c>
      <c r="H67" s="151" t="s">
        <v>95</v>
      </c>
      <c r="I67" s="151" t="s">
        <v>95</v>
      </c>
      <c r="J67" s="151"/>
      <c r="K67" s="152">
        <v>0</v>
      </c>
      <c r="L67" s="152">
        <v>0</v>
      </c>
      <c r="M67" s="153">
        <v>27</v>
      </c>
    </row>
    <row r="68" spans="1:13" x14ac:dyDescent="0.25">
      <c r="A68" s="148" t="s">
        <v>243</v>
      </c>
      <c r="B68" s="148" t="s">
        <v>114</v>
      </c>
      <c r="C68" s="148" t="s">
        <v>329</v>
      </c>
      <c r="D68" s="148" t="s">
        <v>359</v>
      </c>
      <c r="E68" s="148" t="s">
        <v>364</v>
      </c>
      <c r="F68" s="148" t="s">
        <v>361</v>
      </c>
      <c r="G68" s="148" t="s">
        <v>338</v>
      </c>
      <c r="H68" s="148" t="s">
        <v>95</v>
      </c>
      <c r="I68" s="148" t="s">
        <v>95</v>
      </c>
      <c r="J68" s="148"/>
      <c r="K68" s="149">
        <v>0</v>
      </c>
      <c r="L68" s="149">
        <v>0</v>
      </c>
      <c r="M68" s="150">
        <v>12</v>
      </c>
    </row>
    <row r="69" spans="1:13" x14ac:dyDescent="0.25">
      <c r="A69" s="151" t="s">
        <v>243</v>
      </c>
      <c r="B69" s="151" t="s">
        <v>114</v>
      </c>
      <c r="C69" s="151" t="s">
        <v>362</v>
      </c>
      <c r="D69" s="151" t="s">
        <v>307</v>
      </c>
      <c r="E69" s="151" t="s">
        <v>365</v>
      </c>
      <c r="F69" s="151" t="s">
        <v>89</v>
      </c>
      <c r="G69" s="151" t="s">
        <v>338</v>
      </c>
      <c r="H69" s="151" t="s">
        <v>95</v>
      </c>
      <c r="I69" s="151" t="s">
        <v>95</v>
      </c>
      <c r="J69" s="151"/>
      <c r="K69" s="152">
        <v>0</v>
      </c>
      <c r="L69" s="152">
        <v>0</v>
      </c>
      <c r="M69" s="153">
        <v>26</v>
      </c>
    </row>
    <row r="70" spans="1:13" x14ac:dyDescent="0.25">
      <c r="A70" s="148" t="s">
        <v>243</v>
      </c>
      <c r="B70" s="148" t="s">
        <v>114</v>
      </c>
      <c r="C70" s="148" t="s">
        <v>329</v>
      </c>
      <c r="D70" s="148" t="s">
        <v>366</v>
      </c>
      <c r="E70" s="148" t="s">
        <v>367</v>
      </c>
      <c r="F70" s="148" t="s">
        <v>368</v>
      </c>
      <c r="G70" s="148" t="s">
        <v>285</v>
      </c>
      <c r="H70" s="148" t="s">
        <v>92</v>
      </c>
      <c r="I70" s="148" t="s">
        <v>95</v>
      </c>
      <c r="J70" s="148"/>
      <c r="K70" s="149">
        <v>0</v>
      </c>
      <c r="L70" s="149">
        <v>0</v>
      </c>
      <c r="M70" s="150">
        <v>18</v>
      </c>
    </row>
    <row r="71" spans="1:13" x14ac:dyDescent="0.25">
      <c r="A71" s="151" t="s">
        <v>243</v>
      </c>
      <c r="B71" s="151" t="s">
        <v>114</v>
      </c>
      <c r="C71" s="151" t="s">
        <v>362</v>
      </c>
      <c r="D71" s="151" t="s">
        <v>307</v>
      </c>
      <c r="E71" s="151" t="s">
        <v>369</v>
      </c>
      <c r="F71" s="151" t="s">
        <v>89</v>
      </c>
      <c r="G71" s="151" t="s">
        <v>271</v>
      </c>
      <c r="H71" s="151" t="s">
        <v>95</v>
      </c>
      <c r="I71" s="151" t="s">
        <v>95</v>
      </c>
      <c r="J71" s="151"/>
      <c r="K71" s="152">
        <v>0</v>
      </c>
      <c r="L71" s="152">
        <v>0</v>
      </c>
      <c r="M71" s="153">
        <v>35</v>
      </c>
    </row>
    <row r="72" spans="1:13" x14ac:dyDescent="0.25">
      <c r="A72" s="148" t="s">
        <v>243</v>
      </c>
      <c r="B72" s="148" t="s">
        <v>114</v>
      </c>
      <c r="C72" s="148" t="s">
        <v>362</v>
      </c>
      <c r="D72" s="148" t="s">
        <v>307</v>
      </c>
      <c r="E72" s="148" t="s">
        <v>370</v>
      </c>
      <c r="F72" s="148" t="s">
        <v>89</v>
      </c>
      <c r="G72" s="148" t="s">
        <v>282</v>
      </c>
      <c r="H72" s="148" t="s">
        <v>95</v>
      </c>
      <c r="I72" s="148" t="s">
        <v>95</v>
      </c>
      <c r="J72" s="148"/>
      <c r="K72" s="149">
        <v>0</v>
      </c>
      <c r="L72" s="149">
        <v>0</v>
      </c>
      <c r="M72" s="150">
        <v>30</v>
      </c>
    </row>
    <row r="73" spans="1:13" x14ac:dyDescent="0.25">
      <c r="A73" s="151" t="s">
        <v>243</v>
      </c>
      <c r="B73" s="151" t="s">
        <v>114</v>
      </c>
      <c r="C73" s="151" t="s">
        <v>371</v>
      </c>
      <c r="D73" s="151" t="s">
        <v>372</v>
      </c>
      <c r="E73" s="151" t="s">
        <v>373</v>
      </c>
      <c r="F73" s="151" t="s">
        <v>132</v>
      </c>
      <c r="G73" s="151" t="s">
        <v>374</v>
      </c>
      <c r="H73" s="151" t="s">
        <v>95</v>
      </c>
      <c r="I73" s="151" t="s">
        <v>95</v>
      </c>
      <c r="J73" s="151"/>
      <c r="K73" s="152">
        <v>0</v>
      </c>
      <c r="L73" s="152">
        <v>0</v>
      </c>
      <c r="M73" s="153">
        <v>27</v>
      </c>
    </row>
    <row r="74" spans="1:13" x14ac:dyDescent="0.25">
      <c r="A74" s="148" t="s">
        <v>243</v>
      </c>
      <c r="B74" s="148" t="s">
        <v>114</v>
      </c>
      <c r="C74" s="148" t="s">
        <v>362</v>
      </c>
      <c r="D74" s="148" t="s">
        <v>307</v>
      </c>
      <c r="E74" s="148" t="s">
        <v>375</v>
      </c>
      <c r="F74" s="148" t="s">
        <v>89</v>
      </c>
      <c r="G74" s="148" t="s">
        <v>274</v>
      </c>
      <c r="H74" s="148" t="s">
        <v>95</v>
      </c>
      <c r="I74" s="148" t="s">
        <v>95</v>
      </c>
      <c r="J74" s="148"/>
      <c r="K74" s="149">
        <v>0</v>
      </c>
      <c r="L74" s="149">
        <v>0</v>
      </c>
      <c r="M74" s="150">
        <v>27</v>
      </c>
    </row>
    <row r="75" spans="1:13" x14ac:dyDescent="0.25">
      <c r="A75" s="151" t="s">
        <v>243</v>
      </c>
      <c r="B75" s="151" t="s">
        <v>114</v>
      </c>
      <c r="C75" s="151" t="s">
        <v>371</v>
      </c>
      <c r="D75" s="151" t="s">
        <v>372</v>
      </c>
      <c r="E75" s="151" t="s">
        <v>376</v>
      </c>
      <c r="F75" s="151" t="s">
        <v>132</v>
      </c>
      <c r="G75" s="151" t="s">
        <v>377</v>
      </c>
      <c r="H75" s="151" t="s">
        <v>95</v>
      </c>
      <c r="I75" s="151" t="s">
        <v>95</v>
      </c>
      <c r="J75" s="151"/>
      <c r="K75" s="152">
        <v>0</v>
      </c>
      <c r="L75" s="152">
        <v>0</v>
      </c>
      <c r="M75" s="153">
        <v>29</v>
      </c>
    </row>
    <row r="76" spans="1:13" x14ac:dyDescent="0.25">
      <c r="A76" s="148" t="s">
        <v>243</v>
      </c>
      <c r="B76" s="148" t="s">
        <v>114</v>
      </c>
      <c r="C76" s="148" t="s">
        <v>378</v>
      </c>
      <c r="D76" s="148" t="s">
        <v>359</v>
      </c>
      <c r="E76" s="148" t="s">
        <v>379</v>
      </c>
      <c r="F76" s="148" t="s">
        <v>134</v>
      </c>
      <c r="G76" s="148" t="s">
        <v>248</v>
      </c>
      <c r="H76" s="148" t="s">
        <v>95</v>
      </c>
      <c r="I76" s="148" t="s">
        <v>95</v>
      </c>
      <c r="J76" s="148"/>
      <c r="K76" s="149">
        <v>0</v>
      </c>
      <c r="L76" s="149">
        <v>0</v>
      </c>
      <c r="M76" s="150">
        <v>22</v>
      </c>
    </row>
    <row r="77" spans="1:13" x14ac:dyDescent="0.25">
      <c r="A77" s="151" t="s">
        <v>243</v>
      </c>
      <c r="B77" s="151" t="s">
        <v>114</v>
      </c>
      <c r="C77" s="151" t="s">
        <v>380</v>
      </c>
      <c r="D77" s="151" t="s">
        <v>307</v>
      </c>
      <c r="E77" s="151" t="s">
        <v>381</v>
      </c>
      <c r="F77" s="151" t="s">
        <v>382</v>
      </c>
      <c r="G77" s="151" t="s">
        <v>248</v>
      </c>
      <c r="H77" s="151" t="s">
        <v>95</v>
      </c>
      <c r="I77" s="151" t="s">
        <v>95</v>
      </c>
      <c r="J77" s="151"/>
      <c r="K77" s="152">
        <v>0</v>
      </c>
      <c r="L77" s="152">
        <v>0</v>
      </c>
      <c r="M77" s="153">
        <v>26</v>
      </c>
    </row>
    <row r="78" spans="1:13" x14ac:dyDescent="0.25">
      <c r="A78" s="148" t="s">
        <v>243</v>
      </c>
      <c r="B78" s="148" t="s">
        <v>114</v>
      </c>
      <c r="C78" s="148" t="s">
        <v>380</v>
      </c>
      <c r="D78" s="148" t="s">
        <v>340</v>
      </c>
      <c r="E78" s="148" t="s">
        <v>383</v>
      </c>
      <c r="F78" s="148" t="s">
        <v>384</v>
      </c>
      <c r="G78" s="148" t="s">
        <v>248</v>
      </c>
      <c r="H78" s="148" t="s">
        <v>95</v>
      </c>
      <c r="I78" s="148" t="s">
        <v>95</v>
      </c>
      <c r="J78" s="148"/>
      <c r="K78" s="149">
        <v>0</v>
      </c>
      <c r="L78" s="149">
        <v>0</v>
      </c>
      <c r="M78" s="150">
        <v>13</v>
      </c>
    </row>
    <row r="79" spans="1:13" x14ac:dyDescent="0.25">
      <c r="A79" s="151" t="s">
        <v>243</v>
      </c>
      <c r="B79" s="151" t="s">
        <v>114</v>
      </c>
      <c r="C79" s="151" t="s">
        <v>362</v>
      </c>
      <c r="D79" s="151" t="s">
        <v>385</v>
      </c>
      <c r="E79" s="151" t="s">
        <v>386</v>
      </c>
      <c r="F79" s="151" t="s">
        <v>387</v>
      </c>
      <c r="G79" s="151" t="s">
        <v>288</v>
      </c>
      <c r="H79" s="151" t="s">
        <v>92</v>
      </c>
      <c r="I79" s="151" t="s">
        <v>95</v>
      </c>
      <c r="J79" s="151"/>
      <c r="K79" s="152">
        <v>0</v>
      </c>
      <c r="L79" s="152">
        <v>0</v>
      </c>
      <c r="M79" s="153">
        <v>23</v>
      </c>
    </row>
    <row r="80" spans="1:13" x14ac:dyDescent="0.25">
      <c r="A80" s="148" t="s">
        <v>243</v>
      </c>
      <c r="B80" s="148" t="s">
        <v>114</v>
      </c>
      <c r="C80" s="148" t="s">
        <v>388</v>
      </c>
      <c r="D80" s="148" t="s">
        <v>389</v>
      </c>
      <c r="E80" s="148" t="s">
        <v>390</v>
      </c>
      <c r="F80" s="148" t="s">
        <v>391</v>
      </c>
      <c r="G80" s="148" t="s">
        <v>271</v>
      </c>
      <c r="H80" s="148" t="s">
        <v>95</v>
      </c>
      <c r="I80" s="148" t="s">
        <v>95</v>
      </c>
      <c r="J80" s="148"/>
      <c r="K80" s="149">
        <v>0</v>
      </c>
      <c r="L80" s="149">
        <v>0</v>
      </c>
      <c r="M80" s="150">
        <v>10</v>
      </c>
    </row>
    <row r="81" spans="1:13" x14ac:dyDescent="0.25">
      <c r="A81" s="151" t="s">
        <v>243</v>
      </c>
      <c r="B81" s="151" t="s">
        <v>114</v>
      </c>
      <c r="C81" s="151" t="s">
        <v>392</v>
      </c>
      <c r="D81" s="151" t="s">
        <v>393</v>
      </c>
      <c r="E81" s="151" t="s">
        <v>394</v>
      </c>
      <c r="F81" s="151" t="s">
        <v>395</v>
      </c>
      <c r="G81" s="151" t="s">
        <v>248</v>
      </c>
      <c r="H81" s="151" t="s">
        <v>95</v>
      </c>
      <c r="I81" s="151" t="s">
        <v>95</v>
      </c>
      <c r="J81" s="151"/>
      <c r="K81" s="152">
        <v>0</v>
      </c>
      <c r="L81" s="152">
        <v>0</v>
      </c>
      <c r="M81" s="153">
        <v>26</v>
      </c>
    </row>
    <row r="82" spans="1:13" x14ac:dyDescent="0.25">
      <c r="A82" s="148" t="s">
        <v>243</v>
      </c>
      <c r="B82" s="148" t="s">
        <v>114</v>
      </c>
      <c r="C82" s="148" t="s">
        <v>392</v>
      </c>
      <c r="D82" s="148" t="s">
        <v>396</v>
      </c>
      <c r="E82" s="148" t="s">
        <v>397</v>
      </c>
      <c r="F82" s="148" t="s">
        <v>398</v>
      </c>
      <c r="G82" s="148" t="s">
        <v>271</v>
      </c>
      <c r="H82" s="148" t="s">
        <v>95</v>
      </c>
      <c r="I82" s="148" t="s">
        <v>95</v>
      </c>
      <c r="J82" s="148"/>
      <c r="K82" s="149">
        <v>0</v>
      </c>
      <c r="L82" s="149">
        <v>0</v>
      </c>
      <c r="M82" s="150">
        <v>14</v>
      </c>
    </row>
    <row r="83" spans="1:13" x14ac:dyDescent="0.25">
      <c r="A83" s="151" t="s">
        <v>243</v>
      </c>
      <c r="B83" s="151" t="s">
        <v>114</v>
      </c>
      <c r="C83" s="151" t="s">
        <v>392</v>
      </c>
      <c r="D83" s="151" t="s">
        <v>393</v>
      </c>
      <c r="E83" s="151" t="s">
        <v>399</v>
      </c>
      <c r="F83" s="151" t="s">
        <v>395</v>
      </c>
      <c r="G83" s="151" t="s">
        <v>271</v>
      </c>
      <c r="H83" s="151" t="s">
        <v>95</v>
      </c>
      <c r="I83" s="151" t="s">
        <v>95</v>
      </c>
      <c r="J83" s="151"/>
      <c r="K83" s="152">
        <v>0</v>
      </c>
      <c r="L83" s="152">
        <v>0</v>
      </c>
      <c r="M83" s="153">
        <v>32</v>
      </c>
    </row>
    <row r="84" spans="1:13" x14ac:dyDescent="0.25">
      <c r="A84" s="148" t="s">
        <v>243</v>
      </c>
      <c r="B84" s="148" t="s">
        <v>114</v>
      </c>
      <c r="C84" s="148" t="s">
        <v>392</v>
      </c>
      <c r="D84" s="148" t="s">
        <v>400</v>
      </c>
      <c r="E84" s="148" t="s">
        <v>401</v>
      </c>
      <c r="F84" s="148" t="s">
        <v>402</v>
      </c>
      <c r="G84" s="148" t="s">
        <v>271</v>
      </c>
      <c r="H84" s="148" t="s">
        <v>95</v>
      </c>
      <c r="I84" s="148" t="s">
        <v>95</v>
      </c>
      <c r="J84" s="148"/>
      <c r="K84" s="149">
        <v>0</v>
      </c>
      <c r="L84" s="149">
        <v>0</v>
      </c>
      <c r="M84" s="150">
        <v>38</v>
      </c>
    </row>
    <row r="85" spans="1:13" x14ac:dyDescent="0.25">
      <c r="A85" s="151" t="s">
        <v>243</v>
      </c>
      <c r="B85" s="151" t="s">
        <v>114</v>
      </c>
      <c r="C85" s="151" t="s">
        <v>392</v>
      </c>
      <c r="D85" s="151" t="s">
        <v>400</v>
      </c>
      <c r="E85" s="151" t="s">
        <v>403</v>
      </c>
      <c r="F85" s="151" t="s">
        <v>402</v>
      </c>
      <c r="G85" s="151" t="s">
        <v>282</v>
      </c>
      <c r="H85" s="151" t="s">
        <v>95</v>
      </c>
      <c r="I85" s="151" t="s">
        <v>95</v>
      </c>
      <c r="J85" s="151"/>
      <c r="K85" s="152">
        <v>0</v>
      </c>
      <c r="L85" s="152">
        <v>0</v>
      </c>
      <c r="M85" s="153">
        <v>18</v>
      </c>
    </row>
    <row r="86" spans="1:13" x14ac:dyDescent="0.25">
      <c r="A86" s="148" t="s">
        <v>243</v>
      </c>
      <c r="B86" s="148" t="s">
        <v>114</v>
      </c>
      <c r="C86" s="148" t="s">
        <v>392</v>
      </c>
      <c r="D86" s="148" t="s">
        <v>393</v>
      </c>
      <c r="E86" s="148" t="s">
        <v>404</v>
      </c>
      <c r="F86" s="148" t="s">
        <v>395</v>
      </c>
      <c r="G86" s="148" t="s">
        <v>282</v>
      </c>
      <c r="H86" s="148" t="s">
        <v>95</v>
      </c>
      <c r="I86" s="148" t="s">
        <v>95</v>
      </c>
      <c r="J86" s="148"/>
      <c r="K86" s="149">
        <v>0</v>
      </c>
      <c r="L86" s="149">
        <v>0</v>
      </c>
      <c r="M86" s="150">
        <v>16</v>
      </c>
    </row>
    <row r="87" spans="1:13" x14ac:dyDescent="0.25">
      <c r="A87" s="151" t="s">
        <v>243</v>
      </c>
      <c r="B87" s="151" t="s">
        <v>114</v>
      </c>
      <c r="C87" s="151" t="s">
        <v>371</v>
      </c>
      <c r="D87" s="151" t="s">
        <v>372</v>
      </c>
      <c r="E87" s="151" t="s">
        <v>405</v>
      </c>
      <c r="F87" s="151" t="s">
        <v>132</v>
      </c>
      <c r="G87" s="151" t="s">
        <v>257</v>
      </c>
      <c r="H87" s="151" t="s">
        <v>95</v>
      </c>
      <c r="I87" s="151" t="s">
        <v>95</v>
      </c>
      <c r="J87" s="151"/>
      <c r="K87" s="152">
        <v>0</v>
      </c>
      <c r="L87" s="152">
        <v>0</v>
      </c>
      <c r="M87" s="153">
        <v>29</v>
      </c>
    </row>
    <row r="88" spans="1:13" x14ac:dyDescent="0.25">
      <c r="A88" s="148" t="s">
        <v>243</v>
      </c>
      <c r="B88" s="148" t="s">
        <v>114</v>
      </c>
      <c r="C88" s="148" t="s">
        <v>313</v>
      </c>
      <c r="D88" s="148" t="s">
        <v>307</v>
      </c>
      <c r="E88" s="148" t="s">
        <v>406</v>
      </c>
      <c r="F88" s="148" t="s">
        <v>315</v>
      </c>
      <c r="G88" s="148" t="s">
        <v>352</v>
      </c>
      <c r="H88" s="148" t="s">
        <v>95</v>
      </c>
      <c r="I88" s="148" t="s">
        <v>95</v>
      </c>
      <c r="J88" s="148"/>
      <c r="K88" s="149">
        <v>0</v>
      </c>
      <c r="L88" s="149">
        <v>0</v>
      </c>
      <c r="M88" s="150">
        <v>28</v>
      </c>
    </row>
    <row r="89" spans="1:13" x14ac:dyDescent="0.25">
      <c r="A89" s="151" t="s">
        <v>243</v>
      </c>
      <c r="B89" s="151" t="s">
        <v>114</v>
      </c>
      <c r="C89" s="151" t="s">
        <v>313</v>
      </c>
      <c r="D89" s="151" t="s">
        <v>307</v>
      </c>
      <c r="E89" s="151" t="s">
        <v>407</v>
      </c>
      <c r="F89" s="151" t="s">
        <v>315</v>
      </c>
      <c r="G89" s="151" t="s">
        <v>354</v>
      </c>
      <c r="H89" s="151" t="s">
        <v>95</v>
      </c>
      <c r="I89" s="151" t="s">
        <v>95</v>
      </c>
      <c r="J89" s="151"/>
      <c r="K89" s="152">
        <v>0</v>
      </c>
      <c r="L89" s="152">
        <v>0</v>
      </c>
      <c r="M89" s="153">
        <v>26</v>
      </c>
    </row>
    <row r="90" spans="1:13" x14ac:dyDescent="0.25">
      <c r="A90" s="148" t="s">
        <v>243</v>
      </c>
      <c r="B90" s="148" t="s">
        <v>114</v>
      </c>
      <c r="C90" s="148" t="s">
        <v>408</v>
      </c>
      <c r="D90" s="148" t="s">
        <v>307</v>
      </c>
      <c r="E90" s="148" t="s">
        <v>409</v>
      </c>
      <c r="F90" s="148" t="s">
        <v>410</v>
      </c>
      <c r="G90" s="148" t="s">
        <v>248</v>
      </c>
      <c r="H90" s="148" t="s">
        <v>95</v>
      </c>
      <c r="I90" s="148" t="s">
        <v>95</v>
      </c>
      <c r="J90" s="148"/>
      <c r="K90" s="149">
        <v>0</v>
      </c>
      <c r="L90" s="149">
        <v>0</v>
      </c>
      <c r="M90" s="150">
        <v>24</v>
      </c>
    </row>
    <row r="91" spans="1:13" x14ac:dyDescent="0.25">
      <c r="A91" s="151" t="s">
        <v>243</v>
      </c>
      <c r="B91" s="151" t="s">
        <v>114</v>
      </c>
      <c r="C91" s="151" t="s">
        <v>371</v>
      </c>
      <c r="D91" s="151" t="s">
        <v>411</v>
      </c>
      <c r="E91" s="151" t="s">
        <v>412</v>
      </c>
      <c r="F91" s="151" t="s">
        <v>413</v>
      </c>
      <c r="G91" s="151" t="s">
        <v>248</v>
      </c>
      <c r="H91" s="151" t="s">
        <v>95</v>
      </c>
      <c r="I91" s="151" t="s">
        <v>95</v>
      </c>
      <c r="J91" s="151"/>
      <c r="K91" s="152">
        <v>0</v>
      </c>
      <c r="L91" s="152">
        <v>0</v>
      </c>
      <c r="M91" s="153">
        <v>7</v>
      </c>
    </row>
    <row r="92" spans="1:13" x14ac:dyDescent="0.25">
      <c r="A92" s="148" t="s">
        <v>243</v>
      </c>
      <c r="B92" s="148" t="s">
        <v>114</v>
      </c>
      <c r="C92" s="148" t="s">
        <v>408</v>
      </c>
      <c r="D92" s="148" t="s">
        <v>307</v>
      </c>
      <c r="E92" s="148" t="s">
        <v>414</v>
      </c>
      <c r="F92" s="148" t="s">
        <v>410</v>
      </c>
      <c r="G92" s="148" t="s">
        <v>338</v>
      </c>
      <c r="H92" s="148" t="s">
        <v>95</v>
      </c>
      <c r="I92" s="148" t="s">
        <v>95</v>
      </c>
      <c r="J92" s="148"/>
      <c r="K92" s="149">
        <v>0</v>
      </c>
      <c r="L92" s="149">
        <v>0</v>
      </c>
      <c r="M92" s="150">
        <v>27</v>
      </c>
    </row>
    <row r="93" spans="1:13" x14ac:dyDescent="0.25">
      <c r="A93" s="151" t="s">
        <v>243</v>
      </c>
      <c r="B93" s="151" t="s">
        <v>114</v>
      </c>
      <c r="C93" s="151" t="s">
        <v>371</v>
      </c>
      <c r="D93" s="151" t="s">
        <v>372</v>
      </c>
      <c r="E93" s="151" t="s">
        <v>415</v>
      </c>
      <c r="F93" s="151" t="s">
        <v>132</v>
      </c>
      <c r="G93" s="151" t="s">
        <v>285</v>
      </c>
      <c r="H93" s="151" t="s">
        <v>92</v>
      </c>
      <c r="I93" s="151" t="s">
        <v>95</v>
      </c>
      <c r="J93" s="151"/>
      <c r="K93" s="152">
        <v>0</v>
      </c>
      <c r="L93" s="152">
        <v>0</v>
      </c>
      <c r="M93" s="153">
        <v>29</v>
      </c>
    </row>
    <row r="94" spans="1:13" x14ac:dyDescent="0.25">
      <c r="A94" s="148" t="s">
        <v>243</v>
      </c>
      <c r="B94" s="148" t="s">
        <v>114</v>
      </c>
      <c r="C94" s="148" t="s">
        <v>416</v>
      </c>
      <c r="D94" s="148" t="s">
        <v>417</v>
      </c>
      <c r="E94" s="148" t="s">
        <v>418</v>
      </c>
      <c r="F94" s="148" t="s">
        <v>419</v>
      </c>
      <c r="G94" s="148" t="s">
        <v>248</v>
      </c>
      <c r="H94" s="148" t="s">
        <v>95</v>
      </c>
      <c r="I94" s="148" t="s">
        <v>95</v>
      </c>
      <c r="J94" s="148"/>
      <c r="K94" s="149">
        <v>0</v>
      </c>
      <c r="L94" s="149">
        <v>0</v>
      </c>
      <c r="M94" s="150">
        <v>28</v>
      </c>
    </row>
    <row r="95" spans="1:13" x14ac:dyDescent="0.25">
      <c r="A95" s="151" t="s">
        <v>243</v>
      </c>
      <c r="B95" s="151" t="s">
        <v>114</v>
      </c>
      <c r="C95" s="151" t="s">
        <v>420</v>
      </c>
      <c r="D95" s="151" t="s">
        <v>421</v>
      </c>
      <c r="E95" s="151" t="s">
        <v>422</v>
      </c>
      <c r="F95" s="151" t="s">
        <v>423</v>
      </c>
      <c r="G95" s="151" t="s">
        <v>248</v>
      </c>
      <c r="H95" s="151" t="s">
        <v>95</v>
      </c>
      <c r="I95" s="151" t="s">
        <v>95</v>
      </c>
      <c r="J95" s="151"/>
      <c r="K95" s="152">
        <v>0</v>
      </c>
      <c r="L95" s="152">
        <v>0</v>
      </c>
      <c r="M95" s="153">
        <v>21</v>
      </c>
    </row>
    <row r="96" spans="1:13" x14ac:dyDescent="0.25">
      <c r="A96" s="148" t="s">
        <v>243</v>
      </c>
      <c r="B96" s="148" t="s">
        <v>114</v>
      </c>
      <c r="C96" s="148" t="s">
        <v>420</v>
      </c>
      <c r="D96" s="148" t="s">
        <v>421</v>
      </c>
      <c r="E96" s="148" t="s">
        <v>424</v>
      </c>
      <c r="F96" s="148" t="s">
        <v>423</v>
      </c>
      <c r="G96" s="148" t="s">
        <v>338</v>
      </c>
      <c r="H96" s="148" t="s">
        <v>95</v>
      </c>
      <c r="I96" s="148" t="s">
        <v>95</v>
      </c>
      <c r="J96" s="148"/>
      <c r="K96" s="149">
        <v>0</v>
      </c>
      <c r="L96" s="149">
        <v>0</v>
      </c>
      <c r="M96" s="150">
        <v>23</v>
      </c>
    </row>
    <row r="97" spans="1:13" x14ac:dyDescent="0.25">
      <c r="A97" s="151" t="s">
        <v>243</v>
      </c>
      <c r="B97" s="151" t="s">
        <v>114</v>
      </c>
      <c r="C97" s="151" t="s">
        <v>420</v>
      </c>
      <c r="D97" s="151" t="s">
        <v>307</v>
      </c>
      <c r="E97" s="151" t="s">
        <v>425</v>
      </c>
      <c r="F97" s="151" t="s">
        <v>426</v>
      </c>
      <c r="G97" s="151" t="s">
        <v>248</v>
      </c>
      <c r="H97" s="151" t="s">
        <v>95</v>
      </c>
      <c r="I97" s="151" t="s">
        <v>95</v>
      </c>
      <c r="J97" s="151"/>
      <c r="K97" s="152">
        <v>0</v>
      </c>
      <c r="L97" s="152">
        <v>0</v>
      </c>
      <c r="M97" s="153">
        <v>22</v>
      </c>
    </row>
    <row r="98" spans="1:13" x14ac:dyDescent="0.25">
      <c r="A98" s="148" t="s">
        <v>243</v>
      </c>
      <c r="B98" s="148" t="s">
        <v>114</v>
      </c>
      <c r="C98" s="148" t="s">
        <v>420</v>
      </c>
      <c r="D98" s="148" t="s">
        <v>421</v>
      </c>
      <c r="E98" s="148" t="s">
        <v>427</v>
      </c>
      <c r="F98" s="148" t="s">
        <v>423</v>
      </c>
      <c r="G98" s="148" t="s">
        <v>257</v>
      </c>
      <c r="H98" s="148" t="s">
        <v>95</v>
      </c>
      <c r="I98" s="148" t="s">
        <v>95</v>
      </c>
      <c r="J98" s="148"/>
      <c r="K98" s="149">
        <v>0</v>
      </c>
      <c r="L98" s="149">
        <v>0</v>
      </c>
      <c r="M98" s="150">
        <v>19</v>
      </c>
    </row>
    <row r="99" spans="1:13" x14ac:dyDescent="0.25">
      <c r="A99" s="151" t="s">
        <v>243</v>
      </c>
      <c r="B99" s="151" t="s">
        <v>114</v>
      </c>
      <c r="C99" s="151" t="s">
        <v>420</v>
      </c>
      <c r="D99" s="151" t="s">
        <v>421</v>
      </c>
      <c r="E99" s="151" t="s">
        <v>428</v>
      </c>
      <c r="F99" s="151" t="s">
        <v>423</v>
      </c>
      <c r="G99" s="151" t="s">
        <v>260</v>
      </c>
      <c r="H99" s="151" t="s">
        <v>95</v>
      </c>
      <c r="I99" s="151" t="s">
        <v>95</v>
      </c>
      <c r="J99" s="151"/>
      <c r="K99" s="152">
        <v>0</v>
      </c>
      <c r="L99" s="152">
        <v>0</v>
      </c>
      <c r="M99" s="153">
        <v>9</v>
      </c>
    </row>
    <row r="100" spans="1:13" x14ac:dyDescent="0.25">
      <c r="A100" s="148" t="s">
        <v>243</v>
      </c>
      <c r="B100" s="148" t="s">
        <v>114</v>
      </c>
      <c r="C100" s="148" t="s">
        <v>420</v>
      </c>
      <c r="D100" s="148" t="s">
        <v>324</v>
      </c>
      <c r="E100" s="148" t="s">
        <v>429</v>
      </c>
      <c r="F100" s="148" t="s">
        <v>430</v>
      </c>
      <c r="G100" s="148" t="s">
        <v>285</v>
      </c>
      <c r="H100" s="148" t="s">
        <v>92</v>
      </c>
      <c r="I100" s="148" t="s">
        <v>95</v>
      </c>
      <c r="J100" s="148"/>
      <c r="K100" s="149">
        <v>0</v>
      </c>
      <c r="L100" s="149">
        <v>0</v>
      </c>
      <c r="M100" s="150">
        <v>21</v>
      </c>
    </row>
    <row r="101" spans="1:13" x14ac:dyDescent="0.25">
      <c r="A101" s="151" t="s">
        <v>243</v>
      </c>
      <c r="B101" s="151" t="s">
        <v>114</v>
      </c>
      <c r="C101" s="151" t="s">
        <v>420</v>
      </c>
      <c r="D101" s="151" t="s">
        <v>324</v>
      </c>
      <c r="E101" s="151" t="s">
        <v>431</v>
      </c>
      <c r="F101" s="151" t="s">
        <v>430</v>
      </c>
      <c r="G101" s="151" t="s">
        <v>288</v>
      </c>
      <c r="H101" s="151" t="s">
        <v>92</v>
      </c>
      <c r="I101" s="151" t="s">
        <v>95</v>
      </c>
      <c r="J101" s="151"/>
      <c r="K101" s="152">
        <v>0</v>
      </c>
      <c r="L101" s="152">
        <v>0</v>
      </c>
      <c r="M101" s="153">
        <v>15</v>
      </c>
    </row>
    <row r="102" spans="1:13" x14ac:dyDescent="0.25">
      <c r="A102" s="148" t="s">
        <v>243</v>
      </c>
      <c r="B102" s="148" t="s">
        <v>114</v>
      </c>
      <c r="C102" s="148" t="s">
        <v>416</v>
      </c>
      <c r="D102" s="148" t="s">
        <v>432</v>
      </c>
      <c r="E102" s="148" t="s">
        <v>433</v>
      </c>
      <c r="F102" s="148" t="s">
        <v>434</v>
      </c>
      <c r="G102" s="148" t="s">
        <v>248</v>
      </c>
      <c r="H102" s="148" t="s">
        <v>95</v>
      </c>
      <c r="I102" s="148" t="s">
        <v>95</v>
      </c>
      <c r="J102" s="148"/>
      <c r="K102" s="149">
        <v>0</v>
      </c>
      <c r="L102" s="149">
        <v>0</v>
      </c>
      <c r="M102" s="150">
        <v>29</v>
      </c>
    </row>
    <row r="103" spans="1:13" x14ac:dyDescent="0.25">
      <c r="A103" s="151" t="s">
        <v>243</v>
      </c>
      <c r="B103" s="151" t="s">
        <v>114</v>
      </c>
      <c r="C103" s="151" t="s">
        <v>408</v>
      </c>
      <c r="D103" s="151" t="s">
        <v>435</v>
      </c>
      <c r="E103" s="151" t="s">
        <v>436</v>
      </c>
      <c r="F103" s="151" t="s">
        <v>437</v>
      </c>
      <c r="G103" s="151" t="s">
        <v>288</v>
      </c>
      <c r="H103" s="151" t="s">
        <v>92</v>
      </c>
      <c r="I103" s="151" t="s">
        <v>95</v>
      </c>
      <c r="J103" s="151"/>
      <c r="K103" s="152">
        <v>0</v>
      </c>
      <c r="L103" s="152">
        <v>0</v>
      </c>
      <c r="M103" s="153">
        <v>25</v>
      </c>
    </row>
    <row r="104" spans="1:13" x14ac:dyDescent="0.25">
      <c r="A104" s="148" t="s">
        <v>243</v>
      </c>
      <c r="B104" s="148" t="s">
        <v>114</v>
      </c>
      <c r="C104" s="148" t="s">
        <v>438</v>
      </c>
      <c r="D104" s="148" t="s">
        <v>439</v>
      </c>
      <c r="E104" s="148" t="s">
        <v>440</v>
      </c>
      <c r="F104" s="148" t="s">
        <v>441</v>
      </c>
      <c r="G104" s="148" t="s">
        <v>285</v>
      </c>
      <c r="H104" s="148" t="s">
        <v>92</v>
      </c>
      <c r="I104" s="148" t="s">
        <v>95</v>
      </c>
      <c r="J104" s="148"/>
      <c r="K104" s="149">
        <v>0</v>
      </c>
      <c r="L104" s="149">
        <v>0</v>
      </c>
      <c r="M104" s="150">
        <v>13</v>
      </c>
    </row>
    <row r="105" spans="1:13" x14ac:dyDescent="0.25">
      <c r="A105" s="151" t="s">
        <v>243</v>
      </c>
      <c r="B105" s="151" t="s">
        <v>114</v>
      </c>
      <c r="C105" s="151" t="s">
        <v>420</v>
      </c>
      <c r="D105" s="151" t="s">
        <v>307</v>
      </c>
      <c r="E105" s="151" t="s">
        <v>442</v>
      </c>
      <c r="F105" s="151" t="s">
        <v>426</v>
      </c>
      <c r="G105" s="151" t="s">
        <v>374</v>
      </c>
      <c r="H105" s="151" t="s">
        <v>95</v>
      </c>
      <c r="I105" s="151" t="s">
        <v>95</v>
      </c>
      <c r="J105" s="151"/>
      <c r="K105" s="152">
        <v>0</v>
      </c>
      <c r="L105" s="152">
        <v>0</v>
      </c>
      <c r="M105" s="153">
        <v>22</v>
      </c>
    </row>
    <row r="106" spans="1:13" x14ac:dyDescent="0.25">
      <c r="A106" s="148" t="s">
        <v>243</v>
      </c>
      <c r="B106" s="148" t="s">
        <v>114</v>
      </c>
      <c r="C106" s="148" t="s">
        <v>438</v>
      </c>
      <c r="D106" s="148" t="s">
        <v>443</v>
      </c>
      <c r="E106" s="148" t="s">
        <v>444</v>
      </c>
      <c r="F106" s="148" t="s">
        <v>445</v>
      </c>
      <c r="G106" s="148" t="s">
        <v>285</v>
      </c>
      <c r="H106" s="148" t="s">
        <v>92</v>
      </c>
      <c r="I106" s="148" t="s">
        <v>95</v>
      </c>
      <c r="J106" s="148"/>
      <c r="K106" s="149">
        <v>0</v>
      </c>
      <c r="L106" s="149">
        <v>0</v>
      </c>
      <c r="M106" s="150">
        <v>4</v>
      </c>
    </row>
    <row r="107" spans="1:13" x14ac:dyDescent="0.25">
      <c r="A107" s="151" t="s">
        <v>243</v>
      </c>
      <c r="B107" s="151" t="s">
        <v>114</v>
      </c>
      <c r="C107" s="151" t="s">
        <v>420</v>
      </c>
      <c r="D107" s="151" t="s">
        <v>421</v>
      </c>
      <c r="E107" s="151" t="s">
        <v>446</v>
      </c>
      <c r="F107" s="151" t="s">
        <v>423</v>
      </c>
      <c r="G107" s="151" t="s">
        <v>447</v>
      </c>
      <c r="H107" s="151" t="s">
        <v>95</v>
      </c>
      <c r="I107" s="151" t="s">
        <v>95</v>
      </c>
      <c r="J107" s="151"/>
      <c r="K107" s="152">
        <v>0</v>
      </c>
      <c r="L107" s="152">
        <v>0</v>
      </c>
      <c r="M107" s="153">
        <v>13</v>
      </c>
    </row>
    <row r="108" spans="1:13" x14ac:dyDescent="0.25">
      <c r="A108" s="148" t="s">
        <v>243</v>
      </c>
      <c r="B108" s="148" t="s">
        <v>114</v>
      </c>
      <c r="C108" s="148" t="s">
        <v>420</v>
      </c>
      <c r="D108" s="148" t="s">
        <v>307</v>
      </c>
      <c r="E108" s="148" t="s">
        <v>448</v>
      </c>
      <c r="F108" s="148" t="s">
        <v>426</v>
      </c>
      <c r="G108" s="148" t="s">
        <v>377</v>
      </c>
      <c r="H108" s="148" t="s">
        <v>95</v>
      </c>
      <c r="I108" s="148" t="s">
        <v>95</v>
      </c>
      <c r="J108" s="148"/>
      <c r="K108" s="149">
        <v>0</v>
      </c>
      <c r="L108" s="149">
        <v>0</v>
      </c>
      <c r="M108" s="150">
        <v>25</v>
      </c>
    </row>
    <row r="109" spans="1:13" x14ac:dyDescent="0.25">
      <c r="A109" s="151" t="s">
        <v>243</v>
      </c>
      <c r="B109" s="151" t="s">
        <v>114</v>
      </c>
      <c r="C109" s="151" t="s">
        <v>416</v>
      </c>
      <c r="D109" s="151" t="s">
        <v>432</v>
      </c>
      <c r="E109" s="151" t="s">
        <v>449</v>
      </c>
      <c r="F109" s="151" t="s">
        <v>434</v>
      </c>
      <c r="G109" s="151" t="s">
        <v>285</v>
      </c>
      <c r="H109" s="151" t="s">
        <v>92</v>
      </c>
      <c r="I109" s="151" t="s">
        <v>95</v>
      </c>
      <c r="J109" s="151"/>
      <c r="K109" s="152">
        <v>0</v>
      </c>
      <c r="L109" s="152">
        <v>0</v>
      </c>
      <c r="M109" s="153">
        <v>29</v>
      </c>
    </row>
    <row r="110" spans="1:13" x14ac:dyDescent="0.25">
      <c r="A110" s="148" t="s">
        <v>243</v>
      </c>
      <c r="B110" s="148" t="s">
        <v>114</v>
      </c>
      <c r="C110" s="148" t="s">
        <v>392</v>
      </c>
      <c r="D110" s="148" t="s">
        <v>393</v>
      </c>
      <c r="E110" s="148" t="s">
        <v>450</v>
      </c>
      <c r="F110" s="148" t="s">
        <v>395</v>
      </c>
      <c r="G110" s="148" t="s">
        <v>338</v>
      </c>
      <c r="H110" s="148" t="s">
        <v>95</v>
      </c>
      <c r="I110" s="148" t="s">
        <v>95</v>
      </c>
      <c r="J110" s="148"/>
      <c r="K110" s="149">
        <v>0</v>
      </c>
      <c r="L110" s="149">
        <v>0</v>
      </c>
      <c r="M110" s="150">
        <v>32</v>
      </c>
    </row>
    <row r="111" spans="1:13" x14ac:dyDescent="0.25">
      <c r="A111" s="151" t="s">
        <v>243</v>
      </c>
      <c r="B111" s="151" t="s">
        <v>114</v>
      </c>
      <c r="C111" s="151" t="s">
        <v>451</v>
      </c>
      <c r="D111" s="151" t="s">
        <v>340</v>
      </c>
      <c r="E111" s="151" t="s">
        <v>452</v>
      </c>
      <c r="F111" s="151" t="s">
        <v>453</v>
      </c>
      <c r="G111" s="151" t="s">
        <v>248</v>
      </c>
      <c r="H111" s="151" t="s">
        <v>95</v>
      </c>
      <c r="I111" s="151" t="s">
        <v>95</v>
      </c>
      <c r="J111" s="151"/>
      <c r="K111" s="152">
        <v>0</v>
      </c>
      <c r="L111" s="152">
        <v>0</v>
      </c>
      <c r="M111" s="153">
        <v>29</v>
      </c>
    </row>
    <row r="112" spans="1:13" x14ac:dyDescent="0.25">
      <c r="A112" s="148" t="s">
        <v>243</v>
      </c>
      <c r="B112" s="148" t="s">
        <v>114</v>
      </c>
      <c r="C112" s="148" t="s">
        <v>454</v>
      </c>
      <c r="D112" s="148" t="s">
        <v>359</v>
      </c>
      <c r="E112" s="148" t="s">
        <v>455</v>
      </c>
      <c r="F112" s="148" t="s">
        <v>456</v>
      </c>
      <c r="G112" s="148" t="s">
        <v>248</v>
      </c>
      <c r="H112" s="148" t="s">
        <v>95</v>
      </c>
      <c r="I112" s="148" t="s">
        <v>95</v>
      </c>
      <c r="J112" s="148"/>
      <c r="K112" s="149">
        <v>0</v>
      </c>
      <c r="L112" s="149">
        <v>0</v>
      </c>
      <c r="M112" s="150">
        <v>25</v>
      </c>
    </row>
    <row r="113" spans="1:13" x14ac:dyDescent="0.25">
      <c r="A113" s="151" t="s">
        <v>243</v>
      </c>
      <c r="B113" s="151" t="s">
        <v>114</v>
      </c>
      <c r="C113" s="151" t="s">
        <v>451</v>
      </c>
      <c r="D113" s="151" t="s">
        <v>340</v>
      </c>
      <c r="E113" s="151" t="s">
        <v>457</v>
      </c>
      <c r="F113" s="151" t="s">
        <v>453</v>
      </c>
      <c r="G113" s="151" t="s">
        <v>271</v>
      </c>
      <c r="H113" s="151" t="s">
        <v>95</v>
      </c>
      <c r="I113" s="151" t="s">
        <v>95</v>
      </c>
      <c r="J113" s="151"/>
      <c r="K113" s="152">
        <v>0</v>
      </c>
      <c r="L113" s="152">
        <v>0</v>
      </c>
      <c r="M113" s="153">
        <v>33</v>
      </c>
    </row>
    <row r="114" spans="1:13" x14ac:dyDescent="0.25">
      <c r="A114" s="148" t="s">
        <v>243</v>
      </c>
      <c r="B114" s="148" t="s">
        <v>114</v>
      </c>
      <c r="C114" s="148" t="s">
        <v>458</v>
      </c>
      <c r="D114" s="148" t="s">
        <v>459</v>
      </c>
      <c r="E114" s="148" t="s">
        <v>460</v>
      </c>
      <c r="F114" s="148" t="s">
        <v>461</v>
      </c>
      <c r="G114" s="148" t="s">
        <v>248</v>
      </c>
      <c r="H114" s="148" t="s">
        <v>95</v>
      </c>
      <c r="I114" s="148" t="s">
        <v>95</v>
      </c>
      <c r="J114" s="148"/>
      <c r="K114" s="149">
        <v>0</v>
      </c>
      <c r="L114" s="149">
        <v>0</v>
      </c>
      <c r="M114" s="150">
        <v>25</v>
      </c>
    </row>
    <row r="115" spans="1:13" x14ac:dyDescent="0.25">
      <c r="A115" s="151" t="s">
        <v>243</v>
      </c>
      <c r="B115" s="151" t="s">
        <v>114</v>
      </c>
      <c r="C115" s="151" t="s">
        <v>371</v>
      </c>
      <c r="D115" s="151" t="s">
        <v>462</v>
      </c>
      <c r="E115" s="151" t="s">
        <v>463</v>
      </c>
      <c r="F115" s="151" t="s">
        <v>464</v>
      </c>
      <c r="G115" s="151" t="s">
        <v>248</v>
      </c>
      <c r="H115" s="151" t="s">
        <v>95</v>
      </c>
      <c r="I115" s="151" t="s">
        <v>95</v>
      </c>
      <c r="J115" s="151"/>
      <c r="K115" s="152">
        <v>0</v>
      </c>
      <c r="L115" s="152">
        <v>0</v>
      </c>
      <c r="M115" s="153">
        <v>1</v>
      </c>
    </row>
    <row r="116" spans="1:13" x14ac:dyDescent="0.25">
      <c r="A116" s="148" t="s">
        <v>243</v>
      </c>
      <c r="B116" s="148" t="s">
        <v>114</v>
      </c>
      <c r="C116" s="148" t="s">
        <v>458</v>
      </c>
      <c r="D116" s="148" t="s">
        <v>459</v>
      </c>
      <c r="E116" s="148" t="s">
        <v>465</v>
      </c>
      <c r="F116" s="148" t="s">
        <v>461</v>
      </c>
      <c r="G116" s="148" t="s">
        <v>288</v>
      </c>
      <c r="H116" s="148" t="s">
        <v>92</v>
      </c>
      <c r="I116" s="148" t="s">
        <v>95</v>
      </c>
      <c r="J116" s="148"/>
      <c r="K116" s="149">
        <v>0</v>
      </c>
      <c r="L116" s="149">
        <v>0</v>
      </c>
      <c r="M116" s="150">
        <v>25</v>
      </c>
    </row>
    <row r="117" spans="1:13" x14ac:dyDescent="0.25">
      <c r="A117" s="151" t="s">
        <v>243</v>
      </c>
      <c r="B117" s="151" t="s">
        <v>114</v>
      </c>
      <c r="C117" s="151" t="s">
        <v>420</v>
      </c>
      <c r="D117" s="151" t="s">
        <v>307</v>
      </c>
      <c r="E117" s="151" t="s">
        <v>466</v>
      </c>
      <c r="F117" s="151" t="s">
        <v>426</v>
      </c>
      <c r="G117" s="151" t="s">
        <v>285</v>
      </c>
      <c r="H117" s="151" t="s">
        <v>92</v>
      </c>
      <c r="I117" s="151" t="s">
        <v>95</v>
      </c>
      <c r="J117" s="151"/>
      <c r="K117" s="152">
        <v>0</v>
      </c>
      <c r="L117" s="152">
        <v>0</v>
      </c>
      <c r="M117" s="153">
        <v>19</v>
      </c>
    </row>
    <row r="118" spans="1:13" x14ac:dyDescent="0.25">
      <c r="A118" s="148" t="s">
        <v>243</v>
      </c>
      <c r="B118" s="148" t="s">
        <v>114</v>
      </c>
      <c r="C118" s="148" t="s">
        <v>458</v>
      </c>
      <c r="D118" s="148" t="s">
        <v>467</v>
      </c>
      <c r="E118" s="148" t="s">
        <v>468</v>
      </c>
      <c r="F118" s="148" t="s">
        <v>469</v>
      </c>
      <c r="G118" s="148" t="s">
        <v>288</v>
      </c>
      <c r="H118" s="148" t="s">
        <v>92</v>
      </c>
      <c r="I118" s="148" t="s">
        <v>95</v>
      </c>
      <c r="J118" s="148"/>
      <c r="K118" s="149">
        <v>0</v>
      </c>
      <c r="L118" s="149">
        <v>0</v>
      </c>
      <c r="M118" s="150">
        <v>26</v>
      </c>
    </row>
    <row r="119" spans="1:13" x14ac:dyDescent="0.25">
      <c r="A119" s="151" t="s">
        <v>243</v>
      </c>
      <c r="B119" s="151" t="s">
        <v>114</v>
      </c>
      <c r="C119" s="151" t="s">
        <v>420</v>
      </c>
      <c r="D119" s="151" t="s">
        <v>307</v>
      </c>
      <c r="E119" s="151" t="s">
        <v>470</v>
      </c>
      <c r="F119" s="151" t="s">
        <v>426</v>
      </c>
      <c r="G119" s="151" t="s">
        <v>338</v>
      </c>
      <c r="H119" s="151" t="s">
        <v>95</v>
      </c>
      <c r="I119" s="151" t="s">
        <v>95</v>
      </c>
      <c r="J119" s="151"/>
      <c r="K119" s="152">
        <v>0</v>
      </c>
      <c r="L119" s="152">
        <v>0</v>
      </c>
      <c r="M119" s="153">
        <v>23</v>
      </c>
    </row>
    <row r="120" spans="1:13" x14ac:dyDescent="0.25">
      <c r="A120" s="148" t="s">
        <v>243</v>
      </c>
      <c r="B120" s="148" t="s">
        <v>114</v>
      </c>
      <c r="C120" s="148" t="s">
        <v>420</v>
      </c>
      <c r="D120" s="148" t="s">
        <v>307</v>
      </c>
      <c r="E120" s="148" t="s">
        <v>471</v>
      </c>
      <c r="F120" s="148" t="s">
        <v>426</v>
      </c>
      <c r="G120" s="148" t="s">
        <v>257</v>
      </c>
      <c r="H120" s="148" t="s">
        <v>95</v>
      </c>
      <c r="I120" s="148" t="s">
        <v>95</v>
      </c>
      <c r="J120" s="148"/>
      <c r="K120" s="149">
        <v>0</v>
      </c>
      <c r="L120" s="149">
        <v>0</v>
      </c>
      <c r="M120" s="150">
        <v>26</v>
      </c>
    </row>
    <row r="121" spans="1:13" x14ac:dyDescent="0.25">
      <c r="A121" s="151" t="s">
        <v>243</v>
      </c>
      <c r="B121" s="151" t="s">
        <v>114</v>
      </c>
      <c r="C121" s="151" t="s">
        <v>472</v>
      </c>
      <c r="D121" s="151" t="s">
        <v>473</v>
      </c>
      <c r="E121" s="151" t="s">
        <v>474</v>
      </c>
      <c r="F121" s="151" t="s">
        <v>171</v>
      </c>
      <c r="G121" s="151" t="s">
        <v>271</v>
      </c>
      <c r="H121" s="151" t="s">
        <v>95</v>
      </c>
      <c r="I121" s="151" t="s">
        <v>95</v>
      </c>
      <c r="J121" s="151"/>
      <c r="K121" s="152">
        <v>0</v>
      </c>
      <c r="L121" s="152">
        <v>0</v>
      </c>
      <c r="M121" s="153">
        <v>32</v>
      </c>
    </row>
    <row r="122" spans="1:13" x14ac:dyDescent="0.25">
      <c r="A122" s="148" t="s">
        <v>243</v>
      </c>
      <c r="B122" s="148" t="s">
        <v>114</v>
      </c>
      <c r="C122" s="148" t="s">
        <v>420</v>
      </c>
      <c r="D122" s="148" t="s">
        <v>307</v>
      </c>
      <c r="E122" s="148" t="s">
        <v>475</v>
      </c>
      <c r="F122" s="148" t="s">
        <v>426</v>
      </c>
      <c r="G122" s="148" t="s">
        <v>260</v>
      </c>
      <c r="H122" s="148" t="s">
        <v>95</v>
      </c>
      <c r="I122" s="148" t="s">
        <v>95</v>
      </c>
      <c r="J122" s="148"/>
      <c r="K122" s="149">
        <v>0</v>
      </c>
      <c r="L122" s="149">
        <v>0</v>
      </c>
      <c r="M122" s="150">
        <v>23</v>
      </c>
    </row>
    <row r="123" spans="1:13" x14ac:dyDescent="0.25">
      <c r="A123" s="151" t="s">
        <v>243</v>
      </c>
      <c r="B123" s="151" t="s">
        <v>114</v>
      </c>
      <c r="C123" s="151" t="s">
        <v>420</v>
      </c>
      <c r="D123" s="151" t="s">
        <v>307</v>
      </c>
      <c r="E123" s="151" t="s">
        <v>476</v>
      </c>
      <c r="F123" s="151" t="s">
        <v>426</v>
      </c>
      <c r="G123" s="151" t="s">
        <v>288</v>
      </c>
      <c r="H123" s="151" t="s">
        <v>92</v>
      </c>
      <c r="I123" s="151" t="s">
        <v>95</v>
      </c>
      <c r="J123" s="151"/>
      <c r="K123" s="152">
        <v>0</v>
      </c>
      <c r="L123" s="152">
        <v>0</v>
      </c>
      <c r="M123" s="153">
        <v>22</v>
      </c>
    </row>
    <row r="124" spans="1:13" x14ac:dyDescent="0.25">
      <c r="A124" s="148" t="s">
        <v>243</v>
      </c>
      <c r="B124" s="148" t="s">
        <v>114</v>
      </c>
      <c r="C124" s="148" t="s">
        <v>477</v>
      </c>
      <c r="D124" s="148" t="s">
        <v>478</v>
      </c>
      <c r="E124" s="148" t="s">
        <v>479</v>
      </c>
      <c r="F124" s="148" t="s">
        <v>480</v>
      </c>
      <c r="G124" s="148" t="s">
        <v>481</v>
      </c>
      <c r="H124" s="148" t="s">
        <v>95</v>
      </c>
      <c r="I124" s="148" t="s">
        <v>95</v>
      </c>
      <c r="J124" s="148"/>
      <c r="K124" s="149">
        <v>0</v>
      </c>
      <c r="L124" s="149">
        <v>0</v>
      </c>
      <c r="M124" s="150">
        <v>23</v>
      </c>
    </row>
    <row r="125" spans="1:13" x14ac:dyDescent="0.25">
      <c r="A125" s="151" t="s">
        <v>243</v>
      </c>
      <c r="B125" s="151" t="s">
        <v>114</v>
      </c>
      <c r="C125" s="151" t="s">
        <v>477</v>
      </c>
      <c r="D125" s="151" t="s">
        <v>478</v>
      </c>
      <c r="E125" s="151" t="s">
        <v>482</v>
      </c>
      <c r="F125" s="151" t="s">
        <v>480</v>
      </c>
      <c r="G125" s="151" t="s">
        <v>483</v>
      </c>
      <c r="H125" s="151" t="s">
        <v>95</v>
      </c>
      <c r="I125" s="151" t="s">
        <v>95</v>
      </c>
      <c r="J125" s="151"/>
      <c r="K125" s="152">
        <v>0</v>
      </c>
      <c r="L125" s="152">
        <v>0</v>
      </c>
      <c r="M125" s="153">
        <v>20</v>
      </c>
    </row>
    <row r="126" spans="1:13" x14ac:dyDescent="0.25">
      <c r="A126" s="148" t="s">
        <v>243</v>
      </c>
      <c r="B126" s="148" t="s">
        <v>114</v>
      </c>
      <c r="C126" s="148" t="s">
        <v>472</v>
      </c>
      <c r="D126" s="148" t="s">
        <v>467</v>
      </c>
      <c r="E126" s="148" t="s">
        <v>484</v>
      </c>
      <c r="F126" s="148" t="s">
        <v>204</v>
      </c>
      <c r="G126" s="148" t="s">
        <v>271</v>
      </c>
      <c r="H126" s="148" t="s">
        <v>95</v>
      </c>
      <c r="I126" s="148" t="s">
        <v>95</v>
      </c>
      <c r="J126" s="148"/>
      <c r="K126" s="149">
        <v>0</v>
      </c>
      <c r="L126" s="149">
        <v>0</v>
      </c>
      <c r="M126" s="150">
        <v>35</v>
      </c>
    </row>
    <row r="127" spans="1:13" x14ac:dyDescent="0.25">
      <c r="A127" s="151" t="s">
        <v>243</v>
      </c>
      <c r="B127" s="151" t="s">
        <v>114</v>
      </c>
      <c r="C127" s="151" t="s">
        <v>472</v>
      </c>
      <c r="D127" s="151" t="s">
        <v>467</v>
      </c>
      <c r="E127" s="151" t="s">
        <v>485</v>
      </c>
      <c r="F127" s="151" t="s">
        <v>204</v>
      </c>
      <c r="G127" s="151" t="s">
        <v>282</v>
      </c>
      <c r="H127" s="151" t="s">
        <v>95</v>
      </c>
      <c r="I127" s="151" t="s">
        <v>95</v>
      </c>
      <c r="J127" s="151"/>
      <c r="K127" s="152">
        <v>0</v>
      </c>
      <c r="L127" s="152">
        <v>0</v>
      </c>
      <c r="M127" s="153">
        <v>26</v>
      </c>
    </row>
    <row r="128" spans="1:13" x14ac:dyDescent="0.25">
      <c r="A128" s="148" t="s">
        <v>243</v>
      </c>
      <c r="B128" s="148" t="s">
        <v>114</v>
      </c>
      <c r="C128" s="148" t="s">
        <v>472</v>
      </c>
      <c r="D128" s="148" t="s">
        <v>467</v>
      </c>
      <c r="E128" s="148" t="s">
        <v>486</v>
      </c>
      <c r="F128" s="148" t="s">
        <v>204</v>
      </c>
      <c r="G128" s="148" t="s">
        <v>274</v>
      </c>
      <c r="H128" s="148" t="s">
        <v>95</v>
      </c>
      <c r="I128" s="148" t="s">
        <v>95</v>
      </c>
      <c r="J128" s="148"/>
      <c r="K128" s="149">
        <v>0</v>
      </c>
      <c r="L128" s="149">
        <v>0</v>
      </c>
      <c r="M128" s="150">
        <v>29</v>
      </c>
    </row>
    <row r="129" spans="1:13" x14ac:dyDescent="0.25">
      <c r="A129" s="151" t="s">
        <v>243</v>
      </c>
      <c r="B129" s="151" t="s">
        <v>114</v>
      </c>
      <c r="C129" s="151" t="s">
        <v>472</v>
      </c>
      <c r="D129" s="151" t="s">
        <v>467</v>
      </c>
      <c r="E129" s="151" t="s">
        <v>487</v>
      </c>
      <c r="F129" s="151" t="s">
        <v>204</v>
      </c>
      <c r="G129" s="151" t="s">
        <v>277</v>
      </c>
      <c r="H129" s="151" t="s">
        <v>95</v>
      </c>
      <c r="I129" s="151" t="s">
        <v>95</v>
      </c>
      <c r="J129" s="151"/>
      <c r="K129" s="152">
        <v>0</v>
      </c>
      <c r="L129" s="152">
        <v>0</v>
      </c>
      <c r="M129" s="153">
        <v>27</v>
      </c>
    </row>
    <row r="130" spans="1:13" x14ac:dyDescent="0.25">
      <c r="A130" s="148" t="s">
        <v>243</v>
      </c>
      <c r="B130" s="148" t="s">
        <v>114</v>
      </c>
      <c r="C130" s="148" t="s">
        <v>392</v>
      </c>
      <c r="D130" s="148" t="s">
        <v>393</v>
      </c>
      <c r="E130" s="148" t="s">
        <v>488</v>
      </c>
      <c r="F130" s="148" t="s">
        <v>395</v>
      </c>
      <c r="G130" s="148" t="s">
        <v>92</v>
      </c>
      <c r="H130" s="148" t="s">
        <v>95</v>
      </c>
      <c r="I130" s="148" t="s">
        <v>95</v>
      </c>
      <c r="J130" s="148"/>
      <c r="K130" s="149">
        <v>0</v>
      </c>
      <c r="L130" s="149">
        <v>0</v>
      </c>
      <c r="M130" s="150">
        <v>0</v>
      </c>
    </row>
    <row r="131" spans="1:13" x14ac:dyDescent="0.25">
      <c r="A131" s="151" t="s">
        <v>243</v>
      </c>
      <c r="B131" s="151" t="s">
        <v>114</v>
      </c>
      <c r="C131" s="151" t="s">
        <v>392</v>
      </c>
      <c r="D131" s="151" t="s">
        <v>489</v>
      </c>
      <c r="E131" s="151" t="s">
        <v>490</v>
      </c>
      <c r="F131" s="151" t="s">
        <v>491</v>
      </c>
      <c r="G131" s="151" t="s">
        <v>271</v>
      </c>
      <c r="H131" s="151" t="s">
        <v>95</v>
      </c>
      <c r="I131" s="151" t="s">
        <v>95</v>
      </c>
      <c r="J131" s="151"/>
      <c r="K131" s="152">
        <v>0</v>
      </c>
      <c r="L131" s="152">
        <v>0</v>
      </c>
      <c r="M131" s="153">
        <v>28</v>
      </c>
    </row>
    <row r="132" spans="1:13" x14ac:dyDescent="0.25">
      <c r="A132" s="148" t="s">
        <v>243</v>
      </c>
      <c r="B132" s="148" t="s">
        <v>114</v>
      </c>
      <c r="C132" s="148" t="s">
        <v>392</v>
      </c>
      <c r="D132" s="148" t="s">
        <v>400</v>
      </c>
      <c r="E132" s="148" t="s">
        <v>492</v>
      </c>
      <c r="F132" s="148" t="s">
        <v>402</v>
      </c>
      <c r="G132" s="148" t="s">
        <v>274</v>
      </c>
      <c r="H132" s="148" t="s">
        <v>95</v>
      </c>
      <c r="I132" s="148" t="s">
        <v>95</v>
      </c>
      <c r="J132" s="148"/>
      <c r="K132" s="149">
        <v>0</v>
      </c>
      <c r="L132" s="149">
        <v>0</v>
      </c>
      <c r="M132" s="150">
        <v>37</v>
      </c>
    </row>
    <row r="133" spans="1:13" x14ac:dyDescent="0.25">
      <c r="A133" s="151" t="s">
        <v>243</v>
      </c>
      <c r="B133" s="151" t="s">
        <v>114</v>
      </c>
      <c r="C133" s="151" t="s">
        <v>392</v>
      </c>
      <c r="D133" s="151" t="s">
        <v>393</v>
      </c>
      <c r="E133" s="151" t="s">
        <v>493</v>
      </c>
      <c r="F133" s="151" t="s">
        <v>395</v>
      </c>
      <c r="G133" s="151" t="s">
        <v>274</v>
      </c>
      <c r="H133" s="151" t="s">
        <v>95</v>
      </c>
      <c r="I133" s="151" t="s">
        <v>95</v>
      </c>
      <c r="J133" s="151"/>
      <c r="K133" s="152">
        <v>0</v>
      </c>
      <c r="L133" s="152">
        <v>0</v>
      </c>
      <c r="M133" s="153">
        <v>29</v>
      </c>
    </row>
    <row r="134" spans="1:13" x14ac:dyDescent="0.25">
      <c r="A134" s="148" t="s">
        <v>243</v>
      </c>
      <c r="B134" s="148" t="s">
        <v>114</v>
      </c>
      <c r="C134" s="148" t="s">
        <v>392</v>
      </c>
      <c r="D134" s="148" t="s">
        <v>400</v>
      </c>
      <c r="E134" s="148" t="s">
        <v>494</v>
      </c>
      <c r="F134" s="148" t="s">
        <v>402</v>
      </c>
      <c r="G134" s="148" t="s">
        <v>277</v>
      </c>
      <c r="H134" s="148" t="s">
        <v>95</v>
      </c>
      <c r="I134" s="148" t="s">
        <v>95</v>
      </c>
      <c r="J134" s="148"/>
      <c r="K134" s="149">
        <v>0</v>
      </c>
      <c r="L134" s="149">
        <v>0</v>
      </c>
      <c r="M134" s="150">
        <v>30</v>
      </c>
    </row>
    <row r="135" spans="1:13" x14ac:dyDescent="0.25">
      <c r="A135" s="151" t="s">
        <v>243</v>
      </c>
      <c r="B135" s="151" t="s">
        <v>114</v>
      </c>
      <c r="C135" s="151" t="s">
        <v>420</v>
      </c>
      <c r="D135" s="151" t="s">
        <v>307</v>
      </c>
      <c r="E135" s="151" t="s">
        <v>495</v>
      </c>
      <c r="F135" s="151" t="s">
        <v>426</v>
      </c>
      <c r="G135" s="151" t="s">
        <v>496</v>
      </c>
      <c r="H135" s="151" t="s">
        <v>92</v>
      </c>
      <c r="I135" s="151" t="s">
        <v>95</v>
      </c>
      <c r="J135" s="151"/>
      <c r="K135" s="152">
        <v>0</v>
      </c>
      <c r="L135" s="152">
        <v>0</v>
      </c>
      <c r="M135" s="153">
        <v>19</v>
      </c>
    </row>
    <row r="136" spans="1:13" x14ac:dyDescent="0.25">
      <c r="A136" s="148" t="s">
        <v>243</v>
      </c>
      <c r="B136" s="148" t="s">
        <v>114</v>
      </c>
      <c r="C136" s="148" t="s">
        <v>420</v>
      </c>
      <c r="D136" s="148" t="s">
        <v>421</v>
      </c>
      <c r="E136" s="148" t="s">
        <v>497</v>
      </c>
      <c r="F136" s="148" t="s">
        <v>423</v>
      </c>
      <c r="G136" s="148" t="s">
        <v>498</v>
      </c>
      <c r="H136" s="148" t="s">
        <v>92</v>
      </c>
      <c r="I136" s="148" t="s">
        <v>95</v>
      </c>
      <c r="J136" s="148"/>
      <c r="K136" s="149">
        <v>0</v>
      </c>
      <c r="L136" s="149">
        <v>0</v>
      </c>
      <c r="M136" s="150">
        <v>26</v>
      </c>
    </row>
    <row r="137" spans="1:13" x14ac:dyDescent="0.25">
      <c r="A137" s="151" t="s">
        <v>243</v>
      </c>
      <c r="B137" s="151" t="s">
        <v>114</v>
      </c>
      <c r="C137" s="151" t="s">
        <v>392</v>
      </c>
      <c r="D137" s="151" t="s">
        <v>400</v>
      </c>
      <c r="E137" s="151" t="s">
        <v>499</v>
      </c>
      <c r="F137" s="151" t="s">
        <v>402</v>
      </c>
      <c r="G137" s="151" t="s">
        <v>500</v>
      </c>
      <c r="H137" s="151" t="s">
        <v>95</v>
      </c>
      <c r="I137" s="151" t="s">
        <v>95</v>
      </c>
      <c r="J137" s="151"/>
      <c r="K137" s="152">
        <v>0</v>
      </c>
      <c r="L137" s="152">
        <v>0</v>
      </c>
      <c r="M137" s="153">
        <v>35</v>
      </c>
    </row>
    <row r="138" spans="1:13" x14ac:dyDescent="0.25">
      <c r="A138" s="148" t="s">
        <v>243</v>
      </c>
      <c r="B138" s="148" t="s">
        <v>114</v>
      </c>
      <c r="C138" s="148" t="s">
        <v>420</v>
      </c>
      <c r="D138" s="148" t="s">
        <v>393</v>
      </c>
      <c r="E138" s="148" t="s">
        <v>501</v>
      </c>
      <c r="F138" s="148" t="s">
        <v>117</v>
      </c>
      <c r="G138" s="148" t="s">
        <v>248</v>
      </c>
      <c r="H138" s="148" t="s">
        <v>95</v>
      </c>
      <c r="I138" s="148" t="s">
        <v>95</v>
      </c>
      <c r="J138" s="148"/>
      <c r="K138" s="149">
        <v>0</v>
      </c>
      <c r="L138" s="149">
        <v>0</v>
      </c>
      <c r="M138" s="150">
        <v>22</v>
      </c>
    </row>
    <row r="139" spans="1:13" x14ac:dyDescent="0.25">
      <c r="A139" s="151" t="s">
        <v>243</v>
      </c>
      <c r="B139" s="151" t="s">
        <v>114</v>
      </c>
      <c r="C139" s="151" t="s">
        <v>392</v>
      </c>
      <c r="D139" s="151" t="s">
        <v>393</v>
      </c>
      <c r="E139" s="151" t="s">
        <v>502</v>
      </c>
      <c r="F139" s="151" t="s">
        <v>395</v>
      </c>
      <c r="G139" s="151" t="s">
        <v>257</v>
      </c>
      <c r="H139" s="151" t="s">
        <v>95</v>
      </c>
      <c r="I139" s="151" t="s">
        <v>95</v>
      </c>
      <c r="J139" s="151"/>
      <c r="K139" s="152">
        <v>0</v>
      </c>
      <c r="L139" s="152">
        <v>0</v>
      </c>
      <c r="M139" s="153">
        <v>18</v>
      </c>
    </row>
    <row r="140" spans="1:13" x14ac:dyDescent="0.25">
      <c r="A140" s="148" t="s">
        <v>243</v>
      </c>
      <c r="B140" s="148" t="s">
        <v>114</v>
      </c>
      <c r="C140" s="148" t="s">
        <v>392</v>
      </c>
      <c r="D140" s="148" t="s">
        <v>393</v>
      </c>
      <c r="E140" s="148" t="s">
        <v>503</v>
      </c>
      <c r="F140" s="148" t="s">
        <v>395</v>
      </c>
      <c r="G140" s="148" t="s">
        <v>260</v>
      </c>
      <c r="H140" s="148" t="s">
        <v>95</v>
      </c>
      <c r="I140" s="148" t="s">
        <v>95</v>
      </c>
      <c r="J140" s="148"/>
      <c r="K140" s="149">
        <v>0</v>
      </c>
      <c r="L140" s="149">
        <v>0</v>
      </c>
      <c r="M140" s="150">
        <v>30</v>
      </c>
    </row>
    <row r="141" spans="1:13" x14ac:dyDescent="0.25">
      <c r="A141" s="151" t="s">
        <v>243</v>
      </c>
      <c r="B141" s="151" t="s">
        <v>114</v>
      </c>
      <c r="C141" s="151" t="s">
        <v>392</v>
      </c>
      <c r="D141" s="151" t="s">
        <v>400</v>
      </c>
      <c r="E141" s="151" t="s">
        <v>504</v>
      </c>
      <c r="F141" s="151" t="s">
        <v>402</v>
      </c>
      <c r="G141" s="151" t="s">
        <v>248</v>
      </c>
      <c r="H141" s="151" t="s">
        <v>95</v>
      </c>
      <c r="I141" s="151" t="s">
        <v>95</v>
      </c>
      <c r="J141" s="151"/>
      <c r="K141" s="152">
        <v>0</v>
      </c>
      <c r="L141" s="152">
        <v>0</v>
      </c>
      <c r="M141" s="153">
        <v>25</v>
      </c>
    </row>
    <row r="142" spans="1:13" x14ac:dyDescent="0.25">
      <c r="A142" s="148" t="s">
        <v>243</v>
      </c>
      <c r="B142" s="148" t="s">
        <v>114</v>
      </c>
      <c r="C142" s="148" t="s">
        <v>420</v>
      </c>
      <c r="D142" s="148" t="s">
        <v>393</v>
      </c>
      <c r="E142" s="148" t="s">
        <v>505</v>
      </c>
      <c r="F142" s="148" t="s">
        <v>117</v>
      </c>
      <c r="G142" s="148" t="s">
        <v>338</v>
      </c>
      <c r="H142" s="148" t="s">
        <v>95</v>
      </c>
      <c r="I142" s="148" t="s">
        <v>95</v>
      </c>
      <c r="J142" s="148"/>
      <c r="K142" s="149">
        <v>0</v>
      </c>
      <c r="L142" s="149">
        <v>0</v>
      </c>
      <c r="M142" s="150">
        <v>20</v>
      </c>
    </row>
    <row r="143" spans="1:13" x14ac:dyDescent="0.25">
      <c r="A143" s="151" t="s">
        <v>243</v>
      </c>
      <c r="B143" s="151" t="s">
        <v>114</v>
      </c>
      <c r="C143" s="151" t="s">
        <v>392</v>
      </c>
      <c r="D143" s="151" t="s">
        <v>400</v>
      </c>
      <c r="E143" s="151" t="s">
        <v>506</v>
      </c>
      <c r="F143" s="151" t="s">
        <v>402</v>
      </c>
      <c r="G143" s="151" t="s">
        <v>288</v>
      </c>
      <c r="H143" s="151" t="s">
        <v>92</v>
      </c>
      <c r="I143" s="151" t="s">
        <v>95</v>
      </c>
      <c r="J143" s="151"/>
      <c r="K143" s="152">
        <v>0</v>
      </c>
      <c r="L143" s="152">
        <v>0</v>
      </c>
      <c r="M143" s="153">
        <v>32</v>
      </c>
    </row>
    <row r="144" spans="1:13" x14ac:dyDescent="0.25">
      <c r="A144" s="148" t="s">
        <v>243</v>
      </c>
      <c r="B144" s="148" t="s">
        <v>114</v>
      </c>
      <c r="C144" s="148" t="s">
        <v>507</v>
      </c>
      <c r="D144" s="148" t="s">
        <v>508</v>
      </c>
      <c r="E144" s="148" t="s">
        <v>509</v>
      </c>
      <c r="F144" s="148" t="s">
        <v>510</v>
      </c>
      <c r="G144" s="148" t="s">
        <v>285</v>
      </c>
      <c r="H144" s="148" t="s">
        <v>92</v>
      </c>
      <c r="I144" s="148" t="s">
        <v>95</v>
      </c>
      <c r="J144" s="148"/>
      <c r="K144" s="149">
        <v>0</v>
      </c>
      <c r="L144" s="149">
        <v>0</v>
      </c>
      <c r="M144" s="150">
        <v>9</v>
      </c>
    </row>
    <row r="145" spans="1:13" x14ac:dyDescent="0.25">
      <c r="A145" s="151" t="s">
        <v>243</v>
      </c>
      <c r="B145" s="151" t="s">
        <v>114</v>
      </c>
      <c r="C145" s="151" t="s">
        <v>420</v>
      </c>
      <c r="D145" s="151" t="s">
        <v>307</v>
      </c>
      <c r="E145" s="151" t="s">
        <v>511</v>
      </c>
      <c r="F145" s="151" t="s">
        <v>426</v>
      </c>
      <c r="G145" s="151" t="s">
        <v>512</v>
      </c>
      <c r="H145" s="151" t="s">
        <v>95</v>
      </c>
      <c r="I145" s="151" t="s">
        <v>95</v>
      </c>
      <c r="J145" s="151"/>
      <c r="K145" s="152">
        <v>0</v>
      </c>
      <c r="L145" s="152">
        <v>0</v>
      </c>
      <c r="M145" s="153">
        <v>23</v>
      </c>
    </row>
    <row r="146" spans="1:13" x14ac:dyDescent="0.25">
      <c r="A146" s="148" t="s">
        <v>243</v>
      </c>
      <c r="B146" s="148" t="s">
        <v>114</v>
      </c>
      <c r="C146" s="148" t="s">
        <v>420</v>
      </c>
      <c r="D146" s="148" t="s">
        <v>421</v>
      </c>
      <c r="E146" s="148" t="s">
        <v>513</v>
      </c>
      <c r="F146" s="148" t="s">
        <v>423</v>
      </c>
      <c r="G146" s="148" t="s">
        <v>512</v>
      </c>
      <c r="H146" s="148" t="s">
        <v>95</v>
      </c>
      <c r="I146" s="148" t="s">
        <v>95</v>
      </c>
      <c r="J146" s="148"/>
      <c r="K146" s="149">
        <v>0</v>
      </c>
      <c r="L146" s="149">
        <v>0</v>
      </c>
      <c r="M146" s="150">
        <v>20</v>
      </c>
    </row>
    <row r="147" spans="1:13" x14ac:dyDescent="0.25">
      <c r="A147" s="151" t="s">
        <v>243</v>
      </c>
      <c r="B147" s="151" t="s">
        <v>114</v>
      </c>
      <c r="C147" s="151" t="s">
        <v>477</v>
      </c>
      <c r="D147" s="151" t="s">
        <v>514</v>
      </c>
      <c r="E147" s="151" t="s">
        <v>515</v>
      </c>
      <c r="F147" s="151" t="s">
        <v>516</v>
      </c>
      <c r="G147" s="151" t="s">
        <v>517</v>
      </c>
      <c r="H147" s="151" t="s">
        <v>95</v>
      </c>
      <c r="I147" s="151" t="s">
        <v>95</v>
      </c>
      <c r="J147" s="151"/>
      <c r="K147" s="152">
        <v>0</v>
      </c>
      <c r="L147" s="152">
        <v>0</v>
      </c>
      <c r="M147" s="153">
        <v>1</v>
      </c>
    </row>
    <row r="148" spans="1:13" x14ac:dyDescent="0.25">
      <c r="A148" s="148" t="s">
        <v>243</v>
      </c>
      <c r="B148" s="148" t="s">
        <v>114</v>
      </c>
      <c r="C148" s="148" t="s">
        <v>313</v>
      </c>
      <c r="D148" s="148" t="s">
        <v>307</v>
      </c>
      <c r="E148" s="148" t="s">
        <v>518</v>
      </c>
      <c r="F148" s="148" t="s">
        <v>315</v>
      </c>
      <c r="G148" s="148" t="s">
        <v>285</v>
      </c>
      <c r="H148" s="148" t="s">
        <v>92</v>
      </c>
      <c r="I148" s="148" t="s">
        <v>95</v>
      </c>
      <c r="J148" s="148"/>
      <c r="K148" s="149">
        <v>0</v>
      </c>
      <c r="L148" s="149">
        <v>0</v>
      </c>
      <c r="M148" s="150">
        <v>23</v>
      </c>
    </row>
    <row r="149" spans="1:13" x14ac:dyDescent="0.25">
      <c r="A149" s="151" t="s">
        <v>243</v>
      </c>
      <c r="B149" s="151" t="s">
        <v>114</v>
      </c>
      <c r="C149" s="151" t="s">
        <v>313</v>
      </c>
      <c r="D149" s="151" t="s">
        <v>340</v>
      </c>
      <c r="E149" s="151" t="s">
        <v>519</v>
      </c>
      <c r="F149" s="151" t="s">
        <v>179</v>
      </c>
      <c r="G149" s="151" t="s">
        <v>285</v>
      </c>
      <c r="H149" s="151" t="s">
        <v>92</v>
      </c>
      <c r="I149" s="151" t="s">
        <v>95</v>
      </c>
      <c r="J149" s="151"/>
      <c r="K149" s="152">
        <v>0</v>
      </c>
      <c r="L149" s="152">
        <v>0</v>
      </c>
      <c r="M149" s="153">
        <v>24</v>
      </c>
    </row>
    <row r="150" spans="1:13" x14ac:dyDescent="0.25">
      <c r="A150" s="148" t="s">
        <v>243</v>
      </c>
      <c r="B150" s="148" t="s">
        <v>114</v>
      </c>
      <c r="C150" s="148" t="s">
        <v>313</v>
      </c>
      <c r="D150" s="148" t="s">
        <v>342</v>
      </c>
      <c r="E150" s="148" t="s">
        <v>520</v>
      </c>
      <c r="F150" s="148" t="s">
        <v>140</v>
      </c>
      <c r="G150" s="148" t="s">
        <v>285</v>
      </c>
      <c r="H150" s="148" t="s">
        <v>92</v>
      </c>
      <c r="I150" s="148" t="s">
        <v>95</v>
      </c>
      <c r="J150" s="148"/>
      <c r="K150" s="149">
        <v>0</v>
      </c>
      <c r="L150" s="149">
        <v>0</v>
      </c>
      <c r="M150" s="150">
        <v>30</v>
      </c>
    </row>
    <row r="151" spans="1:13" x14ac:dyDescent="0.25">
      <c r="A151" s="151" t="s">
        <v>243</v>
      </c>
      <c r="B151" s="151" t="s">
        <v>114</v>
      </c>
      <c r="C151" s="151" t="s">
        <v>362</v>
      </c>
      <c r="D151" s="151" t="s">
        <v>307</v>
      </c>
      <c r="E151" s="151" t="s">
        <v>521</v>
      </c>
      <c r="F151" s="151" t="s">
        <v>89</v>
      </c>
      <c r="G151" s="151" t="s">
        <v>257</v>
      </c>
      <c r="H151" s="151" t="s">
        <v>95</v>
      </c>
      <c r="I151" s="151" t="s">
        <v>95</v>
      </c>
      <c r="J151" s="151"/>
      <c r="K151" s="152">
        <v>0</v>
      </c>
      <c r="L151" s="152">
        <v>0</v>
      </c>
      <c r="M151" s="153">
        <v>26</v>
      </c>
    </row>
    <row r="152" spans="1:13" x14ac:dyDescent="0.25">
      <c r="A152" s="148" t="s">
        <v>243</v>
      </c>
      <c r="B152" s="148" t="s">
        <v>114</v>
      </c>
      <c r="C152" s="148" t="s">
        <v>362</v>
      </c>
      <c r="D152" s="148" t="s">
        <v>307</v>
      </c>
      <c r="E152" s="148" t="s">
        <v>522</v>
      </c>
      <c r="F152" s="148" t="s">
        <v>89</v>
      </c>
      <c r="G152" s="148" t="s">
        <v>260</v>
      </c>
      <c r="H152" s="148" t="s">
        <v>95</v>
      </c>
      <c r="I152" s="148" t="s">
        <v>95</v>
      </c>
      <c r="J152" s="148"/>
      <c r="K152" s="149">
        <v>0</v>
      </c>
      <c r="L152" s="149">
        <v>0</v>
      </c>
      <c r="M152" s="150">
        <v>25</v>
      </c>
    </row>
    <row r="153" spans="1:13" x14ac:dyDescent="0.25">
      <c r="A153" s="151" t="s">
        <v>243</v>
      </c>
      <c r="B153" s="151" t="s">
        <v>114</v>
      </c>
      <c r="C153" s="151" t="s">
        <v>362</v>
      </c>
      <c r="D153" s="151" t="s">
        <v>307</v>
      </c>
      <c r="E153" s="151" t="s">
        <v>523</v>
      </c>
      <c r="F153" s="151" t="s">
        <v>89</v>
      </c>
      <c r="G153" s="151" t="s">
        <v>377</v>
      </c>
      <c r="H153" s="151" t="s">
        <v>95</v>
      </c>
      <c r="I153" s="151" t="s">
        <v>95</v>
      </c>
      <c r="J153" s="151"/>
      <c r="K153" s="152">
        <v>0</v>
      </c>
      <c r="L153" s="152">
        <v>0</v>
      </c>
      <c r="M153" s="153">
        <v>19</v>
      </c>
    </row>
    <row r="154" spans="1:13" x14ac:dyDescent="0.25">
      <c r="A154" s="148" t="s">
        <v>243</v>
      </c>
      <c r="B154" s="148" t="s">
        <v>114</v>
      </c>
      <c r="C154" s="148" t="s">
        <v>362</v>
      </c>
      <c r="D154" s="148" t="s">
        <v>307</v>
      </c>
      <c r="E154" s="148" t="s">
        <v>524</v>
      </c>
      <c r="F154" s="148" t="s">
        <v>89</v>
      </c>
      <c r="G154" s="148" t="s">
        <v>447</v>
      </c>
      <c r="H154" s="148" t="s">
        <v>95</v>
      </c>
      <c r="I154" s="148" t="s">
        <v>95</v>
      </c>
      <c r="J154" s="148"/>
      <c r="K154" s="149">
        <v>0</v>
      </c>
      <c r="L154" s="149">
        <v>0</v>
      </c>
      <c r="M154" s="150">
        <v>21</v>
      </c>
    </row>
    <row r="155" spans="1:13" x14ac:dyDescent="0.25">
      <c r="A155" s="151" t="s">
        <v>243</v>
      </c>
      <c r="B155" s="151" t="s">
        <v>114</v>
      </c>
      <c r="C155" s="151" t="s">
        <v>362</v>
      </c>
      <c r="D155" s="151" t="s">
        <v>307</v>
      </c>
      <c r="E155" s="151" t="s">
        <v>525</v>
      </c>
      <c r="F155" s="151" t="s">
        <v>89</v>
      </c>
      <c r="G155" s="151" t="s">
        <v>512</v>
      </c>
      <c r="H155" s="151" t="s">
        <v>95</v>
      </c>
      <c r="I155" s="151" t="s">
        <v>95</v>
      </c>
      <c r="J155" s="151"/>
      <c r="K155" s="152">
        <v>0</v>
      </c>
      <c r="L155" s="152">
        <v>0</v>
      </c>
      <c r="M155" s="153">
        <v>27</v>
      </c>
    </row>
    <row r="156" spans="1:13" x14ac:dyDescent="0.25">
      <c r="A156" s="148" t="s">
        <v>243</v>
      </c>
      <c r="B156" s="148" t="s">
        <v>114</v>
      </c>
      <c r="C156" s="148" t="s">
        <v>472</v>
      </c>
      <c r="D156" s="148" t="s">
        <v>467</v>
      </c>
      <c r="E156" s="148" t="s">
        <v>526</v>
      </c>
      <c r="F156" s="148" t="s">
        <v>204</v>
      </c>
      <c r="G156" s="148" t="s">
        <v>352</v>
      </c>
      <c r="H156" s="148" t="s">
        <v>95</v>
      </c>
      <c r="I156" s="148" t="s">
        <v>95</v>
      </c>
      <c r="J156" s="148"/>
      <c r="K156" s="149">
        <v>0</v>
      </c>
      <c r="L156" s="149">
        <v>0</v>
      </c>
      <c r="M156" s="150">
        <v>26</v>
      </c>
    </row>
    <row r="157" spans="1:13" x14ac:dyDescent="0.25">
      <c r="A157" s="151" t="s">
        <v>243</v>
      </c>
      <c r="B157" s="151" t="s">
        <v>114</v>
      </c>
      <c r="C157" s="151" t="s">
        <v>472</v>
      </c>
      <c r="D157" s="151" t="s">
        <v>473</v>
      </c>
      <c r="E157" s="151" t="s">
        <v>527</v>
      </c>
      <c r="F157" s="151" t="s">
        <v>171</v>
      </c>
      <c r="G157" s="151" t="s">
        <v>352</v>
      </c>
      <c r="H157" s="151" t="s">
        <v>95</v>
      </c>
      <c r="I157" s="151" t="s">
        <v>95</v>
      </c>
      <c r="J157" s="151"/>
      <c r="K157" s="152">
        <v>0</v>
      </c>
      <c r="L157" s="152">
        <v>0</v>
      </c>
      <c r="M157" s="153">
        <v>30</v>
      </c>
    </row>
    <row r="158" spans="1:13" x14ac:dyDescent="0.25">
      <c r="A158" s="148" t="s">
        <v>243</v>
      </c>
      <c r="B158" s="148" t="s">
        <v>114</v>
      </c>
      <c r="C158" s="148" t="s">
        <v>472</v>
      </c>
      <c r="D158" s="148" t="s">
        <v>467</v>
      </c>
      <c r="E158" s="148" t="s">
        <v>528</v>
      </c>
      <c r="F158" s="148" t="s">
        <v>204</v>
      </c>
      <c r="G158" s="148" t="s">
        <v>288</v>
      </c>
      <c r="H158" s="148" t="s">
        <v>92</v>
      </c>
      <c r="I158" s="148" t="s">
        <v>95</v>
      </c>
      <c r="J158" s="148"/>
      <c r="K158" s="149">
        <v>0</v>
      </c>
      <c r="L158" s="149">
        <v>0</v>
      </c>
      <c r="M158" s="150">
        <v>36</v>
      </c>
    </row>
    <row r="159" spans="1:13" x14ac:dyDescent="0.25">
      <c r="A159" s="151" t="s">
        <v>243</v>
      </c>
      <c r="B159" s="151" t="s">
        <v>114</v>
      </c>
      <c r="C159" s="151" t="s">
        <v>472</v>
      </c>
      <c r="D159" s="151" t="s">
        <v>473</v>
      </c>
      <c r="E159" s="151" t="s">
        <v>529</v>
      </c>
      <c r="F159" s="151" t="s">
        <v>171</v>
      </c>
      <c r="G159" s="151" t="s">
        <v>288</v>
      </c>
      <c r="H159" s="151" t="s">
        <v>92</v>
      </c>
      <c r="I159" s="151" t="s">
        <v>95</v>
      </c>
      <c r="J159" s="151"/>
      <c r="K159" s="152">
        <v>0</v>
      </c>
      <c r="L159" s="152">
        <v>0</v>
      </c>
      <c r="M159" s="153">
        <v>34</v>
      </c>
    </row>
    <row r="160" spans="1:13" x14ac:dyDescent="0.25">
      <c r="A160" s="148" t="s">
        <v>243</v>
      </c>
      <c r="B160" s="148" t="s">
        <v>114</v>
      </c>
      <c r="C160" s="148" t="s">
        <v>472</v>
      </c>
      <c r="D160" s="148" t="s">
        <v>473</v>
      </c>
      <c r="E160" s="148" t="s">
        <v>530</v>
      </c>
      <c r="F160" s="148" t="s">
        <v>171</v>
      </c>
      <c r="G160" s="148" t="s">
        <v>291</v>
      </c>
      <c r="H160" s="148" t="s">
        <v>92</v>
      </c>
      <c r="I160" s="148" t="s">
        <v>95</v>
      </c>
      <c r="J160" s="148"/>
      <c r="K160" s="149">
        <v>0</v>
      </c>
      <c r="L160" s="149">
        <v>0</v>
      </c>
      <c r="M160" s="150">
        <v>34</v>
      </c>
    </row>
    <row r="161" spans="1:13" x14ac:dyDescent="0.25">
      <c r="A161" s="151" t="s">
        <v>243</v>
      </c>
      <c r="B161" s="151" t="s">
        <v>114</v>
      </c>
      <c r="C161" s="151" t="s">
        <v>313</v>
      </c>
      <c r="D161" s="151" t="s">
        <v>307</v>
      </c>
      <c r="E161" s="151" t="s">
        <v>531</v>
      </c>
      <c r="F161" s="151" t="s">
        <v>315</v>
      </c>
      <c r="G161" s="151" t="s">
        <v>274</v>
      </c>
      <c r="H161" s="151" t="s">
        <v>95</v>
      </c>
      <c r="I161" s="151" t="s">
        <v>95</v>
      </c>
      <c r="J161" s="151"/>
      <c r="K161" s="152">
        <v>0</v>
      </c>
      <c r="L161" s="152">
        <v>0</v>
      </c>
      <c r="M161" s="153">
        <v>36</v>
      </c>
    </row>
    <row r="162" spans="1:13" x14ac:dyDescent="0.25">
      <c r="A162" s="148" t="s">
        <v>243</v>
      </c>
      <c r="B162" s="148" t="s">
        <v>114</v>
      </c>
      <c r="C162" s="148" t="s">
        <v>313</v>
      </c>
      <c r="D162" s="148" t="s">
        <v>307</v>
      </c>
      <c r="E162" s="148" t="s">
        <v>532</v>
      </c>
      <c r="F162" s="148" t="s">
        <v>315</v>
      </c>
      <c r="G162" s="148" t="s">
        <v>277</v>
      </c>
      <c r="H162" s="148" t="s">
        <v>95</v>
      </c>
      <c r="I162" s="148" t="s">
        <v>95</v>
      </c>
      <c r="J162" s="148"/>
      <c r="K162" s="149">
        <v>0</v>
      </c>
      <c r="L162" s="149">
        <v>0</v>
      </c>
      <c r="M162" s="150">
        <v>33</v>
      </c>
    </row>
    <row r="163" spans="1:13" x14ac:dyDescent="0.25">
      <c r="A163" s="151" t="s">
        <v>243</v>
      </c>
      <c r="B163" s="151" t="s">
        <v>114</v>
      </c>
      <c r="C163" s="151" t="s">
        <v>313</v>
      </c>
      <c r="D163" s="151" t="s">
        <v>340</v>
      </c>
      <c r="E163" s="151" t="s">
        <v>533</v>
      </c>
      <c r="F163" s="151" t="s">
        <v>179</v>
      </c>
      <c r="G163" s="151" t="s">
        <v>271</v>
      </c>
      <c r="H163" s="151" t="s">
        <v>95</v>
      </c>
      <c r="I163" s="151" t="s">
        <v>95</v>
      </c>
      <c r="J163" s="151"/>
      <c r="K163" s="152">
        <v>0</v>
      </c>
      <c r="L163" s="152">
        <v>0</v>
      </c>
      <c r="M163" s="153">
        <v>15</v>
      </c>
    </row>
    <row r="164" spans="1:13" x14ac:dyDescent="0.25">
      <c r="A164" s="148" t="s">
        <v>243</v>
      </c>
      <c r="B164" s="148" t="s">
        <v>114</v>
      </c>
      <c r="C164" s="148" t="s">
        <v>313</v>
      </c>
      <c r="D164" s="148" t="s">
        <v>307</v>
      </c>
      <c r="E164" s="148" t="s">
        <v>534</v>
      </c>
      <c r="F164" s="148" t="s">
        <v>315</v>
      </c>
      <c r="G164" s="148" t="s">
        <v>500</v>
      </c>
      <c r="H164" s="148" t="s">
        <v>95</v>
      </c>
      <c r="I164" s="148" t="s">
        <v>95</v>
      </c>
      <c r="J164" s="148"/>
      <c r="K164" s="149">
        <v>0</v>
      </c>
      <c r="L164" s="149">
        <v>0</v>
      </c>
      <c r="M164" s="150">
        <v>33</v>
      </c>
    </row>
    <row r="165" spans="1:13" x14ac:dyDescent="0.25">
      <c r="A165" s="151" t="s">
        <v>243</v>
      </c>
      <c r="B165" s="151" t="s">
        <v>114</v>
      </c>
      <c r="C165" s="151" t="s">
        <v>313</v>
      </c>
      <c r="D165" s="151" t="s">
        <v>342</v>
      </c>
      <c r="E165" s="151" t="s">
        <v>535</v>
      </c>
      <c r="F165" s="151" t="s">
        <v>140</v>
      </c>
      <c r="G165" s="151" t="s">
        <v>291</v>
      </c>
      <c r="H165" s="151" t="s">
        <v>92</v>
      </c>
      <c r="I165" s="151" t="s">
        <v>95</v>
      </c>
      <c r="J165" s="151"/>
      <c r="K165" s="152">
        <v>0</v>
      </c>
      <c r="L165" s="152">
        <v>0</v>
      </c>
      <c r="M165" s="153">
        <v>26</v>
      </c>
    </row>
    <row r="166" spans="1:13" x14ac:dyDescent="0.25">
      <c r="A166" s="148" t="s">
        <v>243</v>
      </c>
      <c r="B166" s="148" t="s">
        <v>114</v>
      </c>
      <c r="C166" s="148" t="s">
        <v>458</v>
      </c>
      <c r="D166" s="148" t="s">
        <v>473</v>
      </c>
      <c r="E166" s="148" t="s">
        <v>536</v>
      </c>
      <c r="F166" s="148" t="s">
        <v>537</v>
      </c>
      <c r="G166" s="148" t="s">
        <v>248</v>
      </c>
      <c r="H166" s="148" t="s">
        <v>95</v>
      </c>
      <c r="I166" s="148" t="s">
        <v>95</v>
      </c>
      <c r="J166" s="148"/>
      <c r="K166" s="149">
        <v>0</v>
      </c>
      <c r="L166" s="149">
        <v>0</v>
      </c>
      <c r="M166" s="150">
        <v>7</v>
      </c>
    </row>
    <row r="167" spans="1:13" x14ac:dyDescent="0.25">
      <c r="A167" s="151" t="s">
        <v>243</v>
      </c>
      <c r="B167" s="151" t="s">
        <v>114</v>
      </c>
      <c r="C167" s="151" t="s">
        <v>362</v>
      </c>
      <c r="D167" s="151" t="s">
        <v>307</v>
      </c>
      <c r="E167" s="151" t="s">
        <v>538</v>
      </c>
      <c r="F167" s="151" t="s">
        <v>89</v>
      </c>
      <c r="G167" s="151" t="s">
        <v>500</v>
      </c>
      <c r="H167" s="151" t="s">
        <v>95</v>
      </c>
      <c r="I167" s="151" t="s">
        <v>95</v>
      </c>
      <c r="J167" s="151"/>
      <c r="K167" s="152">
        <v>0</v>
      </c>
      <c r="L167" s="152">
        <v>0</v>
      </c>
      <c r="M167" s="153">
        <v>34</v>
      </c>
    </row>
    <row r="168" spans="1:13" x14ac:dyDescent="0.25">
      <c r="A168" s="148" t="s">
        <v>243</v>
      </c>
      <c r="B168" s="148" t="s">
        <v>114</v>
      </c>
      <c r="C168" s="148" t="s">
        <v>362</v>
      </c>
      <c r="D168" s="148" t="s">
        <v>307</v>
      </c>
      <c r="E168" s="148" t="s">
        <v>539</v>
      </c>
      <c r="F168" s="148" t="s">
        <v>89</v>
      </c>
      <c r="G168" s="148" t="s">
        <v>334</v>
      </c>
      <c r="H168" s="148" t="s">
        <v>95</v>
      </c>
      <c r="I168" s="148" t="s">
        <v>95</v>
      </c>
      <c r="J168" s="148"/>
      <c r="K168" s="149">
        <v>0</v>
      </c>
      <c r="L168" s="149">
        <v>0</v>
      </c>
      <c r="M168" s="150">
        <v>37</v>
      </c>
    </row>
    <row r="169" spans="1:13" x14ac:dyDescent="0.25">
      <c r="A169" s="151" t="s">
        <v>243</v>
      </c>
      <c r="B169" s="151" t="s">
        <v>114</v>
      </c>
      <c r="C169" s="151" t="s">
        <v>420</v>
      </c>
      <c r="D169" s="151" t="s">
        <v>540</v>
      </c>
      <c r="E169" s="151" t="s">
        <v>541</v>
      </c>
      <c r="F169" s="151" t="s">
        <v>542</v>
      </c>
      <c r="G169" s="151" t="s">
        <v>374</v>
      </c>
      <c r="H169" s="151" t="s">
        <v>95</v>
      </c>
      <c r="I169" s="151" t="s">
        <v>95</v>
      </c>
      <c r="J169" s="151"/>
      <c r="K169" s="152">
        <v>0</v>
      </c>
      <c r="L169" s="152">
        <v>0</v>
      </c>
      <c r="M169" s="153">
        <v>17</v>
      </c>
    </row>
    <row r="170" spans="1:13" x14ac:dyDescent="0.25">
      <c r="A170" s="148" t="s">
        <v>243</v>
      </c>
      <c r="B170" s="148" t="s">
        <v>114</v>
      </c>
      <c r="C170" s="148" t="s">
        <v>420</v>
      </c>
      <c r="D170" s="148" t="s">
        <v>540</v>
      </c>
      <c r="E170" s="148" t="s">
        <v>543</v>
      </c>
      <c r="F170" s="148" t="s">
        <v>542</v>
      </c>
      <c r="G170" s="148" t="s">
        <v>248</v>
      </c>
      <c r="H170" s="148" t="s">
        <v>95</v>
      </c>
      <c r="I170" s="148" t="s">
        <v>95</v>
      </c>
      <c r="J170" s="148"/>
      <c r="K170" s="149">
        <v>0</v>
      </c>
      <c r="L170" s="149">
        <v>0</v>
      </c>
      <c r="M170" s="150">
        <v>26</v>
      </c>
    </row>
    <row r="171" spans="1:13" x14ac:dyDescent="0.25">
      <c r="A171" s="151" t="s">
        <v>243</v>
      </c>
      <c r="B171" s="151" t="s">
        <v>114</v>
      </c>
      <c r="C171" s="151" t="s">
        <v>544</v>
      </c>
      <c r="D171" s="151" t="s">
        <v>359</v>
      </c>
      <c r="E171" s="151" t="s">
        <v>545</v>
      </c>
      <c r="F171" s="151" t="s">
        <v>546</v>
      </c>
      <c r="G171" s="151" t="s">
        <v>547</v>
      </c>
      <c r="H171" s="151" t="s">
        <v>92</v>
      </c>
      <c r="I171" s="151" t="s">
        <v>92</v>
      </c>
      <c r="J171" s="151" t="s">
        <v>548</v>
      </c>
      <c r="K171" s="152">
        <v>0</v>
      </c>
      <c r="L171" s="152">
        <v>0</v>
      </c>
      <c r="M171" s="153">
        <v>0</v>
      </c>
    </row>
    <row r="172" spans="1:13" x14ac:dyDescent="0.25">
      <c r="A172" s="148" t="s">
        <v>243</v>
      </c>
      <c r="B172" s="148" t="s">
        <v>114</v>
      </c>
      <c r="C172" s="148" t="s">
        <v>544</v>
      </c>
      <c r="D172" s="148" t="s">
        <v>359</v>
      </c>
      <c r="E172" s="148" t="s">
        <v>549</v>
      </c>
      <c r="F172" s="148" t="s">
        <v>546</v>
      </c>
      <c r="G172" s="148" t="s">
        <v>550</v>
      </c>
      <c r="H172" s="148" t="s">
        <v>92</v>
      </c>
      <c r="I172" s="148" t="s">
        <v>92</v>
      </c>
      <c r="J172" s="148" t="s">
        <v>548</v>
      </c>
      <c r="K172" s="149">
        <v>0</v>
      </c>
      <c r="L172" s="149">
        <v>0</v>
      </c>
      <c r="M172" s="150">
        <v>0</v>
      </c>
    </row>
    <row r="173" spans="1:13" x14ac:dyDescent="0.25">
      <c r="A173" s="151" t="s">
        <v>243</v>
      </c>
      <c r="B173" s="151" t="s">
        <v>114</v>
      </c>
      <c r="C173" s="151" t="s">
        <v>544</v>
      </c>
      <c r="D173" s="151" t="s">
        <v>359</v>
      </c>
      <c r="E173" s="151" t="s">
        <v>551</v>
      </c>
      <c r="F173" s="151" t="s">
        <v>546</v>
      </c>
      <c r="G173" s="151" t="s">
        <v>552</v>
      </c>
      <c r="H173" s="151" t="s">
        <v>92</v>
      </c>
      <c r="I173" s="151" t="s">
        <v>92</v>
      </c>
      <c r="J173" s="151" t="s">
        <v>548</v>
      </c>
      <c r="K173" s="152">
        <v>0</v>
      </c>
      <c r="L173" s="152">
        <v>0</v>
      </c>
      <c r="M173" s="153">
        <v>0</v>
      </c>
    </row>
    <row r="174" spans="1:13" x14ac:dyDescent="0.25">
      <c r="A174" s="148" t="s">
        <v>243</v>
      </c>
      <c r="B174" s="148" t="s">
        <v>114</v>
      </c>
      <c r="C174" s="148" t="s">
        <v>544</v>
      </c>
      <c r="D174" s="148" t="s">
        <v>359</v>
      </c>
      <c r="E174" s="148" t="s">
        <v>553</v>
      </c>
      <c r="F174" s="148" t="s">
        <v>546</v>
      </c>
      <c r="G174" s="148" t="s">
        <v>554</v>
      </c>
      <c r="H174" s="148" t="s">
        <v>92</v>
      </c>
      <c r="I174" s="148" t="s">
        <v>92</v>
      </c>
      <c r="J174" s="148" t="s">
        <v>548</v>
      </c>
      <c r="K174" s="149">
        <v>2</v>
      </c>
      <c r="L174" s="149">
        <v>0</v>
      </c>
      <c r="M174" s="150">
        <v>2</v>
      </c>
    </row>
    <row r="175" spans="1:13" x14ac:dyDescent="0.25">
      <c r="A175" s="151" t="s">
        <v>243</v>
      </c>
      <c r="B175" s="151" t="s">
        <v>114</v>
      </c>
      <c r="C175" s="151" t="s">
        <v>249</v>
      </c>
      <c r="D175" s="151" t="s">
        <v>555</v>
      </c>
      <c r="E175" s="151" t="s">
        <v>556</v>
      </c>
      <c r="F175" s="151" t="s">
        <v>136</v>
      </c>
      <c r="G175" s="151" t="s">
        <v>547</v>
      </c>
      <c r="H175" s="151" t="s">
        <v>92</v>
      </c>
      <c r="I175" s="151" t="s">
        <v>92</v>
      </c>
      <c r="J175" s="151" t="s">
        <v>548</v>
      </c>
      <c r="K175" s="152">
        <v>0</v>
      </c>
      <c r="L175" s="152">
        <v>0</v>
      </c>
      <c r="M175" s="153">
        <v>0</v>
      </c>
    </row>
    <row r="176" spans="1:13" x14ac:dyDescent="0.25">
      <c r="A176" s="148" t="s">
        <v>243</v>
      </c>
      <c r="B176" s="148" t="s">
        <v>114</v>
      </c>
      <c r="C176" s="148" t="s">
        <v>362</v>
      </c>
      <c r="D176" s="148" t="s">
        <v>307</v>
      </c>
      <c r="E176" s="148" t="s">
        <v>557</v>
      </c>
      <c r="F176" s="148" t="s">
        <v>89</v>
      </c>
      <c r="G176" s="148" t="s">
        <v>336</v>
      </c>
      <c r="H176" s="148" t="s">
        <v>95</v>
      </c>
      <c r="I176" s="148" t="s">
        <v>95</v>
      </c>
      <c r="J176" s="148"/>
      <c r="K176" s="149">
        <v>0</v>
      </c>
      <c r="L176" s="149">
        <v>0</v>
      </c>
      <c r="M176" s="150">
        <v>37</v>
      </c>
    </row>
    <row r="177" spans="1:13" x14ac:dyDescent="0.25">
      <c r="A177" s="151" t="s">
        <v>243</v>
      </c>
      <c r="B177" s="151" t="s">
        <v>114</v>
      </c>
      <c r="C177" s="151" t="s">
        <v>362</v>
      </c>
      <c r="D177" s="151" t="s">
        <v>558</v>
      </c>
      <c r="E177" s="151" t="s">
        <v>559</v>
      </c>
      <c r="F177" s="151" t="s">
        <v>560</v>
      </c>
      <c r="G177" s="151" t="s">
        <v>288</v>
      </c>
      <c r="H177" s="151" t="s">
        <v>92</v>
      </c>
      <c r="I177" s="151" t="s">
        <v>95</v>
      </c>
      <c r="J177" s="151"/>
      <c r="K177" s="152">
        <v>0</v>
      </c>
      <c r="L177" s="152">
        <v>0</v>
      </c>
      <c r="M177" s="153">
        <v>27</v>
      </c>
    </row>
    <row r="178" spans="1:13" x14ac:dyDescent="0.25">
      <c r="A178" s="148" t="s">
        <v>243</v>
      </c>
      <c r="B178" s="148" t="s">
        <v>114</v>
      </c>
      <c r="C178" s="148" t="s">
        <v>362</v>
      </c>
      <c r="D178" s="148" t="s">
        <v>307</v>
      </c>
      <c r="E178" s="148" t="s">
        <v>561</v>
      </c>
      <c r="F178" s="148" t="s">
        <v>89</v>
      </c>
      <c r="G178" s="148" t="s">
        <v>288</v>
      </c>
      <c r="H178" s="148" t="s">
        <v>92</v>
      </c>
      <c r="I178" s="148" t="s">
        <v>95</v>
      </c>
      <c r="J178" s="148"/>
      <c r="K178" s="149">
        <v>0</v>
      </c>
      <c r="L178" s="149">
        <v>0</v>
      </c>
      <c r="M178" s="150">
        <v>31</v>
      </c>
    </row>
    <row r="179" spans="1:13" x14ac:dyDescent="0.25">
      <c r="A179" s="151" t="s">
        <v>243</v>
      </c>
      <c r="B179" s="151" t="s">
        <v>114</v>
      </c>
      <c r="C179" s="151" t="s">
        <v>416</v>
      </c>
      <c r="D179" s="151" t="s">
        <v>432</v>
      </c>
      <c r="E179" s="151" t="s">
        <v>562</v>
      </c>
      <c r="F179" s="151" t="s">
        <v>434</v>
      </c>
      <c r="G179" s="151" t="s">
        <v>338</v>
      </c>
      <c r="H179" s="151" t="s">
        <v>95</v>
      </c>
      <c r="I179" s="151" t="s">
        <v>95</v>
      </c>
      <c r="J179" s="151"/>
      <c r="K179" s="152">
        <v>0</v>
      </c>
      <c r="L179" s="152">
        <v>0</v>
      </c>
      <c r="M179" s="153">
        <v>27</v>
      </c>
    </row>
    <row r="180" spans="1:13" x14ac:dyDescent="0.25">
      <c r="A180" s="148" t="s">
        <v>243</v>
      </c>
      <c r="B180" s="148" t="s">
        <v>114</v>
      </c>
      <c r="C180" s="148" t="s">
        <v>408</v>
      </c>
      <c r="D180" s="148" t="s">
        <v>563</v>
      </c>
      <c r="E180" s="148" t="s">
        <v>564</v>
      </c>
      <c r="F180" s="148" t="s">
        <v>565</v>
      </c>
      <c r="G180" s="148" t="s">
        <v>248</v>
      </c>
      <c r="H180" s="148" t="s">
        <v>95</v>
      </c>
      <c r="I180" s="148" t="s">
        <v>95</v>
      </c>
      <c r="J180" s="148"/>
      <c r="K180" s="149">
        <v>0</v>
      </c>
      <c r="L180" s="149">
        <v>0</v>
      </c>
      <c r="M180" s="150">
        <v>31</v>
      </c>
    </row>
    <row r="181" spans="1:13" x14ac:dyDescent="0.25">
      <c r="A181" s="151" t="s">
        <v>243</v>
      </c>
      <c r="B181" s="151" t="s">
        <v>114</v>
      </c>
      <c r="C181" s="151" t="s">
        <v>438</v>
      </c>
      <c r="D181" s="151" t="s">
        <v>566</v>
      </c>
      <c r="E181" s="151" t="s">
        <v>567</v>
      </c>
      <c r="F181" s="151" t="s">
        <v>568</v>
      </c>
      <c r="G181" s="151" t="s">
        <v>248</v>
      </c>
      <c r="H181" s="151" t="s">
        <v>95</v>
      </c>
      <c r="I181" s="151" t="s">
        <v>95</v>
      </c>
      <c r="J181" s="151"/>
      <c r="K181" s="152">
        <v>0</v>
      </c>
      <c r="L181" s="152">
        <v>0</v>
      </c>
      <c r="M181" s="153">
        <v>5</v>
      </c>
    </row>
    <row r="182" spans="1:13" x14ac:dyDescent="0.25">
      <c r="A182" s="148" t="s">
        <v>243</v>
      </c>
      <c r="B182" s="148" t="s">
        <v>114</v>
      </c>
      <c r="C182" s="148" t="s">
        <v>408</v>
      </c>
      <c r="D182" s="148" t="s">
        <v>435</v>
      </c>
      <c r="E182" s="148" t="s">
        <v>569</v>
      </c>
      <c r="F182" s="148" t="s">
        <v>437</v>
      </c>
      <c r="G182" s="148" t="s">
        <v>248</v>
      </c>
      <c r="H182" s="148" t="s">
        <v>95</v>
      </c>
      <c r="I182" s="148" t="s">
        <v>95</v>
      </c>
      <c r="J182" s="148"/>
      <c r="K182" s="149">
        <v>0</v>
      </c>
      <c r="L182" s="149">
        <v>0</v>
      </c>
      <c r="M182" s="150">
        <v>27</v>
      </c>
    </row>
    <row r="183" spans="1:13" x14ac:dyDescent="0.25">
      <c r="A183" s="151" t="s">
        <v>243</v>
      </c>
      <c r="B183" s="151" t="s">
        <v>114</v>
      </c>
      <c r="C183" s="151" t="s">
        <v>408</v>
      </c>
      <c r="D183" s="151" t="s">
        <v>435</v>
      </c>
      <c r="E183" s="151" t="s">
        <v>570</v>
      </c>
      <c r="F183" s="151" t="s">
        <v>437</v>
      </c>
      <c r="G183" s="151" t="s">
        <v>338</v>
      </c>
      <c r="H183" s="151" t="s">
        <v>95</v>
      </c>
      <c r="I183" s="151" t="s">
        <v>95</v>
      </c>
      <c r="J183" s="151"/>
      <c r="K183" s="152">
        <v>0</v>
      </c>
      <c r="L183" s="152">
        <v>0</v>
      </c>
      <c r="M183" s="153">
        <v>23</v>
      </c>
    </row>
    <row r="184" spans="1:13" x14ac:dyDescent="0.25">
      <c r="A184" s="148" t="s">
        <v>243</v>
      </c>
      <c r="B184" s="148" t="s">
        <v>114</v>
      </c>
      <c r="C184" s="148" t="s">
        <v>408</v>
      </c>
      <c r="D184" s="148" t="s">
        <v>571</v>
      </c>
      <c r="E184" s="148" t="s">
        <v>572</v>
      </c>
      <c r="F184" s="148" t="s">
        <v>573</v>
      </c>
      <c r="G184" s="148" t="s">
        <v>248</v>
      </c>
      <c r="H184" s="148" t="s">
        <v>95</v>
      </c>
      <c r="I184" s="148" t="s">
        <v>95</v>
      </c>
      <c r="J184" s="148"/>
      <c r="K184" s="149">
        <v>0</v>
      </c>
      <c r="L184" s="149">
        <v>0</v>
      </c>
      <c r="M184" s="150">
        <v>15</v>
      </c>
    </row>
    <row r="185" spans="1:13" x14ac:dyDescent="0.25">
      <c r="A185" s="151" t="s">
        <v>243</v>
      </c>
      <c r="B185" s="151" t="s">
        <v>114</v>
      </c>
      <c r="C185" s="151" t="s">
        <v>408</v>
      </c>
      <c r="D185" s="151" t="s">
        <v>571</v>
      </c>
      <c r="E185" s="151" t="s">
        <v>574</v>
      </c>
      <c r="F185" s="151" t="s">
        <v>573</v>
      </c>
      <c r="G185" s="151" t="s">
        <v>338</v>
      </c>
      <c r="H185" s="151" t="s">
        <v>95</v>
      </c>
      <c r="I185" s="151" t="s">
        <v>95</v>
      </c>
      <c r="J185" s="151"/>
      <c r="K185" s="152">
        <v>0</v>
      </c>
      <c r="L185" s="152">
        <v>0</v>
      </c>
      <c r="M185" s="153">
        <v>17</v>
      </c>
    </row>
    <row r="186" spans="1:13" x14ac:dyDescent="0.25">
      <c r="A186" s="148" t="s">
        <v>243</v>
      </c>
      <c r="B186" s="148" t="s">
        <v>114</v>
      </c>
      <c r="C186" s="148" t="s">
        <v>416</v>
      </c>
      <c r="D186" s="148" t="s">
        <v>432</v>
      </c>
      <c r="E186" s="148" t="s">
        <v>575</v>
      </c>
      <c r="F186" s="148" t="s">
        <v>434</v>
      </c>
      <c r="G186" s="148" t="s">
        <v>257</v>
      </c>
      <c r="H186" s="148" t="s">
        <v>95</v>
      </c>
      <c r="I186" s="148" t="s">
        <v>95</v>
      </c>
      <c r="J186" s="148"/>
      <c r="K186" s="149">
        <v>0</v>
      </c>
      <c r="L186" s="149">
        <v>0</v>
      </c>
      <c r="M186" s="150">
        <v>29</v>
      </c>
    </row>
    <row r="187" spans="1:13" x14ac:dyDescent="0.25">
      <c r="A187" s="151" t="s">
        <v>243</v>
      </c>
      <c r="B187" s="151" t="s">
        <v>114</v>
      </c>
      <c r="C187" s="151" t="s">
        <v>392</v>
      </c>
      <c r="D187" s="151" t="s">
        <v>396</v>
      </c>
      <c r="E187" s="151" t="s">
        <v>576</v>
      </c>
      <c r="F187" s="151" t="s">
        <v>398</v>
      </c>
      <c r="G187" s="151" t="s">
        <v>288</v>
      </c>
      <c r="H187" s="151" t="s">
        <v>92</v>
      </c>
      <c r="I187" s="151" t="s">
        <v>95</v>
      </c>
      <c r="J187" s="151"/>
      <c r="K187" s="152">
        <v>0</v>
      </c>
      <c r="L187" s="152">
        <v>0</v>
      </c>
      <c r="M187" s="153">
        <v>27</v>
      </c>
    </row>
    <row r="188" spans="1:13" x14ac:dyDescent="0.25">
      <c r="A188" s="148" t="s">
        <v>243</v>
      </c>
      <c r="B188" s="148" t="s">
        <v>114</v>
      </c>
      <c r="C188" s="148" t="s">
        <v>416</v>
      </c>
      <c r="D188" s="148" t="s">
        <v>432</v>
      </c>
      <c r="E188" s="148" t="s">
        <v>577</v>
      </c>
      <c r="F188" s="148" t="s">
        <v>434</v>
      </c>
      <c r="G188" s="148" t="s">
        <v>260</v>
      </c>
      <c r="H188" s="148" t="s">
        <v>95</v>
      </c>
      <c r="I188" s="148" t="s">
        <v>95</v>
      </c>
      <c r="J188" s="148"/>
      <c r="K188" s="149">
        <v>0</v>
      </c>
      <c r="L188" s="149">
        <v>0</v>
      </c>
      <c r="M188" s="150">
        <v>25</v>
      </c>
    </row>
    <row r="189" spans="1:13" x14ac:dyDescent="0.25">
      <c r="A189" s="151" t="s">
        <v>243</v>
      </c>
      <c r="B189" s="151" t="s">
        <v>114</v>
      </c>
      <c r="C189" s="151" t="s">
        <v>408</v>
      </c>
      <c r="D189" s="151" t="s">
        <v>435</v>
      </c>
      <c r="E189" s="151" t="s">
        <v>578</v>
      </c>
      <c r="F189" s="151" t="s">
        <v>437</v>
      </c>
      <c r="G189" s="151" t="s">
        <v>257</v>
      </c>
      <c r="H189" s="151" t="s">
        <v>95</v>
      </c>
      <c r="I189" s="151" t="s">
        <v>95</v>
      </c>
      <c r="J189" s="151"/>
      <c r="K189" s="152">
        <v>0</v>
      </c>
      <c r="L189" s="152">
        <v>0</v>
      </c>
      <c r="M189" s="153">
        <v>22</v>
      </c>
    </row>
    <row r="190" spans="1:13" x14ac:dyDescent="0.25">
      <c r="A190" s="148" t="s">
        <v>243</v>
      </c>
      <c r="B190" s="148" t="s">
        <v>114</v>
      </c>
      <c r="C190" s="148" t="s">
        <v>362</v>
      </c>
      <c r="D190" s="148" t="s">
        <v>307</v>
      </c>
      <c r="E190" s="148" t="s">
        <v>579</v>
      </c>
      <c r="F190" s="148" t="s">
        <v>89</v>
      </c>
      <c r="G190" s="148" t="s">
        <v>352</v>
      </c>
      <c r="H190" s="148" t="s">
        <v>95</v>
      </c>
      <c r="I190" s="148" t="s">
        <v>95</v>
      </c>
      <c r="J190" s="148"/>
      <c r="K190" s="149">
        <v>0</v>
      </c>
      <c r="L190" s="149">
        <v>0</v>
      </c>
      <c r="M190" s="150">
        <v>24</v>
      </c>
    </row>
    <row r="191" spans="1:13" x14ac:dyDescent="0.25">
      <c r="A191" s="151" t="s">
        <v>243</v>
      </c>
      <c r="B191" s="151" t="s">
        <v>114</v>
      </c>
      <c r="C191" s="151" t="s">
        <v>362</v>
      </c>
      <c r="D191" s="151" t="s">
        <v>307</v>
      </c>
      <c r="E191" s="151" t="s">
        <v>580</v>
      </c>
      <c r="F191" s="151" t="s">
        <v>89</v>
      </c>
      <c r="G191" s="151" t="s">
        <v>354</v>
      </c>
      <c r="H191" s="151" t="s">
        <v>95</v>
      </c>
      <c r="I191" s="151" t="s">
        <v>95</v>
      </c>
      <c r="J191" s="151"/>
      <c r="K191" s="152">
        <v>0</v>
      </c>
      <c r="L191" s="152">
        <v>0</v>
      </c>
      <c r="M191" s="153">
        <v>30</v>
      </c>
    </row>
    <row r="192" spans="1:13" x14ac:dyDescent="0.25">
      <c r="A192" s="148" t="s">
        <v>243</v>
      </c>
      <c r="B192" s="148" t="s">
        <v>114</v>
      </c>
      <c r="C192" s="148" t="s">
        <v>362</v>
      </c>
      <c r="D192" s="148" t="s">
        <v>307</v>
      </c>
      <c r="E192" s="148" t="s">
        <v>581</v>
      </c>
      <c r="F192" s="148" t="s">
        <v>89</v>
      </c>
      <c r="G192" s="148" t="s">
        <v>582</v>
      </c>
      <c r="H192" s="148" t="s">
        <v>95</v>
      </c>
      <c r="I192" s="148" t="s">
        <v>95</v>
      </c>
      <c r="J192" s="148"/>
      <c r="K192" s="149">
        <v>0</v>
      </c>
      <c r="L192" s="149">
        <v>0</v>
      </c>
      <c r="M192" s="150">
        <v>31</v>
      </c>
    </row>
    <row r="193" spans="1:13" x14ac:dyDescent="0.25">
      <c r="A193" s="151" t="s">
        <v>243</v>
      </c>
      <c r="B193" s="151" t="s">
        <v>114</v>
      </c>
      <c r="C193" s="151" t="s">
        <v>420</v>
      </c>
      <c r="D193" s="151" t="s">
        <v>307</v>
      </c>
      <c r="E193" s="151" t="s">
        <v>583</v>
      </c>
      <c r="F193" s="151" t="s">
        <v>426</v>
      </c>
      <c r="G193" s="151" t="s">
        <v>584</v>
      </c>
      <c r="H193" s="151" t="s">
        <v>95</v>
      </c>
      <c r="I193" s="151" t="s">
        <v>95</v>
      </c>
      <c r="J193" s="151"/>
      <c r="K193" s="152">
        <v>0</v>
      </c>
      <c r="L193" s="152">
        <v>0</v>
      </c>
      <c r="M193" s="153">
        <v>23</v>
      </c>
    </row>
    <row r="194" spans="1:13" x14ac:dyDescent="0.25">
      <c r="A194" s="148" t="s">
        <v>243</v>
      </c>
      <c r="B194" s="148" t="s">
        <v>114</v>
      </c>
      <c r="C194" s="148" t="s">
        <v>420</v>
      </c>
      <c r="D194" s="148" t="s">
        <v>307</v>
      </c>
      <c r="E194" s="148" t="s">
        <v>585</v>
      </c>
      <c r="F194" s="148" t="s">
        <v>426</v>
      </c>
      <c r="G194" s="148" t="s">
        <v>586</v>
      </c>
      <c r="H194" s="148" t="s">
        <v>95</v>
      </c>
      <c r="I194" s="148" t="s">
        <v>95</v>
      </c>
      <c r="J194" s="148"/>
      <c r="K194" s="149">
        <v>0</v>
      </c>
      <c r="L194" s="149">
        <v>0</v>
      </c>
      <c r="M194" s="150">
        <v>27</v>
      </c>
    </row>
    <row r="195" spans="1:13" x14ac:dyDescent="0.25">
      <c r="A195" s="151" t="s">
        <v>243</v>
      </c>
      <c r="B195" s="151" t="s">
        <v>114</v>
      </c>
      <c r="C195" s="151" t="s">
        <v>420</v>
      </c>
      <c r="D195" s="151" t="s">
        <v>307</v>
      </c>
      <c r="E195" s="151" t="s">
        <v>587</v>
      </c>
      <c r="F195" s="151" t="s">
        <v>426</v>
      </c>
      <c r="G195" s="151" t="s">
        <v>588</v>
      </c>
      <c r="H195" s="151" t="s">
        <v>95</v>
      </c>
      <c r="I195" s="151" t="s">
        <v>95</v>
      </c>
      <c r="J195" s="151"/>
      <c r="K195" s="152">
        <v>0</v>
      </c>
      <c r="L195" s="152">
        <v>0</v>
      </c>
      <c r="M195" s="153">
        <v>26</v>
      </c>
    </row>
    <row r="196" spans="1:13" x14ac:dyDescent="0.25">
      <c r="A196" s="148" t="s">
        <v>243</v>
      </c>
      <c r="B196" s="148" t="s">
        <v>114</v>
      </c>
      <c r="C196" s="148" t="s">
        <v>362</v>
      </c>
      <c r="D196" s="148" t="s">
        <v>307</v>
      </c>
      <c r="E196" s="148" t="s">
        <v>589</v>
      </c>
      <c r="F196" s="148" t="s">
        <v>89</v>
      </c>
      <c r="G196" s="148" t="s">
        <v>590</v>
      </c>
      <c r="H196" s="148" t="s">
        <v>95</v>
      </c>
      <c r="I196" s="148" t="s">
        <v>95</v>
      </c>
      <c r="J196" s="148"/>
      <c r="K196" s="149">
        <v>0</v>
      </c>
      <c r="L196" s="149">
        <v>0</v>
      </c>
      <c r="M196" s="150">
        <v>26</v>
      </c>
    </row>
    <row r="197" spans="1:13" x14ac:dyDescent="0.25">
      <c r="A197" s="151" t="s">
        <v>243</v>
      </c>
      <c r="B197" s="151" t="s">
        <v>114</v>
      </c>
      <c r="C197" s="151" t="s">
        <v>362</v>
      </c>
      <c r="D197" s="151" t="s">
        <v>558</v>
      </c>
      <c r="E197" s="151" t="s">
        <v>591</v>
      </c>
      <c r="F197" s="151" t="s">
        <v>560</v>
      </c>
      <c r="G197" s="151" t="s">
        <v>352</v>
      </c>
      <c r="H197" s="151" t="s">
        <v>95</v>
      </c>
      <c r="I197" s="151" t="s">
        <v>95</v>
      </c>
      <c r="J197" s="151"/>
      <c r="K197" s="152">
        <v>0</v>
      </c>
      <c r="L197" s="152">
        <v>0</v>
      </c>
      <c r="M197" s="153">
        <v>24</v>
      </c>
    </row>
    <row r="198" spans="1:13" x14ac:dyDescent="0.25">
      <c r="A198" s="148" t="s">
        <v>243</v>
      </c>
      <c r="B198" s="148" t="s">
        <v>114</v>
      </c>
      <c r="C198" s="148" t="s">
        <v>592</v>
      </c>
      <c r="D198" s="148" t="s">
        <v>307</v>
      </c>
      <c r="E198" s="148" t="s">
        <v>593</v>
      </c>
      <c r="F198" s="148" t="s">
        <v>594</v>
      </c>
      <c r="G198" s="148" t="s">
        <v>352</v>
      </c>
      <c r="H198" s="148" t="s">
        <v>95</v>
      </c>
      <c r="I198" s="148" t="s">
        <v>95</v>
      </c>
      <c r="J198" s="148"/>
      <c r="K198" s="149">
        <v>0</v>
      </c>
      <c r="L198" s="149">
        <v>0</v>
      </c>
      <c r="M198" s="150">
        <v>28</v>
      </c>
    </row>
    <row r="199" spans="1:13" x14ac:dyDescent="0.25">
      <c r="A199" s="151" t="s">
        <v>243</v>
      </c>
      <c r="B199" s="151" t="s">
        <v>114</v>
      </c>
      <c r="C199" s="151" t="s">
        <v>592</v>
      </c>
      <c r="D199" s="151" t="s">
        <v>307</v>
      </c>
      <c r="E199" s="151" t="s">
        <v>595</v>
      </c>
      <c r="F199" s="151" t="s">
        <v>594</v>
      </c>
      <c r="G199" s="151" t="s">
        <v>354</v>
      </c>
      <c r="H199" s="151" t="s">
        <v>95</v>
      </c>
      <c r="I199" s="151" t="s">
        <v>95</v>
      </c>
      <c r="J199" s="151"/>
      <c r="K199" s="152">
        <v>0</v>
      </c>
      <c r="L199" s="152">
        <v>0</v>
      </c>
      <c r="M199" s="153">
        <v>31</v>
      </c>
    </row>
    <row r="200" spans="1:13" x14ac:dyDescent="0.25">
      <c r="A200" s="148" t="s">
        <v>243</v>
      </c>
      <c r="B200" s="148" t="s">
        <v>114</v>
      </c>
      <c r="C200" s="148" t="s">
        <v>592</v>
      </c>
      <c r="D200" s="148" t="s">
        <v>307</v>
      </c>
      <c r="E200" s="148" t="s">
        <v>596</v>
      </c>
      <c r="F200" s="148" t="s">
        <v>594</v>
      </c>
      <c r="G200" s="148" t="s">
        <v>582</v>
      </c>
      <c r="H200" s="148" t="s">
        <v>95</v>
      </c>
      <c r="I200" s="148" t="s">
        <v>95</v>
      </c>
      <c r="J200" s="148"/>
      <c r="K200" s="149">
        <v>0</v>
      </c>
      <c r="L200" s="149">
        <v>0</v>
      </c>
      <c r="M200" s="150">
        <v>33</v>
      </c>
    </row>
    <row r="201" spans="1:13" x14ac:dyDescent="0.25">
      <c r="A201" s="151" t="s">
        <v>243</v>
      </c>
      <c r="B201" s="151" t="s">
        <v>114</v>
      </c>
      <c r="C201" s="151" t="s">
        <v>592</v>
      </c>
      <c r="D201" s="151" t="s">
        <v>307</v>
      </c>
      <c r="E201" s="151" t="s">
        <v>597</v>
      </c>
      <c r="F201" s="151" t="s">
        <v>594</v>
      </c>
      <c r="G201" s="151" t="s">
        <v>590</v>
      </c>
      <c r="H201" s="151" t="s">
        <v>95</v>
      </c>
      <c r="I201" s="151" t="s">
        <v>95</v>
      </c>
      <c r="J201" s="151"/>
      <c r="K201" s="152">
        <v>0</v>
      </c>
      <c r="L201" s="152">
        <v>0</v>
      </c>
      <c r="M201" s="153">
        <v>11</v>
      </c>
    </row>
    <row r="202" spans="1:13" x14ac:dyDescent="0.25">
      <c r="A202" s="148" t="s">
        <v>243</v>
      </c>
      <c r="B202" s="148" t="s">
        <v>114</v>
      </c>
      <c r="C202" s="148" t="s">
        <v>592</v>
      </c>
      <c r="D202" s="148" t="s">
        <v>307</v>
      </c>
      <c r="E202" s="148" t="s">
        <v>598</v>
      </c>
      <c r="F202" s="148" t="s">
        <v>594</v>
      </c>
      <c r="G202" s="148" t="s">
        <v>599</v>
      </c>
      <c r="H202" s="148" t="s">
        <v>95</v>
      </c>
      <c r="I202" s="148" t="s">
        <v>95</v>
      </c>
      <c r="J202" s="148"/>
      <c r="K202" s="149">
        <v>0</v>
      </c>
      <c r="L202" s="149">
        <v>0</v>
      </c>
      <c r="M202" s="150">
        <v>10</v>
      </c>
    </row>
    <row r="203" spans="1:13" x14ac:dyDescent="0.25">
      <c r="A203" s="151" t="s">
        <v>243</v>
      </c>
      <c r="B203" s="151" t="s">
        <v>114</v>
      </c>
      <c r="C203" s="151" t="s">
        <v>592</v>
      </c>
      <c r="D203" s="151" t="s">
        <v>307</v>
      </c>
      <c r="E203" s="151" t="s">
        <v>600</v>
      </c>
      <c r="F203" s="151" t="s">
        <v>594</v>
      </c>
      <c r="G203" s="151" t="s">
        <v>601</v>
      </c>
      <c r="H203" s="151" t="s">
        <v>95</v>
      </c>
      <c r="I203" s="151" t="s">
        <v>95</v>
      </c>
      <c r="J203" s="151"/>
      <c r="K203" s="152">
        <v>0</v>
      </c>
      <c r="L203" s="152">
        <v>0</v>
      </c>
      <c r="M203" s="153">
        <v>21</v>
      </c>
    </row>
    <row r="204" spans="1:13" x14ac:dyDescent="0.25">
      <c r="A204" s="148" t="s">
        <v>243</v>
      </c>
      <c r="B204" s="148" t="s">
        <v>114</v>
      </c>
      <c r="C204" s="148" t="s">
        <v>592</v>
      </c>
      <c r="D204" s="148" t="s">
        <v>307</v>
      </c>
      <c r="E204" s="148" t="s">
        <v>602</v>
      </c>
      <c r="F204" s="148" t="s">
        <v>594</v>
      </c>
      <c r="G204" s="148" t="s">
        <v>603</v>
      </c>
      <c r="H204" s="148" t="s">
        <v>95</v>
      </c>
      <c r="I204" s="148" t="s">
        <v>95</v>
      </c>
      <c r="J204" s="148"/>
      <c r="K204" s="149">
        <v>0</v>
      </c>
      <c r="L204" s="149">
        <v>0</v>
      </c>
      <c r="M204" s="150">
        <v>9</v>
      </c>
    </row>
    <row r="205" spans="1:13" x14ac:dyDescent="0.25">
      <c r="A205" s="151" t="s">
        <v>243</v>
      </c>
      <c r="B205" s="151" t="s">
        <v>114</v>
      </c>
      <c r="C205" s="151" t="s">
        <v>592</v>
      </c>
      <c r="D205" s="151" t="s">
        <v>307</v>
      </c>
      <c r="E205" s="151" t="s">
        <v>604</v>
      </c>
      <c r="F205" s="151" t="s">
        <v>594</v>
      </c>
      <c r="G205" s="151" t="s">
        <v>605</v>
      </c>
      <c r="H205" s="151" t="s">
        <v>95</v>
      </c>
      <c r="I205" s="151" t="s">
        <v>95</v>
      </c>
      <c r="J205" s="151"/>
      <c r="K205" s="152">
        <v>0</v>
      </c>
      <c r="L205" s="152">
        <v>0</v>
      </c>
      <c r="M205" s="153">
        <v>28</v>
      </c>
    </row>
    <row r="206" spans="1:13" x14ac:dyDescent="0.25">
      <c r="A206" s="148" t="s">
        <v>243</v>
      </c>
      <c r="B206" s="148" t="s">
        <v>114</v>
      </c>
      <c r="C206" s="148" t="s">
        <v>592</v>
      </c>
      <c r="D206" s="148" t="s">
        <v>307</v>
      </c>
      <c r="E206" s="148" t="s">
        <v>606</v>
      </c>
      <c r="F206" s="148" t="s">
        <v>594</v>
      </c>
      <c r="G206" s="148" t="s">
        <v>607</v>
      </c>
      <c r="H206" s="148" t="s">
        <v>95</v>
      </c>
      <c r="I206" s="148" t="s">
        <v>95</v>
      </c>
      <c r="J206" s="148"/>
      <c r="K206" s="149">
        <v>0</v>
      </c>
      <c r="L206" s="149">
        <v>0</v>
      </c>
      <c r="M206" s="150">
        <v>19</v>
      </c>
    </row>
    <row r="207" spans="1:13" x14ac:dyDescent="0.25">
      <c r="A207" s="151" t="s">
        <v>243</v>
      </c>
      <c r="B207" s="151" t="s">
        <v>114</v>
      </c>
      <c r="C207" s="151" t="s">
        <v>416</v>
      </c>
      <c r="D207" s="151" t="s">
        <v>432</v>
      </c>
      <c r="E207" s="151" t="s">
        <v>608</v>
      </c>
      <c r="F207" s="151" t="s">
        <v>434</v>
      </c>
      <c r="G207" s="151" t="s">
        <v>288</v>
      </c>
      <c r="H207" s="151" t="s">
        <v>92</v>
      </c>
      <c r="I207" s="151" t="s">
        <v>95</v>
      </c>
      <c r="J207" s="151"/>
      <c r="K207" s="152">
        <v>0</v>
      </c>
      <c r="L207" s="152">
        <v>0</v>
      </c>
      <c r="M207" s="153">
        <v>31</v>
      </c>
    </row>
    <row r="208" spans="1:13" x14ac:dyDescent="0.25">
      <c r="A208" s="148" t="s">
        <v>243</v>
      </c>
      <c r="B208" s="148" t="s">
        <v>114</v>
      </c>
      <c r="C208" s="148" t="s">
        <v>408</v>
      </c>
      <c r="D208" s="148" t="s">
        <v>435</v>
      </c>
      <c r="E208" s="148" t="s">
        <v>609</v>
      </c>
      <c r="F208" s="148" t="s">
        <v>437</v>
      </c>
      <c r="G208" s="148" t="s">
        <v>291</v>
      </c>
      <c r="H208" s="148" t="s">
        <v>92</v>
      </c>
      <c r="I208" s="148" t="s">
        <v>95</v>
      </c>
      <c r="J208" s="148"/>
      <c r="K208" s="149">
        <v>0</v>
      </c>
      <c r="L208" s="149">
        <v>0</v>
      </c>
      <c r="M208" s="150">
        <v>28</v>
      </c>
    </row>
    <row r="209" spans="1:13" x14ac:dyDescent="0.25">
      <c r="A209" s="151" t="s">
        <v>243</v>
      </c>
      <c r="B209" s="151" t="s">
        <v>114</v>
      </c>
      <c r="C209" s="151" t="s">
        <v>592</v>
      </c>
      <c r="D209" s="151" t="s">
        <v>307</v>
      </c>
      <c r="E209" s="151" t="s">
        <v>610</v>
      </c>
      <c r="F209" s="151" t="s">
        <v>594</v>
      </c>
      <c r="G209" s="151" t="s">
        <v>271</v>
      </c>
      <c r="H209" s="151" t="s">
        <v>95</v>
      </c>
      <c r="I209" s="151" t="s">
        <v>95</v>
      </c>
      <c r="J209" s="151"/>
      <c r="K209" s="152">
        <v>0</v>
      </c>
      <c r="L209" s="152">
        <v>0</v>
      </c>
      <c r="M209" s="153">
        <v>154</v>
      </c>
    </row>
    <row r="210" spans="1:13" x14ac:dyDescent="0.25">
      <c r="A210" s="148" t="s">
        <v>243</v>
      </c>
      <c r="B210" s="148" t="s">
        <v>114</v>
      </c>
      <c r="C210" s="148" t="s">
        <v>592</v>
      </c>
      <c r="D210" s="148" t="s">
        <v>307</v>
      </c>
      <c r="E210" s="148" t="s">
        <v>611</v>
      </c>
      <c r="F210" s="148" t="s">
        <v>594</v>
      </c>
      <c r="G210" s="148" t="s">
        <v>282</v>
      </c>
      <c r="H210" s="148" t="s">
        <v>95</v>
      </c>
      <c r="I210" s="148" t="s">
        <v>95</v>
      </c>
      <c r="J210" s="148"/>
      <c r="K210" s="149">
        <v>0</v>
      </c>
      <c r="L210" s="149">
        <v>0</v>
      </c>
      <c r="M210" s="150">
        <v>159</v>
      </c>
    </row>
    <row r="211" spans="1:13" x14ac:dyDescent="0.25">
      <c r="A211" s="151" t="s">
        <v>243</v>
      </c>
      <c r="B211" s="151" t="s">
        <v>114</v>
      </c>
      <c r="C211" s="151" t="s">
        <v>592</v>
      </c>
      <c r="D211" s="151" t="s">
        <v>307</v>
      </c>
      <c r="E211" s="151" t="s">
        <v>612</v>
      </c>
      <c r="F211" s="151" t="s">
        <v>594</v>
      </c>
      <c r="G211" s="151" t="s">
        <v>274</v>
      </c>
      <c r="H211" s="151" t="s">
        <v>95</v>
      </c>
      <c r="I211" s="151" t="s">
        <v>95</v>
      </c>
      <c r="J211" s="151"/>
      <c r="K211" s="152">
        <v>0</v>
      </c>
      <c r="L211" s="152">
        <v>0</v>
      </c>
      <c r="M211" s="153">
        <v>136</v>
      </c>
    </row>
    <row r="212" spans="1:13" x14ac:dyDescent="0.25">
      <c r="A212" s="148" t="s">
        <v>243</v>
      </c>
      <c r="B212" s="148" t="s">
        <v>114</v>
      </c>
      <c r="C212" s="148" t="s">
        <v>592</v>
      </c>
      <c r="D212" s="148" t="s">
        <v>307</v>
      </c>
      <c r="E212" s="148" t="s">
        <v>613</v>
      </c>
      <c r="F212" s="148" t="s">
        <v>594</v>
      </c>
      <c r="G212" s="148" t="s">
        <v>277</v>
      </c>
      <c r="H212" s="148" t="s">
        <v>95</v>
      </c>
      <c r="I212" s="148" t="s">
        <v>95</v>
      </c>
      <c r="J212" s="148"/>
      <c r="K212" s="149">
        <v>0</v>
      </c>
      <c r="L212" s="149">
        <v>0</v>
      </c>
      <c r="M212" s="150">
        <v>57</v>
      </c>
    </row>
    <row r="213" spans="1:13" x14ac:dyDescent="0.25">
      <c r="A213" s="151" t="s">
        <v>243</v>
      </c>
      <c r="B213" s="151" t="s">
        <v>114</v>
      </c>
      <c r="C213" s="151" t="s">
        <v>313</v>
      </c>
      <c r="D213" s="151" t="s">
        <v>307</v>
      </c>
      <c r="E213" s="151" t="s">
        <v>614</v>
      </c>
      <c r="F213" s="151" t="s">
        <v>315</v>
      </c>
      <c r="G213" s="151" t="s">
        <v>615</v>
      </c>
      <c r="H213" s="151" t="s">
        <v>95</v>
      </c>
      <c r="I213" s="151" t="s">
        <v>95</v>
      </c>
      <c r="J213" s="151"/>
      <c r="K213" s="152">
        <v>0</v>
      </c>
      <c r="L213" s="152">
        <v>0</v>
      </c>
      <c r="M213" s="153">
        <v>0</v>
      </c>
    </row>
    <row r="214" spans="1:13" x14ac:dyDescent="0.25">
      <c r="A214" s="148" t="s">
        <v>243</v>
      </c>
      <c r="B214" s="148" t="s">
        <v>114</v>
      </c>
      <c r="C214" s="148" t="s">
        <v>388</v>
      </c>
      <c r="D214" s="148" t="s">
        <v>389</v>
      </c>
      <c r="E214" s="148" t="s">
        <v>616</v>
      </c>
      <c r="F214" s="148" t="s">
        <v>391</v>
      </c>
      <c r="G214" s="148" t="s">
        <v>248</v>
      </c>
      <c r="H214" s="148" t="s">
        <v>95</v>
      </c>
      <c r="I214" s="148" t="s">
        <v>95</v>
      </c>
      <c r="J214" s="148"/>
      <c r="K214" s="149">
        <v>0</v>
      </c>
      <c r="L214" s="149">
        <v>0</v>
      </c>
      <c r="M214" s="150">
        <v>18</v>
      </c>
    </row>
    <row r="215" spans="1:13" x14ac:dyDescent="0.25">
      <c r="A215" s="151" t="s">
        <v>243</v>
      </c>
      <c r="B215" s="151" t="s">
        <v>114</v>
      </c>
      <c r="C215" s="151" t="s">
        <v>388</v>
      </c>
      <c r="D215" s="151" t="s">
        <v>617</v>
      </c>
      <c r="E215" s="151" t="s">
        <v>618</v>
      </c>
      <c r="F215" s="151" t="s">
        <v>619</v>
      </c>
      <c r="G215" s="151" t="s">
        <v>248</v>
      </c>
      <c r="H215" s="151" t="s">
        <v>95</v>
      </c>
      <c r="I215" s="151" t="s">
        <v>95</v>
      </c>
      <c r="J215" s="151"/>
      <c r="K215" s="152">
        <v>0</v>
      </c>
      <c r="L215" s="152">
        <v>0</v>
      </c>
      <c r="M215" s="153">
        <v>9</v>
      </c>
    </row>
    <row r="216" spans="1:13" x14ac:dyDescent="0.25">
      <c r="A216" s="148" t="s">
        <v>243</v>
      </c>
      <c r="B216" s="148" t="s">
        <v>114</v>
      </c>
      <c r="C216" s="148" t="s">
        <v>420</v>
      </c>
      <c r="D216" s="148" t="s">
        <v>307</v>
      </c>
      <c r="E216" s="148" t="s">
        <v>620</v>
      </c>
      <c r="F216" s="148" t="s">
        <v>426</v>
      </c>
      <c r="G216" s="148" t="s">
        <v>621</v>
      </c>
      <c r="H216" s="148" t="s">
        <v>95</v>
      </c>
      <c r="I216" s="148" t="s">
        <v>95</v>
      </c>
      <c r="J216" s="148"/>
      <c r="K216" s="149">
        <v>0</v>
      </c>
      <c r="L216" s="149">
        <v>0</v>
      </c>
      <c r="M216" s="150">
        <v>15</v>
      </c>
    </row>
    <row r="217" spans="1:13" x14ac:dyDescent="0.25">
      <c r="A217" s="151" t="s">
        <v>243</v>
      </c>
      <c r="B217" s="151" t="s">
        <v>114</v>
      </c>
      <c r="C217" s="151" t="s">
        <v>420</v>
      </c>
      <c r="D217" s="151" t="s">
        <v>421</v>
      </c>
      <c r="E217" s="151" t="s">
        <v>622</v>
      </c>
      <c r="F217" s="151" t="s">
        <v>423</v>
      </c>
      <c r="G217" s="151" t="s">
        <v>623</v>
      </c>
      <c r="H217" s="151" t="s">
        <v>95</v>
      </c>
      <c r="I217" s="151" t="s">
        <v>95</v>
      </c>
      <c r="J217" s="151"/>
      <c r="K217" s="152">
        <v>0</v>
      </c>
      <c r="L217" s="152">
        <v>0</v>
      </c>
      <c r="M217" s="153">
        <v>17</v>
      </c>
    </row>
    <row r="218" spans="1:13" x14ac:dyDescent="0.25">
      <c r="A218" s="148" t="s">
        <v>243</v>
      </c>
      <c r="B218" s="148" t="s">
        <v>114</v>
      </c>
      <c r="C218" s="148" t="s">
        <v>420</v>
      </c>
      <c r="D218" s="148" t="s">
        <v>307</v>
      </c>
      <c r="E218" s="148" t="s">
        <v>624</v>
      </c>
      <c r="F218" s="148" t="s">
        <v>426</v>
      </c>
      <c r="G218" s="148" t="s">
        <v>625</v>
      </c>
      <c r="H218" s="148" t="s">
        <v>95</v>
      </c>
      <c r="I218" s="148" t="s">
        <v>95</v>
      </c>
      <c r="J218" s="148"/>
      <c r="K218" s="149">
        <v>0</v>
      </c>
      <c r="L218" s="149">
        <v>0</v>
      </c>
      <c r="M218" s="150">
        <v>24</v>
      </c>
    </row>
    <row r="219" spans="1:13" x14ac:dyDescent="0.25">
      <c r="A219" s="151" t="s">
        <v>243</v>
      </c>
      <c r="B219" s="151" t="s">
        <v>114</v>
      </c>
      <c r="C219" s="151" t="s">
        <v>420</v>
      </c>
      <c r="D219" s="151" t="s">
        <v>421</v>
      </c>
      <c r="E219" s="151" t="s">
        <v>626</v>
      </c>
      <c r="F219" s="151" t="s">
        <v>423</v>
      </c>
      <c r="G219" s="151" t="s">
        <v>377</v>
      </c>
      <c r="H219" s="151" t="s">
        <v>95</v>
      </c>
      <c r="I219" s="151" t="s">
        <v>95</v>
      </c>
      <c r="J219" s="151"/>
      <c r="K219" s="152">
        <v>0</v>
      </c>
      <c r="L219" s="152">
        <v>0</v>
      </c>
      <c r="M219" s="153">
        <v>13</v>
      </c>
    </row>
    <row r="220" spans="1:13" x14ac:dyDescent="0.25">
      <c r="A220" s="148" t="s">
        <v>243</v>
      </c>
      <c r="B220" s="148" t="s">
        <v>114</v>
      </c>
      <c r="C220" s="148" t="s">
        <v>420</v>
      </c>
      <c r="D220" s="148" t="s">
        <v>540</v>
      </c>
      <c r="E220" s="148" t="s">
        <v>627</v>
      </c>
      <c r="F220" s="148" t="s">
        <v>542</v>
      </c>
      <c r="G220" s="148" t="s">
        <v>625</v>
      </c>
      <c r="H220" s="148" t="s">
        <v>95</v>
      </c>
      <c r="I220" s="148" t="s">
        <v>95</v>
      </c>
      <c r="J220" s="148"/>
      <c r="K220" s="149">
        <v>0</v>
      </c>
      <c r="L220" s="149">
        <v>0</v>
      </c>
      <c r="M220" s="150">
        <v>22</v>
      </c>
    </row>
    <row r="221" spans="1:13" x14ac:dyDescent="0.25">
      <c r="A221" s="151" t="s">
        <v>243</v>
      </c>
      <c r="B221" s="151" t="s">
        <v>114</v>
      </c>
      <c r="C221" s="151" t="s">
        <v>628</v>
      </c>
      <c r="D221" s="151" t="s">
        <v>359</v>
      </c>
      <c r="E221" s="151" t="s">
        <v>629</v>
      </c>
      <c r="F221" s="151" t="s">
        <v>138</v>
      </c>
      <c r="G221" s="151" t="s">
        <v>248</v>
      </c>
      <c r="H221" s="151" t="s">
        <v>95</v>
      </c>
      <c r="I221" s="151" t="s">
        <v>95</v>
      </c>
      <c r="J221" s="151"/>
      <c r="K221" s="152">
        <v>0</v>
      </c>
      <c r="L221" s="152">
        <v>0</v>
      </c>
      <c r="M221" s="153">
        <v>22</v>
      </c>
    </row>
    <row r="222" spans="1:13" x14ac:dyDescent="0.25">
      <c r="A222" s="148" t="s">
        <v>243</v>
      </c>
      <c r="B222" s="148" t="s">
        <v>114</v>
      </c>
      <c r="C222" s="148" t="s">
        <v>628</v>
      </c>
      <c r="D222" s="148" t="s">
        <v>359</v>
      </c>
      <c r="E222" s="148" t="s">
        <v>630</v>
      </c>
      <c r="F222" s="148" t="s">
        <v>138</v>
      </c>
      <c r="G222" s="148" t="s">
        <v>338</v>
      </c>
      <c r="H222" s="148" t="s">
        <v>95</v>
      </c>
      <c r="I222" s="148" t="s">
        <v>95</v>
      </c>
      <c r="J222" s="148"/>
      <c r="K222" s="149">
        <v>0</v>
      </c>
      <c r="L222" s="149">
        <v>0</v>
      </c>
      <c r="M222" s="150">
        <v>15</v>
      </c>
    </row>
    <row r="223" spans="1:13" x14ac:dyDescent="0.25">
      <c r="A223" s="151" t="s">
        <v>243</v>
      </c>
      <c r="B223" s="151" t="s">
        <v>114</v>
      </c>
      <c r="C223" s="151" t="s">
        <v>249</v>
      </c>
      <c r="D223" s="151" t="s">
        <v>631</v>
      </c>
      <c r="E223" s="151" t="s">
        <v>632</v>
      </c>
      <c r="F223" s="151" t="s">
        <v>128</v>
      </c>
      <c r="G223" s="151" t="s">
        <v>248</v>
      </c>
      <c r="H223" s="151" t="s">
        <v>95</v>
      </c>
      <c r="I223" s="151" t="s">
        <v>95</v>
      </c>
      <c r="J223" s="151"/>
      <c r="K223" s="152">
        <v>0</v>
      </c>
      <c r="L223" s="152">
        <v>0</v>
      </c>
      <c r="M223" s="153">
        <v>12</v>
      </c>
    </row>
    <row r="224" spans="1:13" x14ac:dyDescent="0.25">
      <c r="A224" s="148" t="s">
        <v>243</v>
      </c>
      <c r="B224" s="148" t="s">
        <v>114</v>
      </c>
      <c r="C224" s="148" t="s">
        <v>249</v>
      </c>
      <c r="D224" s="148" t="s">
        <v>631</v>
      </c>
      <c r="E224" s="148" t="s">
        <v>633</v>
      </c>
      <c r="F224" s="148" t="s">
        <v>128</v>
      </c>
      <c r="G224" s="148" t="s">
        <v>338</v>
      </c>
      <c r="H224" s="148" t="s">
        <v>95</v>
      </c>
      <c r="I224" s="148" t="s">
        <v>95</v>
      </c>
      <c r="J224" s="148"/>
      <c r="K224" s="149">
        <v>0</v>
      </c>
      <c r="L224" s="149">
        <v>0</v>
      </c>
      <c r="M224" s="150">
        <v>9</v>
      </c>
    </row>
    <row r="225" spans="1:13" x14ac:dyDescent="0.25">
      <c r="A225" s="151" t="s">
        <v>243</v>
      </c>
      <c r="B225" s="151" t="s">
        <v>114</v>
      </c>
      <c r="C225" s="151" t="s">
        <v>388</v>
      </c>
      <c r="D225" s="151" t="s">
        <v>389</v>
      </c>
      <c r="E225" s="151" t="s">
        <v>634</v>
      </c>
      <c r="F225" s="151" t="s">
        <v>391</v>
      </c>
      <c r="G225" s="151" t="s">
        <v>338</v>
      </c>
      <c r="H225" s="151" t="s">
        <v>95</v>
      </c>
      <c r="I225" s="151" t="s">
        <v>95</v>
      </c>
      <c r="J225" s="151"/>
      <c r="K225" s="152">
        <v>0</v>
      </c>
      <c r="L225" s="152">
        <v>0</v>
      </c>
      <c r="M225" s="153">
        <v>18</v>
      </c>
    </row>
    <row r="226" spans="1:13" x14ac:dyDescent="0.25">
      <c r="A226" s="148" t="s">
        <v>243</v>
      </c>
      <c r="B226" s="148" t="s">
        <v>114</v>
      </c>
      <c r="C226" s="148" t="s">
        <v>388</v>
      </c>
      <c r="D226" s="148" t="s">
        <v>635</v>
      </c>
      <c r="E226" s="148" t="s">
        <v>636</v>
      </c>
      <c r="F226" s="148" t="s">
        <v>176</v>
      </c>
      <c r="G226" s="148" t="s">
        <v>248</v>
      </c>
      <c r="H226" s="148" t="s">
        <v>95</v>
      </c>
      <c r="I226" s="148" t="s">
        <v>95</v>
      </c>
      <c r="J226" s="148"/>
      <c r="K226" s="149">
        <v>0</v>
      </c>
      <c r="L226" s="149">
        <v>0</v>
      </c>
      <c r="M226" s="150">
        <v>7</v>
      </c>
    </row>
    <row r="227" spans="1:13" x14ac:dyDescent="0.25">
      <c r="A227" s="151" t="s">
        <v>243</v>
      </c>
      <c r="B227" s="151" t="s">
        <v>114</v>
      </c>
      <c r="C227" s="151" t="s">
        <v>388</v>
      </c>
      <c r="D227" s="151" t="s">
        <v>389</v>
      </c>
      <c r="E227" s="151" t="s">
        <v>637</v>
      </c>
      <c r="F227" s="151" t="s">
        <v>391</v>
      </c>
      <c r="G227" s="151" t="s">
        <v>288</v>
      </c>
      <c r="H227" s="151" t="s">
        <v>92</v>
      </c>
      <c r="I227" s="151" t="s">
        <v>95</v>
      </c>
      <c r="J227" s="151"/>
      <c r="K227" s="152">
        <v>0</v>
      </c>
      <c r="L227" s="152">
        <v>0</v>
      </c>
      <c r="M227" s="153">
        <v>24</v>
      </c>
    </row>
    <row r="228" spans="1:13" x14ac:dyDescent="0.25">
      <c r="A228" s="148" t="s">
        <v>243</v>
      </c>
      <c r="B228" s="148" t="s">
        <v>114</v>
      </c>
      <c r="C228" s="148" t="s">
        <v>592</v>
      </c>
      <c r="D228" s="148" t="s">
        <v>307</v>
      </c>
      <c r="E228" s="148" t="s">
        <v>638</v>
      </c>
      <c r="F228" s="148" t="s">
        <v>594</v>
      </c>
      <c r="G228" s="148" t="s">
        <v>248</v>
      </c>
      <c r="H228" s="148" t="s">
        <v>95</v>
      </c>
      <c r="I228" s="148" t="s">
        <v>95</v>
      </c>
      <c r="J228" s="148"/>
      <c r="K228" s="149">
        <v>0</v>
      </c>
      <c r="L228" s="149">
        <v>0</v>
      </c>
      <c r="M228" s="150">
        <v>382</v>
      </c>
    </row>
    <row r="229" spans="1:13" x14ac:dyDescent="0.25">
      <c r="A229" s="151" t="s">
        <v>243</v>
      </c>
      <c r="B229" s="151" t="s">
        <v>114</v>
      </c>
      <c r="C229" s="151" t="s">
        <v>388</v>
      </c>
      <c r="D229" s="151" t="s">
        <v>639</v>
      </c>
      <c r="E229" s="151" t="s">
        <v>640</v>
      </c>
      <c r="F229" s="151" t="s">
        <v>641</v>
      </c>
      <c r="G229" s="151" t="s">
        <v>288</v>
      </c>
      <c r="H229" s="151" t="s">
        <v>92</v>
      </c>
      <c r="I229" s="151" t="s">
        <v>95</v>
      </c>
      <c r="J229" s="151"/>
      <c r="K229" s="152">
        <v>0</v>
      </c>
      <c r="L229" s="152">
        <v>0</v>
      </c>
      <c r="M229" s="153">
        <v>7</v>
      </c>
    </row>
    <row r="230" spans="1:13" x14ac:dyDescent="0.25">
      <c r="A230" s="148" t="s">
        <v>243</v>
      </c>
      <c r="B230" s="148" t="s">
        <v>114</v>
      </c>
      <c r="C230" s="148" t="s">
        <v>306</v>
      </c>
      <c r="D230" s="148" t="s">
        <v>639</v>
      </c>
      <c r="E230" s="148" t="s">
        <v>642</v>
      </c>
      <c r="F230" s="148" t="s">
        <v>641</v>
      </c>
      <c r="G230" s="148" t="s">
        <v>288</v>
      </c>
      <c r="H230" s="148" t="s">
        <v>92</v>
      </c>
      <c r="I230" s="148" t="s">
        <v>95</v>
      </c>
      <c r="J230" s="148"/>
      <c r="K230" s="149">
        <v>0</v>
      </c>
      <c r="L230" s="149">
        <v>0</v>
      </c>
      <c r="M230" s="150">
        <v>16</v>
      </c>
    </row>
    <row r="231" spans="1:13" x14ac:dyDescent="0.25">
      <c r="A231" s="151" t="s">
        <v>243</v>
      </c>
      <c r="B231" s="151" t="s">
        <v>114</v>
      </c>
      <c r="C231" s="151" t="s">
        <v>392</v>
      </c>
      <c r="D231" s="151" t="s">
        <v>393</v>
      </c>
      <c r="E231" s="151" t="s">
        <v>643</v>
      </c>
      <c r="F231" s="151" t="s">
        <v>395</v>
      </c>
      <c r="G231" s="151" t="s">
        <v>447</v>
      </c>
      <c r="H231" s="151" t="s">
        <v>95</v>
      </c>
      <c r="I231" s="151" t="s">
        <v>95</v>
      </c>
      <c r="J231" s="151"/>
      <c r="K231" s="152">
        <v>0</v>
      </c>
      <c r="L231" s="152">
        <v>0</v>
      </c>
      <c r="M231" s="153">
        <v>14</v>
      </c>
    </row>
    <row r="232" spans="1:13" x14ac:dyDescent="0.25">
      <c r="A232" s="148" t="s">
        <v>243</v>
      </c>
      <c r="B232" s="148" t="s">
        <v>114</v>
      </c>
      <c r="C232" s="148" t="s">
        <v>392</v>
      </c>
      <c r="D232" s="148" t="s">
        <v>393</v>
      </c>
      <c r="E232" s="148" t="s">
        <v>644</v>
      </c>
      <c r="F232" s="148" t="s">
        <v>395</v>
      </c>
      <c r="G232" s="148" t="s">
        <v>377</v>
      </c>
      <c r="H232" s="148" t="s">
        <v>95</v>
      </c>
      <c r="I232" s="148" t="s">
        <v>95</v>
      </c>
      <c r="J232" s="148"/>
      <c r="K232" s="149">
        <v>0</v>
      </c>
      <c r="L232" s="149">
        <v>0</v>
      </c>
      <c r="M232" s="150">
        <v>7</v>
      </c>
    </row>
    <row r="233" spans="1:13" x14ac:dyDescent="0.25">
      <c r="A233" s="151" t="s">
        <v>243</v>
      </c>
      <c r="B233" s="151" t="s">
        <v>114</v>
      </c>
      <c r="C233" s="151" t="s">
        <v>249</v>
      </c>
      <c r="D233" s="151" t="s">
        <v>631</v>
      </c>
      <c r="E233" s="151" t="s">
        <v>645</v>
      </c>
      <c r="F233" s="151" t="s">
        <v>128</v>
      </c>
      <c r="G233" s="151" t="s">
        <v>257</v>
      </c>
      <c r="H233" s="151" t="s">
        <v>95</v>
      </c>
      <c r="I233" s="151" t="s">
        <v>95</v>
      </c>
      <c r="J233" s="151"/>
      <c r="K233" s="152">
        <v>0</v>
      </c>
      <c r="L233" s="152">
        <v>0</v>
      </c>
      <c r="M233" s="153">
        <v>12</v>
      </c>
    </row>
    <row r="234" spans="1:13" x14ac:dyDescent="0.25">
      <c r="A234" s="148" t="s">
        <v>243</v>
      </c>
      <c r="B234" s="148" t="s">
        <v>114</v>
      </c>
      <c r="C234" s="148" t="s">
        <v>392</v>
      </c>
      <c r="D234" s="148" t="s">
        <v>393</v>
      </c>
      <c r="E234" s="148" t="s">
        <v>646</v>
      </c>
      <c r="F234" s="148" t="s">
        <v>395</v>
      </c>
      <c r="G234" s="148" t="s">
        <v>277</v>
      </c>
      <c r="H234" s="148" t="s">
        <v>95</v>
      </c>
      <c r="I234" s="148" t="s">
        <v>95</v>
      </c>
      <c r="J234" s="148"/>
      <c r="K234" s="149">
        <v>0</v>
      </c>
      <c r="L234" s="149">
        <v>0</v>
      </c>
      <c r="M234" s="150">
        <v>18</v>
      </c>
    </row>
    <row r="235" spans="1:13" x14ac:dyDescent="0.25">
      <c r="A235" s="151" t="s">
        <v>243</v>
      </c>
      <c r="B235" s="151" t="s">
        <v>114</v>
      </c>
      <c r="C235" s="151" t="s">
        <v>249</v>
      </c>
      <c r="D235" s="151" t="s">
        <v>631</v>
      </c>
      <c r="E235" s="151" t="s">
        <v>647</v>
      </c>
      <c r="F235" s="151" t="s">
        <v>128</v>
      </c>
      <c r="G235" s="151" t="s">
        <v>260</v>
      </c>
      <c r="H235" s="151" t="s">
        <v>95</v>
      </c>
      <c r="I235" s="151" t="s">
        <v>95</v>
      </c>
      <c r="J235" s="151"/>
      <c r="K235" s="152">
        <v>0</v>
      </c>
      <c r="L235" s="152">
        <v>0</v>
      </c>
      <c r="M235" s="153">
        <v>12</v>
      </c>
    </row>
    <row r="236" spans="1:13" x14ac:dyDescent="0.25">
      <c r="A236" s="148" t="s">
        <v>243</v>
      </c>
      <c r="B236" s="148" t="s">
        <v>114</v>
      </c>
      <c r="C236" s="148" t="s">
        <v>249</v>
      </c>
      <c r="D236" s="148" t="s">
        <v>631</v>
      </c>
      <c r="E236" s="148" t="s">
        <v>648</v>
      </c>
      <c r="F236" s="148" t="s">
        <v>128</v>
      </c>
      <c r="G236" s="148" t="s">
        <v>512</v>
      </c>
      <c r="H236" s="148" t="s">
        <v>95</v>
      </c>
      <c r="I236" s="148" t="s">
        <v>95</v>
      </c>
      <c r="J236" s="148"/>
      <c r="K236" s="149">
        <v>0</v>
      </c>
      <c r="L236" s="149">
        <v>0</v>
      </c>
      <c r="M236" s="150">
        <v>9</v>
      </c>
    </row>
    <row r="237" spans="1:13" x14ac:dyDescent="0.25">
      <c r="A237" s="151" t="s">
        <v>243</v>
      </c>
      <c r="B237" s="151" t="s">
        <v>114</v>
      </c>
      <c r="C237" s="151" t="s">
        <v>392</v>
      </c>
      <c r="D237" s="151" t="s">
        <v>393</v>
      </c>
      <c r="E237" s="151" t="s">
        <v>649</v>
      </c>
      <c r="F237" s="151" t="s">
        <v>395</v>
      </c>
      <c r="G237" s="151" t="s">
        <v>334</v>
      </c>
      <c r="H237" s="151" t="s">
        <v>95</v>
      </c>
      <c r="I237" s="151" t="s">
        <v>95</v>
      </c>
      <c r="J237" s="151"/>
      <c r="K237" s="152">
        <v>0</v>
      </c>
      <c r="L237" s="152">
        <v>0</v>
      </c>
      <c r="M237" s="153">
        <v>23</v>
      </c>
    </row>
    <row r="238" spans="1:13" x14ac:dyDescent="0.25">
      <c r="A238" s="148" t="s">
        <v>243</v>
      </c>
      <c r="B238" s="148" t="s">
        <v>114</v>
      </c>
      <c r="C238" s="148" t="s">
        <v>249</v>
      </c>
      <c r="D238" s="148" t="s">
        <v>650</v>
      </c>
      <c r="E238" s="148" t="s">
        <v>651</v>
      </c>
      <c r="F238" s="148" t="s">
        <v>142</v>
      </c>
      <c r="G238" s="148" t="s">
        <v>248</v>
      </c>
      <c r="H238" s="148" t="s">
        <v>95</v>
      </c>
      <c r="I238" s="148" t="s">
        <v>95</v>
      </c>
      <c r="J238" s="148"/>
      <c r="K238" s="149">
        <v>0</v>
      </c>
      <c r="L238" s="149">
        <v>0</v>
      </c>
      <c r="M238" s="150">
        <v>24</v>
      </c>
    </row>
    <row r="239" spans="1:13" x14ac:dyDescent="0.25">
      <c r="A239" s="151" t="s">
        <v>243</v>
      </c>
      <c r="B239" s="151" t="s">
        <v>114</v>
      </c>
      <c r="C239" s="151" t="s">
        <v>392</v>
      </c>
      <c r="D239" s="151" t="s">
        <v>652</v>
      </c>
      <c r="E239" s="151" t="s">
        <v>653</v>
      </c>
      <c r="F239" s="151" t="s">
        <v>654</v>
      </c>
      <c r="G239" s="151" t="s">
        <v>288</v>
      </c>
      <c r="H239" s="151" t="s">
        <v>92</v>
      </c>
      <c r="I239" s="151" t="s">
        <v>95</v>
      </c>
      <c r="J239" s="151"/>
      <c r="K239" s="152">
        <v>0</v>
      </c>
      <c r="L239" s="152">
        <v>0</v>
      </c>
      <c r="M239" s="153">
        <v>26</v>
      </c>
    </row>
    <row r="240" spans="1:13" x14ac:dyDescent="0.25">
      <c r="A240" s="148" t="s">
        <v>243</v>
      </c>
      <c r="B240" s="148" t="s">
        <v>114</v>
      </c>
      <c r="C240" s="148" t="s">
        <v>249</v>
      </c>
      <c r="D240" s="148" t="s">
        <v>655</v>
      </c>
      <c r="E240" s="148" t="s">
        <v>656</v>
      </c>
      <c r="F240" s="148" t="s">
        <v>657</v>
      </c>
      <c r="G240" s="148" t="s">
        <v>248</v>
      </c>
      <c r="H240" s="148" t="s">
        <v>95</v>
      </c>
      <c r="I240" s="148" t="s">
        <v>95</v>
      </c>
      <c r="J240" s="148"/>
      <c r="K240" s="149">
        <v>0</v>
      </c>
      <c r="L240" s="149">
        <v>0</v>
      </c>
      <c r="M240" s="150">
        <v>12</v>
      </c>
    </row>
    <row r="241" spans="1:13" x14ac:dyDescent="0.25">
      <c r="A241" s="151" t="s">
        <v>243</v>
      </c>
      <c r="B241" s="151" t="s">
        <v>114</v>
      </c>
      <c r="C241" s="151" t="s">
        <v>249</v>
      </c>
      <c r="D241" s="151" t="s">
        <v>658</v>
      </c>
      <c r="E241" s="151" t="s">
        <v>659</v>
      </c>
      <c r="F241" s="151" t="s">
        <v>660</v>
      </c>
      <c r="G241" s="151" t="s">
        <v>248</v>
      </c>
      <c r="H241" s="151" t="s">
        <v>95</v>
      </c>
      <c r="I241" s="151" t="s">
        <v>95</v>
      </c>
      <c r="J241" s="151"/>
      <c r="K241" s="152">
        <v>0</v>
      </c>
      <c r="L241" s="152">
        <v>0</v>
      </c>
      <c r="M241" s="153">
        <v>12</v>
      </c>
    </row>
    <row r="242" spans="1:13" x14ac:dyDescent="0.25">
      <c r="A242" s="148" t="s">
        <v>243</v>
      </c>
      <c r="B242" s="148" t="s">
        <v>114</v>
      </c>
      <c r="C242" s="148" t="s">
        <v>249</v>
      </c>
      <c r="D242" s="148" t="s">
        <v>658</v>
      </c>
      <c r="E242" s="148" t="s">
        <v>661</v>
      </c>
      <c r="F242" s="148" t="s">
        <v>660</v>
      </c>
      <c r="G242" s="148" t="s">
        <v>338</v>
      </c>
      <c r="H242" s="148" t="s">
        <v>95</v>
      </c>
      <c r="I242" s="148" t="s">
        <v>95</v>
      </c>
      <c r="J242" s="148"/>
      <c r="K242" s="149">
        <v>0</v>
      </c>
      <c r="L242" s="149">
        <v>0</v>
      </c>
      <c r="M242" s="150">
        <v>5</v>
      </c>
    </row>
    <row r="243" spans="1:13" x14ac:dyDescent="0.25">
      <c r="A243" s="151" t="s">
        <v>243</v>
      </c>
      <c r="B243" s="151" t="s">
        <v>114</v>
      </c>
      <c r="C243" s="151" t="s">
        <v>306</v>
      </c>
      <c r="D243" s="151" t="s">
        <v>307</v>
      </c>
      <c r="E243" s="151" t="s">
        <v>662</v>
      </c>
      <c r="F243" s="151" t="s">
        <v>130</v>
      </c>
      <c r="G243" s="151" t="s">
        <v>338</v>
      </c>
      <c r="H243" s="151" t="s">
        <v>95</v>
      </c>
      <c r="I243" s="151" t="s">
        <v>95</v>
      </c>
      <c r="J243" s="151"/>
      <c r="K243" s="152">
        <v>0</v>
      </c>
      <c r="L243" s="152">
        <v>0</v>
      </c>
      <c r="M243" s="153">
        <v>28</v>
      </c>
    </row>
    <row r="244" spans="1:13" x14ac:dyDescent="0.25">
      <c r="A244" s="148" t="s">
        <v>243</v>
      </c>
      <c r="B244" s="148" t="s">
        <v>114</v>
      </c>
      <c r="C244" s="148" t="s">
        <v>306</v>
      </c>
      <c r="D244" s="148" t="s">
        <v>307</v>
      </c>
      <c r="E244" s="148" t="s">
        <v>663</v>
      </c>
      <c r="F244" s="148" t="s">
        <v>130</v>
      </c>
      <c r="G244" s="148" t="s">
        <v>257</v>
      </c>
      <c r="H244" s="148" t="s">
        <v>95</v>
      </c>
      <c r="I244" s="148" t="s">
        <v>95</v>
      </c>
      <c r="J244" s="148"/>
      <c r="K244" s="149">
        <v>0</v>
      </c>
      <c r="L244" s="149">
        <v>0</v>
      </c>
      <c r="M244" s="150">
        <v>23</v>
      </c>
    </row>
    <row r="245" spans="1:13" x14ac:dyDescent="0.25">
      <c r="A245" s="151" t="s">
        <v>243</v>
      </c>
      <c r="B245" s="151" t="s">
        <v>114</v>
      </c>
      <c r="C245" s="151" t="s">
        <v>306</v>
      </c>
      <c r="D245" s="151" t="s">
        <v>307</v>
      </c>
      <c r="E245" s="151" t="s">
        <v>664</v>
      </c>
      <c r="F245" s="151" t="s">
        <v>130</v>
      </c>
      <c r="G245" s="151" t="s">
        <v>260</v>
      </c>
      <c r="H245" s="151" t="s">
        <v>95</v>
      </c>
      <c r="I245" s="151" t="s">
        <v>95</v>
      </c>
      <c r="J245" s="151"/>
      <c r="K245" s="152">
        <v>0</v>
      </c>
      <c r="L245" s="152">
        <v>0</v>
      </c>
      <c r="M245" s="153">
        <v>23</v>
      </c>
    </row>
    <row r="246" spans="1:13" x14ac:dyDescent="0.25">
      <c r="A246" s="148" t="s">
        <v>243</v>
      </c>
      <c r="B246" s="148" t="s">
        <v>114</v>
      </c>
      <c r="C246" s="148" t="s">
        <v>306</v>
      </c>
      <c r="D246" s="148" t="s">
        <v>345</v>
      </c>
      <c r="E246" s="148" t="s">
        <v>665</v>
      </c>
      <c r="F246" s="148" t="s">
        <v>347</v>
      </c>
      <c r="G246" s="148" t="s">
        <v>338</v>
      </c>
      <c r="H246" s="148" t="s">
        <v>92</v>
      </c>
      <c r="I246" s="148" t="s">
        <v>95</v>
      </c>
      <c r="J246" s="148"/>
      <c r="K246" s="149">
        <v>0</v>
      </c>
      <c r="L246" s="149">
        <v>0</v>
      </c>
      <c r="M246" s="150">
        <v>29</v>
      </c>
    </row>
    <row r="247" spans="1:13" x14ac:dyDescent="0.25">
      <c r="A247" s="151" t="s">
        <v>243</v>
      </c>
      <c r="B247" s="151" t="s">
        <v>114</v>
      </c>
      <c r="C247" s="151" t="s">
        <v>249</v>
      </c>
      <c r="D247" s="151" t="s">
        <v>666</v>
      </c>
      <c r="E247" s="151" t="s">
        <v>667</v>
      </c>
      <c r="F247" s="151" t="s">
        <v>160</v>
      </c>
      <c r="G247" s="151" t="s">
        <v>248</v>
      </c>
      <c r="H247" s="151" t="s">
        <v>95</v>
      </c>
      <c r="I247" s="151" t="s">
        <v>95</v>
      </c>
      <c r="J247" s="151"/>
      <c r="K247" s="152">
        <v>0</v>
      </c>
      <c r="L247" s="152">
        <v>0</v>
      </c>
      <c r="M247" s="153">
        <v>23</v>
      </c>
    </row>
    <row r="248" spans="1:13" x14ac:dyDescent="0.25">
      <c r="A248" s="148" t="s">
        <v>243</v>
      </c>
      <c r="B248" s="148" t="s">
        <v>114</v>
      </c>
      <c r="C248" s="148" t="s">
        <v>249</v>
      </c>
      <c r="D248" s="148" t="s">
        <v>668</v>
      </c>
      <c r="E248" s="148" t="s">
        <v>669</v>
      </c>
      <c r="F248" s="148" t="s">
        <v>670</v>
      </c>
      <c r="G248" s="148" t="s">
        <v>248</v>
      </c>
      <c r="H248" s="148" t="s">
        <v>95</v>
      </c>
      <c r="I248" s="148" t="s">
        <v>95</v>
      </c>
      <c r="J248" s="148"/>
      <c r="K248" s="149">
        <v>0</v>
      </c>
      <c r="L248" s="149">
        <v>0</v>
      </c>
      <c r="M248" s="150">
        <v>5</v>
      </c>
    </row>
    <row r="249" spans="1:13" x14ac:dyDescent="0.25">
      <c r="A249" s="151" t="s">
        <v>243</v>
      </c>
      <c r="B249" s="151" t="s">
        <v>114</v>
      </c>
      <c r="C249" s="151" t="s">
        <v>249</v>
      </c>
      <c r="D249" s="151" t="s">
        <v>671</v>
      </c>
      <c r="E249" s="151" t="s">
        <v>672</v>
      </c>
      <c r="F249" s="151" t="s">
        <v>673</v>
      </c>
      <c r="G249" s="151" t="s">
        <v>248</v>
      </c>
      <c r="H249" s="151" t="s">
        <v>95</v>
      </c>
      <c r="I249" s="151" t="s">
        <v>95</v>
      </c>
      <c r="J249" s="151"/>
      <c r="K249" s="152">
        <v>0</v>
      </c>
      <c r="L249" s="152">
        <v>0</v>
      </c>
      <c r="M249" s="153">
        <v>6</v>
      </c>
    </row>
    <row r="250" spans="1:13" x14ac:dyDescent="0.25">
      <c r="A250" s="148" t="s">
        <v>243</v>
      </c>
      <c r="B250" s="148" t="s">
        <v>114</v>
      </c>
      <c r="C250" s="148" t="s">
        <v>249</v>
      </c>
      <c r="D250" s="148" t="s">
        <v>674</v>
      </c>
      <c r="E250" s="148" t="s">
        <v>675</v>
      </c>
      <c r="F250" s="148" t="s">
        <v>676</v>
      </c>
      <c r="G250" s="148" t="s">
        <v>248</v>
      </c>
      <c r="H250" s="148" t="s">
        <v>95</v>
      </c>
      <c r="I250" s="148" t="s">
        <v>95</v>
      </c>
      <c r="J250" s="148"/>
      <c r="K250" s="149">
        <v>0</v>
      </c>
      <c r="L250" s="149">
        <v>0</v>
      </c>
      <c r="M250" s="150">
        <v>8</v>
      </c>
    </row>
    <row r="251" spans="1:13" x14ac:dyDescent="0.25">
      <c r="A251" s="151" t="s">
        <v>243</v>
      </c>
      <c r="B251" s="151" t="s">
        <v>114</v>
      </c>
      <c r="C251" s="151" t="s">
        <v>677</v>
      </c>
      <c r="D251" s="151" t="s">
        <v>678</v>
      </c>
      <c r="E251" s="151" t="s">
        <v>679</v>
      </c>
      <c r="F251" s="151" t="s">
        <v>680</v>
      </c>
      <c r="G251" s="151" t="s">
        <v>248</v>
      </c>
      <c r="H251" s="151" t="s">
        <v>95</v>
      </c>
      <c r="I251" s="151" t="s">
        <v>95</v>
      </c>
      <c r="J251" s="151"/>
      <c r="K251" s="152">
        <v>0</v>
      </c>
      <c r="L251" s="152">
        <v>0</v>
      </c>
      <c r="M251" s="153">
        <v>14</v>
      </c>
    </row>
    <row r="252" spans="1:13" x14ac:dyDescent="0.25">
      <c r="A252" s="148" t="s">
        <v>243</v>
      </c>
      <c r="B252" s="148" t="s">
        <v>114</v>
      </c>
      <c r="C252" s="148" t="s">
        <v>677</v>
      </c>
      <c r="D252" s="148" t="s">
        <v>678</v>
      </c>
      <c r="E252" s="148" t="s">
        <v>681</v>
      </c>
      <c r="F252" s="148" t="s">
        <v>680</v>
      </c>
      <c r="G252" s="148" t="s">
        <v>338</v>
      </c>
      <c r="H252" s="148" t="s">
        <v>95</v>
      </c>
      <c r="I252" s="148" t="s">
        <v>95</v>
      </c>
      <c r="J252" s="148"/>
      <c r="K252" s="149">
        <v>0</v>
      </c>
      <c r="L252" s="149">
        <v>0</v>
      </c>
      <c r="M252" s="150">
        <v>22</v>
      </c>
    </row>
    <row r="253" spans="1:13" x14ac:dyDescent="0.25">
      <c r="A253" s="151" t="s">
        <v>243</v>
      </c>
      <c r="B253" s="151" t="s">
        <v>114</v>
      </c>
      <c r="C253" s="151" t="s">
        <v>677</v>
      </c>
      <c r="D253" s="151" t="s">
        <v>682</v>
      </c>
      <c r="E253" s="151" t="s">
        <v>683</v>
      </c>
      <c r="F253" s="151" t="s">
        <v>684</v>
      </c>
      <c r="G253" s="151" t="s">
        <v>248</v>
      </c>
      <c r="H253" s="151" t="s">
        <v>95</v>
      </c>
      <c r="I253" s="151" t="s">
        <v>95</v>
      </c>
      <c r="J253" s="151"/>
      <c r="K253" s="152">
        <v>0</v>
      </c>
      <c r="L253" s="152">
        <v>0</v>
      </c>
      <c r="M253" s="153">
        <v>13</v>
      </c>
    </row>
    <row r="254" spans="1:13" x14ac:dyDescent="0.25">
      <c r="A254" s="148" t="s">
        <v>243</v>
      </c>
      <c r="B254" s="148" t="s">
        <v>114</v>
      </c>
      <c r="C254" s="148" t="s">
        <v>677</v>
      </c>
      <c r="D254" s="148" t="s">
        <v>685</v>
      </c>
      <c r="E254" s="148" t="s">
        <v>686</v>
      </c>
      <c r="F254" s="148" t="s">
        <v>687</v>
      </c>
      <c r="G254" s="148" t="s">
        <v>248</v>
      </c>
      <c r="H254" s="148" t="s">
        <v>95</v>
      </c>
      <c r="I254" s="148" t="s">
        <v>95</v>
      </c>
      <c r="J254" s="148"/>
      <c r="K254" s="149">
        <v>0</v>
      </c>
      <c r="L254" s="149">
        <v>0</v>
      </c>
      <c r="M254" s="150">
        <v>12</v>
      </c>
    </row>
    <row r="255" spans="1:13" x14ac:dyDescent="0.25">
      <c r="A255" s="151" t="s">
        <v>243</v>
      </c>
      <c r="B255" s="151" t="s">
        <v>114</v>
      </c>
      <c r="C255" s="151" t="s">
        <v>688</v>
      </c>
      <c r="D255" s="151" t="s">
        <v>689</v>
      </c>
      <c r="E255" s="151" t="s">
        <v>690</v>
      </c>
      <c r="F255" s="151" t="s">
        <v>691</v>
      </c>
      <c r="G255" s="151" t="s">
        <v>248</v>
      </c>
      <c r="H255" s="151" t="s">
        <v>95</v>
      </c>
      <c r="I255" s="151" t="s">
        <v>95</v>
      </c>
      <c r="J255" s="151"/>
      <c r="K255" s="152">
        <v>0</v>
      </c>
      <c r="L255" s="152">
        <v>0</v>
      </c>
      <c r="M255" s="153">
        <v>6</v>
      </c>
    </row>
    <row r="256" spans="1:13" x14ac:dyDescent="0.25">
      <c r="A256" s="148" t="s">
        <v>243</v>
      </c>
      <c r="B256" s="148" t="s">
        <v>114</v>
      </c>
      <c r="C256" s="148" t="s">
        <v>692</v>
      </c>
      <c r="D256" s="148" t="s">
        <v>693</v>
      </c>
      <c r="E256" s="148" t="s">
        <v>694</v>
      </c>
      <c r="F256" s="148" t="s">
        <v>695</v>
      </c>
      <c r="G256" s="148" t="s">
        <v>248</v>
      </c>
      <c r="H256" s="148" t="s">
        <v>95</v>
      </c>
      <c r="I256" s="148" t="s">
        <v>95</v>
      </c>
      <c r="J256" s="148"/>
      <c r="K256" s="149">
        <v>0</v>
      </c>
      <c r="L256" s="149">
        <v>0</v>
      </c>
      <c r="M256" s="150">
        <v>0</v>
      </c>
    </row>
    <row r="257" spans="1:13" x14ac:dyDescent="0.25">
      <c r="A257" s="151" t="s">
        <v>243</v>
      </c>
      <c r="B257" s="151" t="s">
        <v>114</v>
      </c>
      <c r="C257" s="151" t="s">
        <v>696</v>
      </c>
      <c r="D257" s="151" t="s">
        <v>307</v>
      </c>
      <c r="E257" s="151" t="s">
        <v>697</v>
      </c>
      <c r="F257" s="151" t="s">
        <v>698</v>
      </c>
      <c r="G257" s="151" t="s">
        <v>248</v>
      </c>
      <c r="H257" s="151" t="s">
        <v>95</v>
      </c>
      <c r="I257" s="151" t="s">
        <v>95</v>
      </c>
      <c r="J257" s="151"/>
      <c r="K257" s="152">
        <v>0</v>
      </c>
      <c r="L257" s="152">
        <v>0</v>
      </c>
      <c r="M257" s="153">
        <v>27</v>
      </c>
    </row>
    <row r="258" spans="1:13" x14ac:dyDescent="0.25">
      <c r="A258" s="148" t="s">
        <v>243</v>
      </c>
      <c r="B258" s="148" t="s">
        <v>114</v>
      </c>
      <c r="C258" s="148" t="s">
        <v>392</v>
      </c>
      <c r="D258" s="148" t="s">
        <v>396</v>
      </c>
      <c r="E258" s="148" t="s">
        <v>699</v>
      </c>
      <c r="F258" s="148" t="s">
        <v>398</v>
      </c>
      <c r="G258" s="148" t="s">
        <v>352</v>
      </c>
      <c r="H258" s="148" t="s">
        <v>95</v>
      </c>
      <c r="I258" s="148" t="s">
        <v>95</v>
      </c>
      <c r="J258" s="148"/>
      <c r="K258" s="149">
        <v>0</v>
      </c>
      <c r="L258" s="149">
        <v>0</v>
      </c>
      <c r="M258" s="150">
        <v>8</v>
      </c>
    </row>
    <row r="259" spans="1:13" x14ac:dyDescent="0.25">
      <c r="A259" s="151" t="s">
        <v>243</v>
      </c>
      <c r="B259" s="151" t="s">
        <v>114</v>
      </c>
      <c r="C259" s="151" t="s">
        <v>696</v>
      </c>
      <c r="D259" s="151" t="s">
        <v>700</v>
      </c>
      <c r="E259" s="151" t="s">
        <v>701</v>
      </c>
      <c r="F259" s="151" t="s">
        <v>702</v>
      </c>
      <c r="G259" s="151" t="s">
        <v>248</v>
      </c>
      <c r="H259" s="151" t="s">
        <v>95</v>
      </c>
      <c r="I259" s="151" t="s">
        <v>95</v>
      </c>
      <c r="J259" s="151"/>
      <c r="K259" s="152">
        <v>0</v>
      </c>
      <c r="L259" s="152">
        <v>0</v>
      </c>
      <c r="M259" s="153">
        <v>16</v>
      </c>
    </row>
    <row r="260" spans="1:13" x14ac:dyDescent="0.25">
      <c r="A260" s="148" t="s">
        <v>243</v>
      </c>
      <c r="B260" s="148" t="s">
        <v>114</v>
      </c>
      <c r="C260" s="148" t="s">
        <v>703</v>
      </c>
      <c r="D260" s="148" t="s">
        <v>704</v>
      </c>
      <c r="E260" s="148" t="s">
        <v>705</v>
      </c>
      <c r="F260" s="148" t="s">
        <v>706</v>
      </c>
      <c r="G260" s="148" t="s">
        <v>374</v>
      </c>
      <c r="H260" s="148" t="s">
        <v>95</v>
      </c>
      <c r="I260" s="148" t="s">
        <v>95</v>
      </c>
      <c r="J260" s="148"/>
      <c r="K260" s="149">
        <v>0</v>
      </c>
      <c r="L260" s="149">
        <v>0</v>
      </c>
      <c r="M260" s="150">
        <v>33</v>
      </c>
    </row>
    <row r="261" spans="1:13" x14ac:dyDescent="0.25">
      <c r="A261" s="151" t="s">
        <v>243</v>
      </c>
      <c r="B261" s="151" t="s">
        <v>114</v>
      </c>
      <c r="C261" s="151" t="s">
        <v>362</v>
      </c>
      <c r="D261" s="151" t="s">
        <v>340</v>
      </c>
      <c r="E261" s="151" t="s">
        <v>707</v>
      </c>
      <c r="F261" s="151" t="s">
        <v>708</v>
      </c>
      <c r="G261" s="151" t="s">
        <v>288</v>
      </c>
      <c r="H261" s="151" t="s">
        <v>92</v>
      </c>
      <c r="I261" s="151" t="s">
        <v>95</v>
      </c>
      <c r="J261" s="151"/>
      <c r="K261" s="152">
        <v>0</v>
      </c>
      <c r="L261" s="152">
        <v>0</v>
      </c>
      <c r="M261" s="153">
        <v>11</v>
      </c>
    </row>
    <row r="262" spans="1:13" x14ac:dyDescent="0.25">
      <c r="A262" s="148" t="s">
        <v>243</v>
      </c>
      <c r="B262" s="148" t="s">
        <v>114</v>
      </c>
      <c r="C262" s="148" t="s">
        <v>703</v>
      </c>
      <c r="D262" s="148" t="s">
        <v>704</v>
      </c>
      <c r="E262" s="148" t="s">
        <v>709</v>
      </c>
      <c r="F262" s="148" t="s">
        <v>706</v>
      </c>
      <c r="G262" s="148" t="s">
        <v>625</v>
      </c>
      <c r="H262" s="148" t="s">
        <v>95</v>
      </c>
      <c r="I262" s="148" t="s">
        <v>95</v>
      </c>
      <c r="J262" s="148"/>
      <c r="K262" s="149">
        <v>0</v>
      </c>
      <c r="L262" s="149">
        <v>0</v>
      </c>
      <c r="M262" s="150">
        <v>32</v>
      </c>
    </row>
    <row r="263" spans="1:13" x14ac:dyDescent="0.25">
      <c r="A263" s="151" t="s">
        <v>243</v>
      </c>
      <c r="B263" s="151" t="s">
        <v>114</v>
      </c>
      <c r="C263" s="151" t="s">
        <v>703</v>
      </c>
      <c r="D263" s="151" t="s">
        <v>478</v>
      </c>
      <c r="E263" s="151" t="s">
        <v>710</v>
      </c>
      <c r="F263" s="151" t="s">
        <v>711</v>
      </c>
      <c r="G263" s="151" t="s">
        <v>248</v>
      </c>
      <c r="H263" s="151" t="s">
        <v>95</v>
      </c>
      <c r="I263" s="151" t="s">
        <v>95</v>
      </c>
      <c r="J263" s="151"/>
      <c r="K263" s="152">
        <v>0</v>
      </c>
      <c r="L263" s="152">
        <v>0</v>
      </c>
      <c r="M263" s="153">
        <v>38</v>
      </c>
    </row>
    <row r="264" spans="1:13" x14ac:dyDescent="0.25">
      <c r="A264" s="148" t="s">
        <v>243</v>
      </c>
      <c r="B264" s="148" t="s">
        <v>114</v>
      </c>
      <c r="C264" s="148" t="s">
        <v>703</v>
      </c>
      <c r="D264" s="148" t="s">
        <v>478</v>
      </c>
      <c r="E264" s="148" t="s">
        <v>712</v>
      </c>
      <c r="F264" s="148" t="s">
        <v>711</v>
      </c>
      <c r="G264" s="148" t="s">
        <v>338</v>
      </c>
      <c r="H264" s="148" t="s">
        <v>95</v>
      </c>
      <c r="I264" s="148" t="s">
        <v>95</v>
      </c>
      <c r="J264" s="148"/>
      <c r="K264" s="149">
        <v>0</v>
      </c>
      <c r="L264" s="149">
        <v>0</v>
      </c>
      <c r="M264" s="150">
        <v>38</v>
      </c>
    </row>
    <row r="265" spans="1:13" x14ac:dyDescent="0.25">
      <c r="A265" s="151" t="s">
        <v>243</v>
      </c>
      <c r="B265" s="151" t="s">
        <v>114</v>
      </c>
      <c r="C265" s="151" t="s">
        <v>329</v>
      </c>
      <c r="D265" s="151" t="s">
        <v>359</v>
      </c>
      <c r="E265" s="151" t="s">
        <v>713</v>
      </c>
      <c r="F265" s="151" t="s">
        <v>361</v>
      </c>
      <c r="G265" s="151" t="s">
        <v>285</v>
      </c>
      <c r="H265" s="151" t="s">
        <v>92</v>
      </c>
      <c r="I265" s="151" t="s">
        <v>95</v>
      </c>
      <c r="J265" s="151"/>
      <c r="K265" s="152">
        <v>0</v>
      </c>
      <c r="L265" s="152">
        <v>0</v>
      </c>
      <c r="M265" s="153">
        <v>20</v>
      </c>
    </row>
    <row r="266" spans="1:13" x14ac:dyDescent="0.25">
      <c r="A266" s="148" t="s">
        <v>243</v>
      </c>
      <c r="B266" s="148" t="s">
        <v>114</v>
      </c>
      <c r="C266" s="148" t="s">
        <v>329</v>
      </c>
      <c r="D266" s="148" t="s">
        <v>359</v>
      </c>
      <c r="E266" s="148" t="s">
        <v>714</v>
      </c>
      <c r="F266" s="148" t="s">
        <v>361</v>
      </c>
      <c r="G266" s="148" t="s">
        <v>288</v>
      </c>
      <c r="H266" s="148" t="s">
        <v>92</v>
      </c>
      <c r="I266" s="148" t="s">
        <v>95</v>
      </c>
      <c r="J266" s="148"/>
      <c r="K266" s="149">
        <v>0</v>
      </c>
      <c r="L266" s="149">
        <v>0</v>
      </c>
      <c r="M266" s="150">
        <v>24</v>
      </c>
    </row>
    <row r="267" spans="1:13" x14ac:dyDescent="0.25">
      <c r="A267" s="151" t="s">
        <v>243</v>
      </c>
      <c r="B267" s="151" t="s">
        <v>114</v>
      </c>
      <c r="C267" s="151" t="s">
        <v>628</v>
      </c>
      <c r="D267" s="151" t="s">
        <v>359</v>
      </c>
      <c r="E267" s="151" t="s">
        <v>715</v>
      </c>
      <c r="F267" s="151" t="s">
        <v>138</v>
      </c>
      <c r="G267" s="151" t="s">
        <v>285</v>
      </c>
      <c r="H267" s="151" t="s">
        <v>92</v>
      </c>
      <c r="I267" s="151" t="s">
        <v>95</v>
      </c>
      <c r="J267" s="151"/>
      <c r="K267" s="152">
        <v>0</v>
      </c>
      <c r="L267" s="152">
        <v>0</v>
      </c>
      <c r="M267" s="153">
        <v>26</v>
      </c>
    </row>
    <row r="268" spans="1:13" x14ac:dyDescent="0.25">
      <c r="A268" s="148" t="s">
        <v>243</v>
      </c>
      <c r="B268" s="148" t="s">
        <v>114</v>
      </c>
      <c r="C268" s="148" t="s">
        <v>628</v>
      </c>
      <c r="D268" s="148" t="s">
        <v>359</v>
      </c>
      <c r="E268" s="148" t="s">
        <v>716</v>
      </c>
      <c r="F268" s="148" t="s">
        <v>138</v>
      </c>
      <c r="G268" s="148" t="s">
        <v>288</v>
      </c>
      <c r="H268" s="148" t="s">
        <v>92</v>
      </c>
      <c r="I268" s="148" t="s">
        <v>95</v>
      </c>
      <c r="J268" s="148"/>
      <c r="K268" s="149">
        <v>0</v>
      </c>
      <c r="L268" s="149">
        <v>0</v>
      </c>
      <c r="M268" s="150">
        <v>28</v>
      </c>
    </row>
    <row r="269" spans="1:13" x14ac:dyDescent="0.25">
      <c r="A269" s="151" t="s">
        <v>243</v>
      </c>
      <c r="B269" s="151" t="s">
        <v>114</v>
      </c>
      <c r="C269" s="151" t="s">
        <v>420</v>
      </c>
      <c r="D269" s="151" t="s">
        <v>307</v>
      </c>
      <c r="E269" s="151" t="s">
        <v>717</v>
      </c>
      <c r="F269" s="151" t="s">
        <v>426</v>
      </c>
      <c r="G269" s="151" t="s">
        <v>718</v>
      </c>
      <c r="H269" s="151" t="s">
        <v>95</v>
      </c>
      <c r="I269" s="151" t="s">
        <v>95</v>
      </c>
      <c r="J269" s="151"/>
      <c r="K269" s="152">
        <v>0</v>
      </c>
      <c r="L269" s="152">
        <v>0</v>
      </c>
      <c r="M269" s="153">
        <v>0</v>
      </c>
    </row>
    <row r="270" spans="1:13" x14ac:dyDescent="0.25">
      <c r="A270" s="148" t="s">
        <v>243</v>
      </c>
      <c r="B270" s="148" t="s">
        <v>114</v>
      </c>
      <c r="C270" s="148" t="s">
        <v>371</v>
      </c>
      <c r="D270" s="148" t="s">
        <v>372</v>
      </c>
      <c r="E270" s="148" t="s">
        <v>719</v>
      </c>
      <c r="F270" s="148" t="s">
        <v>132</v>
      </c>
      <c r="G270" s="148" t="s">
        <v>720</v>
      </c>
      <c r="H270" s="148" t="s">
        <v>95</v>
      </c>
      <c r="I270" s="148" t="s">
        <v>95</v>
      </c>
      <c r="J270" s="148"/>
      <c r="K270" s="149">
        <v>0</v>
      </c>
      <c r="L270" s="149">
        <v>0</v>
      </c>
      <c r="M270" s="150">
        <v>20</v>
      </c>
    </row>
    <row r="271" spans="1:13" x14ac:dyDescent="0.25">
      <c r="A271" s="151" t="s">
        <v>243</v>
      </c>
      <c r="B271" s="151" t="s">
        <v>114</v>
      </c>
      <c r="C271" s="151" t="s">
        <v>703</v>
      </c>
      <c r="D271" s="151" t="s">
        <v>704</v>
      </c>
      <c r="E271" s="151" t="s">
        <v>721</v>
      </c>
      <c r="F271" s="151" t="s">
        <v>706</v>
      </c>
      <c r="G271" s="151" t="s">
        <v>257</v>
      </c>
      <c r="H271" s="151" t="s">
        <v>95</v>
      </c>
      <c r="I271" s="151" t="s">
        <v>95</v>
      </c>
      <c r="J271" s="151"/>
      <c r="K271" s="152">
        <v>0</v>
      </c>
      <c r="L271" s="152">
        <v>0</v>
      </c>
      <c r="M271" s="153">
        <v>29</v>
      </c>
    </row>
    <row r="272" spans="1:13" x14ac:dyDescent="0.25">
      <c r="A272" s="148" t="s">
        <v>243</v>
      </c>
      <c r="B272" s="148" t="s">
        <v>114</v>
      </c>
      <c r="C272" s="148" t="s">
        <v>703</v>
      </c>
      <c r="D272" s="148" t="s">
        <v>704</v>
      </c>
      <c r="E272" s="148" t="s">
        <v>722</v>
      </c>
      <c r="F272" s="148" t="s">
        <v>706</v>
      </c>
      <c r="G272" s="148" t="s">
        <v>260</v>
      </c>
      <c r="H272" s="148" t="s">
        <v>95</v>
      </c>
      <c r="I272" s="148" t="s">
        <v>95</v>
      </c>
      <c r="J272" s="148"/>
      <c r="K272" s="149">
        <v>0</v>
      </c>
      <c r="L272" s="149">
        <v>0</v>
      </c>
      <c r="M272" s="150">
        <v>31</v>
      </c>
    </row>
    <row r="273" spans="1:13" x14ac:dyDescent="0.25">
      <c r="A273" s="151" t="s">
        <v>243</v>
      </c>
      <c r="B273" s="151" t="s">
        <v>114</v>
      </c>
      <c r="C273" s="151" t="s">
        <v>703</v>
      </c>
      <c r="D273" s="151" t="s">
        <v>540</v>
      </c>
      <c r="E273" s="151" t="s">
        <v>723</v>
      </c>
      <c r="F273" s="151" t="s">
        <v>724</v>
      </c>
      <c r="G273" s="151" t="s">
        <v>248</v>
      </c>
      <c r="H273" s="151" t="s">
        <v>95</v>
      </c>
      <c r="I273" s="151" t="s">
        <v>95</v>
      </c>
      <c r="J273" s="151"/>
      <c r="K273" s="152">
        <v>0</v>
      </c>
      <c r="L273" s="152">
        <v>0</v>
      </c>
      <c r="M273" s="153">
        <v>14</v>
      </c>
    </row>
    <row r="274" spans="1:13" x14ac:dyDescent="0.25">
      <c r="A274" s="148" t="s">
        <v>243</v>
      </c>
      <c r="B274" s="148" t="s">
        <v>114</v>
      </c>
      <c r="C274" s="148" t="s">
        <v>703</v>
      </c>
      <c r="D274" s="148" t="s">
        <v>540</v>
      </c>
      <c r="E274" s="148" t="s">
        <v>725</v>
      </c>
      <c r="F274" s="148" t="s">
        <v>724</v>
      </c>
      <c r="G274" s="148" t="s">
        <v>338</v>
      </c>
      <c r="H274" s="148" t="s">
        <v>95</v>
      </c>
      <c r="I274" s="148" t="s">
        <v>95</v>
      </c>
      <c r="J274" s="148"/>
      <c r="K274" s="149">
        <v>0</v>
      </c>
      <c r="L274" s="149">
        <v>0</v>
      </c>
      <c r="M274" s="150">
        <v>12</v>
      </c>
    </row>
    <row r="275" spans="1:13" x14ac:dyDescent="0.25">
      <c r="A275" s="151" t="s">
        <v>243</v>
      </c>
      <c r="B275" s="151" t="s">
        <v>114</v>
      </c>
      <c r="C275" s="151" t="s">
        <v>703</v>
      </c>
      <c r="D275" s="151" t="s">
        <v>540</v>
      </c>
      <c r="E275" s="151" t="s">
        <v>726</v>
      </c>
      <c r="F275" s="151" t="s">
        <v>724</v>
      </c>
      <c r="G275" s="151" t="s">
        <v>257</v>
      </c>
      <c r="H275" s="151" t="s">
        <v>95</v>
      </c>
      <c r="I275" s="151" t="s">
        <v>95</v>
      </c>
      <c r="J275" s="151"/>
      <c r="K275" s="152">
        <v>0</v>
      </c>
      <c r="L275" s="152">
        <v>0</v>
      </c>
      <c r="M275" s="153">
        <v>13</v>
      </c>
    </row>
    <row r="276" spans="1:13" x14ac:dyDescent="0.25">
      <c r="A276" s="148" t="s">
        <v>243</v>
      </c>
      <c r="B276" s="148" t="s">
        <v>114</v>
      </c>
      <c r="C276" s="148" t="s">
        <v>703</v>
      </c>
      <c r="D276" s="148" t="s">
        <v>478</v>
      </c>
      <c r="E276" s="148" t="s">
        <v>727</v>
      </c>
      <c r="F276" s="148" t="s">
        <v>711</v>
      </c>
      <c r="G276" s="148" t="s">
        <v>257</v>
      </c>
      <c r="H276" s="148" t="s">
        <v>95</v>
      </c>
      <c r="I276" s="148" t="s">
        <v>95</v>
      </c>
      <c r="J276" s="148"/>
      <c r="K276" s="149">
        <v>0</v>
      </c>
      <c r="L276" s="149">
        <v>0</v>
      </c>
      <c r="M276" s="150">
        <v>29</v>
      </c>
    </row>
    <row r="277" spans="1:13" x14ac:dyDescent="0.25">
      <c r="A277" s="151" t="s">
        <v>243</v>
      </c>
      <c r="B277" s="151" t="s">
        <v>114</v>
      </c>
      <c r="C277" s="151" t="s">
        <v>392</v>
      </c>
      <c r="D277" s="151" t="s">
        <v>393</v>
      </c>
      <c r="E277" s="151" t="s">
        <v>728</v>
      </c>
      <c r="F277" s="151" t="s">
        <v>395</v>
      </c>
      <c r="G277" s="151" t="s">
        <v>590</v>
      </c>
      <c r="H277" s="151" t="s">
        <v>95</v>
      </c>
      <c r="I277" s="151" t="s">
        <v>95</v>
      </c>
      <c r="J277" s="151"/>
      <c r="K277" s="152">
        <v>0</v>
      </c>
      <c r="L277" s="152">
        <v>0</v>
      </c>
      <c r="M277" s="153">
        <v>18</v>
      </c>
    </row>
    <row r="278" spans="1:13" x14ac:dyDescent="0.25">
      <c r="A278" s="148" t="s">
        <v>243</v>
      </c>
      <c r="B278" s="148" t="s">
        <v>114</v>
      </c>
      <c r="C278" s="148" t="s">
        <v>703</v>
      </c>
      <c r="D278" s="148" t="s">
        <v>478</v>
      </c>
      <c r="E278" s="148" t="s">
        <v>729</v>
      </c>
      <c r="F278" s="148" t="s">
        <v>711</v>
      </c>
      <c r="G278" s="148" t="s">
        <v>260</v>
      </c>
      <c r="H278" s="148" t="s">
        <v>95</v>
      </c>
      <c r="I278" s="148" t="s">
        <v>95</v>
      </c>
      <c r="J278" s="148"/>
      <c r="K278" s="149">
        <v>0</v>
      </c>
      <c r="L278" s="149">
        <v>0</v>
      </c>
      <c r="M278" s="150">
        <v>26</v>
      </c>
    </row>
    <row r="279" spans="1:13" x14ac:dyDescent="0.25">
      <c r="A279" s="151" t="s">
        <v>243</v>
      </c>
      <c r="B279" s="151" t="s">
        <v>114</v>
      </c>
      <c r="C279" s="151" t="s">
        <v>392</v>
      </c>
      <c r="D279" s="151" t="s">
        <v>400</v>
      </c>
      <c r="E279" s="151" t="s">
        <v>730</v>
      </c>
      <c r="F279" s="151" t="s">
        <v>402</v>
      </c>
      <c r="G279" s="151" t="s">
        <v>354</v>
      </c>
      <c r="H279" s="151" t="s">
        <v>95</v>
      </c>
      <c r="I279" s="151" t="s">
        <v>95</v>
      </c>
      <c r="J279" s="151"/>
      <c r="K279" s="152">
        <v>0</v>
      </c>
      <c r="L279" s="152">
        <v>0</v>
      </c>
      <c r="M279" s="153">
        <v>23</v>
      </c>
    </row>
    <row r="280" spans="1:13" x14ac:dyDescent="0.25">
      <c r="A280" s="148" t="s">
        <v>243</v>
      </c>
      <c r="B280" s="148" t="s">
        <v>114</v>
      </c>
      <c r="C280" s="148" t="s">
        <v>703</v>
      </c>
      <c r="D280" s="148" t="s">
        <v>478</v>
      </c>
      <c r="E280" s="148" t="s">
        <v>731</v>
      </c>
      <c r="F280" s="148" t="s">
        <v>711</v>
      </c>
      <c r="G280" s="148" t="s">
        <v>512</v>
      </c>
      <c r="H280" s="148" t="s">
        <v>95</v>
      </c>
      <c r="I280" s="148" t="s">
        <v>95</v>
      </c>
      <c r="J280" s="148"/>
      <c r="K280" s="149">
        <v>0</v>
      </c>
      <c r="L280" s="149">
        <v>0</v>
      </c>
      <c r="M280" s="150">
        <v>27</v>
      </c>
    </row>
    <row r="281" spans="1:13" x14ac:dyDescent="0.25">
      <c r="A281" s="151" t="s">
        <v>243</v>
      </c>
      <c r="B281" s="151" t="s">
        <v>114</v>
      </c>
      <c r="C281" s="151" t="s">
        <v>392</v>
      </c>
      <c r="D281" s="151" t="s">
        <v>393</v>
      </c>
      <c r="E281" s="151" t="s">
        <v>732</v>
      </c>
      <c r="F281" s="151" t="s">
        <v>395</v>
      </c>
      <c r="G281" s="151" t="s">
        <v>582</v>
      </c>
      <c r="H281" s="151" t="s">
        <v>95</v>
      </c>
      <c r="I281" s="151" t="s">
        <v>95</v>
      </c>
      <c r="J281" s="151"/>
      <c r="K281" s="152">
        <v>0</v>
      </c>
      <c r="L281" s="152">
        <v>0</v>
      </c>
      <c r="M281" s="153">
        <v>23</v>
      </c>
    </row>
    <row r="282" spans="1:13" x14ac:dyDescent="0.25">
      <c r="A282" s="148" t="s">
        <v>243</v>
      </c>
      <c r="B282" s="148" t="s">
        <v>114</v>
      </c>
      <c r="C282" s="148" t="s">
        <v>703</v>
      </c>
      <c r="D282" s="148" t="s">
        <v>478</v>
      </c>
      <c r="E282" s="148" t="s">
        <v>733</v>
      </c>
      <c r="F282" s="148" t="s">
        <v>711</v>
      </c>
      <c r="G282" s="148" t="s">
        <v>584</v>
      </c>
      <c r="H282" s="148" t="s">
        <v>95</v>
      </c>
      <c r="I282" s="148" t="s">
        <v>95</v>
      </c>
      <c r="J282" s="148"/>
      <c r="K282" s="149">
        <v>0</v>
      </c>
      <c r="L282" s="149">
        <v>0</v>
      </c>
      <c r="M282" s="150">
        <v>29</v>
      </c>
    </row>
    <row r="283" spans="1:13" x14ac:dyDescent="0.25">
      <c r="A283" s="151" t="s">
        <v>243</v>
      </c>
      <c r="B283" s="151" t="s">
        <v>114</v>
      </c>
      <c r="C283" s="151" t="s">
        <v>703</v>
      </c>
      <c r="D283" s="151" t="s">
        <v>489</v>
      </c>
      <c r="E283" s="151" t="s">
        <v>734</v>
      </c>
      <c r="F283" s="151" t="s">
        <v>122</v>
      </c>
      <c r="G283" s="151" t="s">
        <v>248</v>
      </c>
      <c r="H283" s="151" t="s">
        <v>95</v>
      </c>
      <c r="I283" s="151" t="s">
        <v>95</v>
      </c>
      <c r="J283" s="151"/>
      <c r="K283" s="152">
        <v>0</v>
      </c>
      <c r="L283" s="152">
        <v>0</v>
      </c>
      <c r="M283" s="153">
        <v>29</v>
      </c>
    </row>
    <row r="284" spans="1:13" x14ac:dyDescent="0.25">
      <c r="A284" s="148" t="s">
        <v>243</v>
      </c>
      <c r="B284" s="148" t="s">
        <v>114</v>
      </c>
      <c r="C284" s="148" t="s">
        <v>703</v>
      </c>
      <c r="D284" s="148" t="s">
        <v>489</v>
      </c>
      <c r="E284" s="148" t="s">
        <v>735</v>
      </c>
      <c r="F284" s="148" t="s">
        <v>122</v>
      </c>
      <c r="G284" s="148" t="s">
        <v>338</v>
      </c>
      <c r="H284" s="148" t="s">
        <v>95</v>
      </c>
      <c r="I284" s="148" t="s">
        <v>95</v>
      </c>
      <c r="J284" s="148"/>
      <c r="K284" s="149">
        <v>0</v>
      </c>
      <c r="L284" s="149">
        <v>0</v>
      </c>
      <c r="M284" s="150">
        <v>16</v>
      </c>
    </row>
    <row r="285" spans="1:13" x14ac:dyDescent="0.25">
      <c r="A285" s="151" t="s">
        <v>243</v>
      </c>
      <c r="B285" s="151" t="s">
        <v>114</v>
      </c>
      <c r="C285" s="151" t="s">
        <v>507</v>
      </c>
      <c r="D285" s="151" t="s">
        <v>340</v>
      </c>
      <c r="E285" s="151" t="s">
        <v>736</v>
      </c>
      <c r="F285" s="151" t="s">
        <v>737</v>
      </c>
      <c r="G285" s="151" t="s">
        <v>288</v>
      </c>
      <c r="H285" s="151" t="s">
        <v>92</v>
      </c>
      <c r="I285" s="151" t="s">
        <v>95</v>
      </c>
      <c r="J285" s="151"/>
      <c r="K285" s="152">
        <v>0</v>
      </c>
      <c r="L285" s="152">
        <v>0</v>
      </c>
      <c r="M285" s="153">
        <v>13</v>
      </c>
    </row>
    <row r="286" spans="1:13" x14ac:dyDescent="0.25">
      <c r="A286" s="148" t="s">
        <v>243</v>
      </c>
      <c r="B286" s="148" t="s">
        <v>114</v>
      </c>
      <c r="C286" s="148" t="s">
        <v>507</v>
      </c>
      <c r="D286" s="148" t="s">
        <v>738</v>
      </c>
      <c r="E286" s="148" t="s">
        <v>739</v>
      </c>
      <c r="F286" s="148" t="s">
        <v>740</v>
      </c>
      <c r="G286" s="148" t="s">
        <v>291</v>
      </c>
      <c r="H286" s="148" t="s">
        <v>92</v>
      </c>
      <c r="I286" s="148" t="s">
        <v>95</v>
      </c>
      <c r="J286" s="148"/>
      <c r="K286" s="149">
        <v>0</v>
      </c>
      <c r="L286" s="149">
        <v>0</v>
      </c>
      <c r="M286" s="150">
        <v>6</v>
      </c>
    </row>
    <row r="287" spans="1:13" x14ac:dyDescent="0.25">
      <c r="A287" s="151" t="s">
        <v>243</v>
      </c>
      <c r="B287" s="151" t="s">
        <v>114</v>
      </c>
      <c r="C287" s="151" t="s">
        <v>507</v>
      </c>
      <c r="D287" s="151" t="s">
        <v>741</v>
      </c>
      <c r="E287" s="151" t="s">
        <v>742</v>
      </c>
      <c r="F287" s="151" t="s">
        <v>743</v>
      </c>
      <c r="G287" s="151" t="s">
        <v>288</v>
      </c>
      <c r="H287" s="151" t="s">
        <v>92</v>
      </c>
      <c r="I287" s="151" t="s">
        <v>95</v>
      </c>
      <c r="J287" s="151"/>
      <c r="K287" s="152">
        <v>0</v>
      </c>
      <c r="L287" s="152">
        <v>0</v>
      </c>
      <c r="M287" s="153">
        <v>6</v>
      </c>
    </row>
    <row r="288" spans="1:13" x14ac:dyDescent="0.25">
      <c r="A288" s="148" t="s">
        <v>243</v>
      </c>
      <c r="B288" s="148" t="s">
        <v>114</v>
      </c>
      <c r="C288" s="148" t="s">
        <v>362</v>
      </c>
      <c r="D288" s="148" t="s">
        <v>744</v>
      </c>
      <c r="E288" s="148" t="s">
        <v>745</v>
      </c>
      <c r="F288" s="148" t="s">
        <v>746</v>
      </c>
      <c r="G288" s="148" t="s">
        <v>288</v>
      </c>
      <c r="H288" s="148" t="s">
        <v>92</v>
      </c>
      <c r="I288" s="148" t="s">
        <v>95</v>
      </c>
      <c r="J288" s="148"/>
      <c r="K288" s="149">
        <v>0</v>
      </c>
      <c r="L288" s="149">
        <v>0</v>
      </c>
      <c r="M288" s="150">
        <v>7</v>
      </c>
    </row>
    <row r="289" spans="1:13" x14ac:dyDescent="0.25">
      <c r="A289" s="151" t="s">
        <v>243</v>
      </c>
      <c r="B289" s="151" t="s">
        <v>114</v>
      </c>
      <c r="C289" s="151" t="s">
        <v>313</v>
      </c>
      <c r="D289" s="151" t="s">
        <v>307</v>
      </c>
      <c r="E289" s="151" t="s">
        <v>747</v>
      </c>
      <c r="F289" s="151" t="s">
        <v>315</v>
      </c>
      <c r="G289" s="151" t="s">
        <v>512</v>
      </c>
      <c r="H289" s="151" t="s">
        <v>95</v>
      </c>
      <c r="I289" s="151" t="s">
        <v>95</v>
      </c>
      <c r="J289" s="151"/>
      <c r="K289" s="152">
        <v>0</v>
      </c>
      <c r="L289" s="152">
        <v>0</v>
      </c>
      <c r="M289" s="153">
        <v>26</v>
      </c>
    </row>
    <row r="290" spans="1:13" x14ac:dyDescent="0.25">
      <c r="A290" s="148" t="s">
        <v>243</v>
      </c>
      <c r="B290" s="148" t="s">
        <v>114</v>
      </c>
      <c r="C290" s="148" t="s">
        <v>313</v>
      </c>
      <c r="D290" s="148" t="s">
        <v>307</v>
      </c>
      <c r="E290" s="148" t="s">
        <v>748</v>
      </c>
      <c r="F290" s="148" t="s">
        <v>315</v>
      </c>
      <c r="G290" s="148" t="s">
        <v>584</v>
      </c>
      <c r="H290" s="148" t="s">
        <v>95</v>
      </c>
      <c r="I290" s="148" t="s">
        <v>95</v>
      </c>
      <c r="J290" s="148"/>
      <c r="K290" s="149">
        <v>0</v>
      </c>
      <c r="L290" s="149">
        <v>0</v>
      </c>
      <c r="M290" s="150">
        <v>23</v>
      </c>
    </row>
    <row r="291" spans="1:13" x14ac:dyDescent="0.25">
      <c r="A291" s="151" t="s">
        <v>243</v>
      </c>
      <c r="B291" s="151" t="s">
        <v>114</v>
      </c>
      <c r="C291" s="151" t="s">
        <v>703</v>
      </c>
      <c r="D291" s="151" t="s">
        <v>489</v>
      </c>
      <c r="E291" s="151" t="s">
        <v>749</v>
      </c>
      <c r="F291" s="151" t="s">
        <v>122</v>
      </c>
      <c r="G291" s="151" t="s">
        <v>257</v>
      </c>
      <c r="H291" s="151" t="s">
        <v>95</v>
      </c>
      <c r="I291" s="151" t="s">
        <v>95</v>
      </c>
      <c r="J291" s="151"/>
      <c r="K291" s="152">
        <v>0</v>
      </c>
      <c r="L291" s="152">
        <v>0</v>
      </c>
      <c r="M291" s="153">
        <v>21</v>
      </c>
    </row>
    <row r="292" spans="1:13" x14ac:dyDescent="0.25">
      <c r="A292" s="148" t="s">
        <v>243</v>
      </c>
      <c r="B292" s="148" t="s">
        <v>114</v>
      </c>
      <c r="C292" s="148" t="s">
        <v>703</v>
      </c>
      <c r="D292" s="148" t="s">
        <v>489</v>
      </c>
      <c r="E292" s="148" t="s">
        <v>750</v>
      </c>
      <c r="F292" s="148" t="s">
        <v>122</v>
      </c>
      <c r="G292" s="148" t="s">
        <v>512</v>
      </c>
      <c r="H292" s="148" t="s">
        <v>95</v>
      </c>
      <c r="I292" s="148" t="s">
        <v>95</v>
      </c>
      <c r="J292" s="148"/>
      <c r="K292" s="149">
        <v>0</v>
      </c>
      <c r="L292" s="149">
        <v>0</v>
      </c>
      <c r="M292" s="150">
        <v>20</v>
      </c>
    </row>
    <row r="293" spans="1:13" x14ac:dyDescent="0.25">
      <c r="A293" s="151" t="s">
        <v>243</v>
      </c>
      <c r="B293" s="151" t="s">
        <v>114</v>
      </c>
      <c r="C293" s="151" t="s">
        <v>703</v>
      </c>
      <c r="D293" s="151" t="s">
        <v>751</v>
      </c>
      <c r="E293" s="151" t="s">
        <v>752</v>
      </c>
      <c r="F293" s="151" t="s">
        <v>753</v>
      </c>
      <c r="G293" s="151" t="s">
        <v>248</v>
      </c>
      <c r="H293" s="151" t="s">
        <v>95</v>
      </c>
      <c r="I293" s="151" t="s">
        <v>95</v>
      </c>
      <c r="J293" s="151"/>
      <c r="K293" s="152">
        <v>0</v>
      </c>
      <c r="L293" s="152">
        <v>0</v>
      </c>
      <c r="M293" s="153">
        <v>14</v>
      </c>
    </row>
    <row r="294" spans="1:13" x14ac:dyDescent="0.25">
      <c r="A294" s="148" t="s">
        <v>243</v>
      </c>
      <c r="B294" s="148" t="s">
        <v>114</v>
      </c>
      <c r="C294" s="148" t="s">
        <v>313</v>
      </c>
      <c r="D294" s="148" t="s">
        <v>307</v>
      </c>
      <c r="E294" s="148" t="s">
        <v>754</v>
      </c>
      <c r="F294" s="148" t="s">
        <v>315</v>
      </c>
      <c r="G294" s="148" t="s">
        <v>586</v>
      </c>
      <c r="H294" s="148" t="s">
        <v>95</v>
      </c>
      <c r="I294" s="148" t="s">
        <v>95</v>
      </c>
      <c r="J294" s="148"/>
      <c r="K294" s="149">
        <v>0</v>
      </c>
      <c r="L294" s="149">
        <v>0</v>
      </c>
      <c r="M294" s="150">
        <v>29</v>
      </c>
    </row>
    <row r="295" spans="1:13" x14ac:dyDescent="0.25">
      <c r="A295" s="151" t="s">
        <v>243</v>
      </c>
      <c r="B295" s="151" t="s">
        <v>114</v>
      </c>
      <c r="C295" s="151" t="s">
        <v>703</v>
      </c>
      <c r="D295" s="151" t="s">
        <v>751</v>
      </c>
      <c r="E295" s="151" t="s">
        <v>755</v>
      </c>
      <c r="F295" s="151" t="s">
        <v>753</v>
      </c>
      <c r="G295" s="151" t="s">
        <v>338</v>
      </c>
      <c r="H295" s="151" t="s">
        <v>95</v>
      </c>
      <c r="I295" s="151" t="s">
        <v>95</v>
      </c>
      <c r="J295" s="151"/>
      <c r="K295" s="152">
        <v>0</v>
      </c>
      <c r="L295" s="152">
        <v>0</v>
      </c>
      <c r="M295" s="153">
        <v>12</v>
      </c>
    </row>
    <row r="296" spans="1:13" x14ac:dyDescent="0.25">
      <c r="A296" s="148" t="s">
        <v>243</v>
      </c>
      <c r="B296" s="148" t="s">
        <v>114</v>
      </c>
      <c r="C296" s="148" t="s">
        <v>703</v>
      </c>
      <c r="D296" s="148" t="s">
        <v>693</v>
      </c>
      <c r="E296" s="148" t="s">
        <v>756</v>
      </c>
      <c r="F296" s="148" t="s">
        <v>757</v>
      </c>
      <c r="G296" s="148" t="s">
        <v>248</v>
      </c>
      <c r="H296" s="148" t="s">
        <v>95</v>
      </c>
      <c r="I296" s="148" t="s">
        <v>95</v>
      </c>
      <c r="J296" s="148"/>
      <c r="K296" s="149">
        <v>0</v>
      </c>
      <c r="L296" s="149">
        <v>0</v>
      </c>
      <c r="M296" s="150">
        <v>12</v>
      </c>
    </row>
    <row r="297" spans="1:13" x14ac:dyDescent="0.25">
      <c r="A297" s="151" t="s">
        <v>243</v>
      </c>
      <c r="B297" s="151" t="s">
        <v>114</v>
      </c>
      <c r="C297" s="151" t="s">
        <v>703</v>
      </c>
      <c r="D297" s="151" t="s">
        <v>693</v>
      </c>
      <c r="E297" s="151" t="s">
        <v>758</v>
      </c>
      <c r="F297" s="151" t="s">
        <v>757</v>
      </c>
      <c r="G297" s="151" t="s">
        <v>338</v>
      </c>
      <c r="H297" s="151" t="s">
        <v>95</v>
      </c>
      <c r="I297" s="151" t="s">
        <v>95</v>
      </c>
      <c r="J297" s="151"/>
      <c r="K297" s="152">
        <v>0</v>
      </c>
      <c r="L297" s="152">
        <v>0</v>
      </c>
      <c r="M297" s="153">
        <v>31</v>
      </c>
    </row>
    <row r="298" spans="1:13" x14ac:dyDescent="0.25">
      <c r="A298" s="148" t="s">
        <v>243</v>
      </c>
      <c r="B298" s="148" t="s">
        <v>114</v>
      </c>
      <c r="C298" s="148" t="s">
        <v>703</v>
      </c>
      <c r="D298" s="148" t="s">
        <v>759</v>
      </c>
      <c r="E298" s="148" t="s">
        <v>760</v>
      </c>
      <c r="F298" s="148" t="s">
        <v>112</v>
      </c>
      <c r="G298" s="148" t="s">
        <v>248</v>
      </c>
      <c r="H298" s="148" t="s">
        <v>95</v>
      </c>
      <c r="I298" s="148" t="s">
        <v>95</v>
      </c>
      <c r="J298" s="148"/>
      <c r="K298" s="149">
        <v>0</v>
      </c>
      <c r="L298" s="149">
        <v>0</v>
      </c>
      <c r="M298" s="150">
        <v>19</v>
      </c>
    </row>
    <row r="299" spans="1:13" x14ac:dyDescent="0.25">
      <c r="A299" s="151" t="s">
        <v>243</v>
      </c>
      <c r="B299" s="151" t="s">
        <v>114</v>
      </c>
      <c r="C299" s="151" t="s">
        <v>371</v>
      </c>
      <c r="D299" s="151" t="s">
        <v>372</v>
      </c>
      <c r="E299" s="151" t="s">
        <v>761</v>
      </c>
      <c r="F299" s="151" t="s">
        <v>132</v>
      </c>
      <c r="G299" s="151" t="s">
        <v>762</v>
      </c>
      <c r="H299" s="151" t="s">
        <v>95</v>
      </c>
      <c r="I299" s="151" t="s">
        <v>95</v>
      </c>
      <c r="J299" s="151"/>
      <c r="K299" s="152">
        <v>0</v>
      </c>
      <c r="L299" s="152">
        <v>0</v>
      </c>
      <c r="M299" s="153">
        <v>20</v>
      </c>
    </row>
    <row r="300" spans="1:13" x14ac:dyDescent="0.25">
      <c r="A300" s="148" t="s">
        <v>243</v>
      </c>
      <c r="B300" s="148" t="s">
        <v>114</v>
      </c>
      <c r="C300" s="148" t="s">
        <v>371</v>
      </c>
      <c r="D300" s="148" t="s">
        <v>330</v>
      </c>
      <c r="E300" s="148" t="s">
        <v>763</v>
      </c>
      <c r="F300" s="148" t="s">
        <v>764</v>
      </c>
      <c r="G300" s="148" t="s">
        <v>271</v>
      </c>
      <c r="H300" s="148" t="s">
        <v>95</v>
      </c>
      <c r="I300" s="148" t="s">
        <v>95</v>
      </c>
      <c r="J300" s="148"/>
      <c r="K300" s="149">
        <v>0</v>
      </c>
      <c r="L300" s="149">
        <v>0</v>
      </c>
      <c r="M300" s="150">
        <v>18</v>
      </c>
    </row>
    <row r="301" spans="1:13" x14ac:dyDescent="0.25">
      <c r="A301" s="151" t="s">
        <v>243</v>
      </c>
      <c r="B301" s="151" t="s">
        <v>114</v>
      </c>
      <c r="C301" s="151" t="s">
        <v>703</v>
      </c>
      <c r="D301" s="151" t="s">
        <v>765</v>
      </c>
      <c r="E301" s="151" t="s">
        <v>766</v>
      </c>
      <c r="F301" s="151" t="s">
        <v>767</v>
      </c>
      <c r="G301" s="151" t="s">
        <v>248</v>
      </c>
      <c r="H301" s="151" t="s">
        <v>95</v>
      </c>
      <c r="I301" s="151" t="s">
        <v>95</v>
      </c>
      <c r="J301" s="151"/>
      <c r="K301" s="152">
        <v>0</v>
      </c>
      <c r="L301" s="152">
        <v>0</v>
      </c>
      <c r="M301" s="153">
        <v>14</v>
      </c>
    </row>
    <row r="302" spans="1:13" x14ac:dyDescent="0.25">
      <c r="A302" s="148" t="s">
        <v>243</v>
      </c>
      <c r="B302" s="148" t="s">
        <v>114</v>
      </c>
      <c r="C302" s="148" t="s">
        <v>371</v>
      </c>
      <c r="D302" s="148" t="s">
        <v>372</v>
      </c>
      <c r="E302" s="148" t="s">
        <v>768</v>
      </c>
      <c r="F302" s="148" t="s">
        <v>132</v>
      </c>
      <c r="G302" s="148" t="s">
        <v>271</v>
      </c>
      <c r="H302" s="148" t="s">
        <v>95</v>
      </c>
      <c r="I302" s="148" t="s">
        <v>95</v>
      </c>
      <c r="J302" s="148"/>
      <c r="K302" s="149">
        <v>0</v>
      </c>
      <c r="L302" s="149">
        <v>0</v>
      </c>
      <c r="M302" s="150">
        <v>20</v>
      </c>
    </row>
    <row r="303" spans="1:13" x14ac:dyDescent="0.25">
      <c r="A303" s="151" t="s">
        <v>243</v>
      </c>
      <c r="B303" s="151" t="s">
        <v>114</v>
      </c>
      <c r="C303" s="151" t="s">
        <v>703</v>
      </c>
      <c r="D303" s="151" t="s">
        <v>769</v>
      </c>
      <c r="E303" s="151" t="s">
        <v>770</v>
      </c>
      <c r="F303" s="151" t="s">
        <v>101</v>
      </c>
      <c r="G303" s="151" t="s">
        <v>248</v>
      </c>
      <c r="H303" s="151" t="s">
        <v>95</v>
      </c>
      <c r="I303" s="151" t="s">
        <v>95</v>
      </c>
      <c r="J303" s="151"/>
      <c r="K303" s="152">
        <v>0</v>
      </c>
      <c r="L303" s="152">
        <v>0</v>
      </c>
      <c r="M303" s="153">
        <v>6</v>
      </c>
    </row>
    <row r="304" spans="1:13" x14ac:dyDescent="0.25">
      <c r="A304" s="148" t="s">
        <v>243</v>
      </c>
      <c r="B304" s="148" t="s">
        <v>114</v>
      </c>
      <c r="C304" s="148" t="s">
        <v>371</v>
      </c>
      <c r="D304" s="148" t="s">
        <v>372</v>
      </c>
      <c r="E304" s="148" t="s">
        <v>771</v>
      </c>
      <c r="F304" s="148" t="s">
        <v>132</v>
      </c>
      <c r="G304" s="148" t="s">
        <v>282</v>
      </c>
      <c r="H304" s="148" t="s">
        <v>95</v>
      </c>
      <c r="I304" s="148" t="s">
        <v>95</v>
      </c>
      <c r="J304" s="148"/>
      <c r="K304" s="149">
        <v>0</v>
      </c>
      <c r="L304" s="149">
        <v>0</v>
      </c>
      <c r="M304" s="150">
        <v>21</v>
      </c>
    </row>
    <row r="305" spans="1:13" x14ac:dyDescent="0.25">
      <c r="A305" s="151" t="s">
        <v>243</v>
      </c>
      <c r="B305" s="151" t="s">
        <v>114</v>
      </c>
      <c r="C305" s="151" t="s">
        <v>371</v>
      </c>
      <c r="D305" s="151" t="s">
        <v>372</v>
      </c>
      <c r="E305" s="151" t="s">
        <v>772</v>
      </c>
      <c r="F305" s="151" t="s">
        <v>132</v>
      </c>
      <c r="G305" s="151" t="s">
        <v>274</v>
      </c>
      <c r="H305" s="151" t="s">
        <v>95</v>
      </c>
      <c r="I305" s="151" t="s">
        <v>95</v>
      </c>
      <c r="J305" s="151"/>
      <c r="K305" s="152">
        <v>0</v>
      </c>
      <c r="L305" s="152">
        <v>0</v>
      </c>
      <c r="M305" s="153">
        <v>21</v>
      </c>
    </row>
    <row r="306" spans="1:13" x14ac:dyDescent="0.25">
      <c r="A306" s="148" t="s">
        <v>243</v>
      </c>
      <c r="B306" s="148" t="s">
        <v>114</v>
      </c>
      <c r="C306" s="148" t="s">
        <v>371</v>
      </c>
      <c r="D306" s="148" t="s">
        <v>372</v>
      </c>
      <c r="E306" s="148" t="s">
        <v>773</v>
      </c>
      <c r="F306" s="148" t="s">
        <v>132</v>
      </c>
      <c r="G306" s="148" t="s">
        <v>277</v>
      </c>
      <c r="H306" s="148" t="s">
        <v>95</v>
      </c>
      <c r="I306" s="148" t="s">
        <v>95</v>
      </c>
      <c r="J306" s="148"/>
      <c r="K306" s="149">
        <v>0</v>
      </c>
      <c r="L306" s="149">
        <v>0</v>
      </c>
      <c r="M306" s="150">
        <v>18</v>
      </c>
    </row>
    <row r="307" spans="1:13" x14ac:dyDescent="0.25">
      <c r="A307" s="151" t="s">
        <v>243</v>
      </c>
      <c r="B307" s="151" t="s">
        <v>114</v>
      </c>
      <c r="C307" s="151" t="s">
        <v>392</v>
      </c>
      <c r="D307" s="151" t="s">
        <v>393</v>
      </c>
      <c r="E307" s="151" t="s">
        <v>774</v>
      </c>
      <c r="F307" s="151" t="s">
        <v>395</v>
      </c>
      <c r="G307" s="151" t="s">
        <v>775</v>
      </c>
      <c r="H307" s="151" t="s">
        <v>95</v>
      </c>
      <c r="I307" s="151" t="s">
        <v>95</v>
      </c>
      <c r="J307" s="151"/>
      <c r="K307" s="152">
        <v>0</v>
      </c>
      <c r="L307" s="152">
        <v>0</v>
      </c>
      <c r="M307" s="153">
        <v>9</v>
      </c>
    </row>
    <row r="308" spans="1:13" x14ac:dyDescent="0.25">
      <c r="A308" s="148" t="s">
        <v>243</v>
      </c>
      <c r="B308" s="148" t="s">
        <v>114</v>
      </c>
      <c r="C308" s="148" t="s">
        <v>378</v>
      </c>
      <c r="D308" s="148" t="s">
        <v>359</v>
      </c>
      <c r="E308" s="148" t="s">
        <v>776</v>
      </c>
      <c r="F308" s="148" t="s">
        <v>134</v>
      </c>
      <c r="G308" s="148" t="s">
        <v>271</v>
      </c>
      <c r="H308" s="148" t="s">
        <v>95</v>
      </c>
      <c r="I308" s="148" t="s">
        <v>95</v>
      </c>
      <c r="J308" s="148"/>
      <c r="K308" s="149">
        <v>0</v>
      </c>
      <c r="L308" s="149">
        <v>0</v>
      </c>
      <c r="M308" s="150">
        <v>21</v>
      </c>
    </row>
    <row r="309" spans="1:13" x14ac:dyDescent="0.25">
      <c r="A309" s="151" t="s">
        <v>243</v>
      </c>
      <c r="B309" s="151" t="s">
        <v>114</v>
      </c>
      <c r="C309" s="151" t="s">
        <v>371</v>
      </c>
      <c r="D309" s="151" t="s">
        <v>372</v>
      </c>
      <c r="E309" s="151" t="s">
        <v>777</v>
      </c>
      <c r="F309" s="151" t="s">
        <v>132</v>
      </c>
      <c r="G309" s="151" t="s">
        <v>291</v>
      </c>
      <c r="H309" s="151" t="s">
        <v>92</v>
      </c>
      <c r="I309" s="151" t="s">
        <v>95</v>
      </c>
      <c r="J309" s="151"/>
      <c r="K309" s="152">
        <v>0</v>
      </c>
      <c r="L309" s="152">
        <v>0</v>
      </c>
      <c r="M309" s="153">
        <v>27</v>
      </c>
    </row>
    <row r="310" spans="1:13" x14ac:dyDescent="0.25">
      <c r="A310" s="148" t="s">
        <v>243</v>
      </c>
      <c r="B310" s="148" t="s">
        <v>114</v>
      </c>
      <c r="C310" s="148" t="s">
        <v>420</v>
      </c>
      <c r="D310" s="148" t="s">
        <v>307</v>
      </c>
      <c r="E310" s="148" t="s">
        <v>778</v>
      </c>
      <c r="F310" s="148" t="s">
        <v>426</v>
      </c>
      <c r="G310" s="148" t="s">
        <v>271</v>
      </c>
      <c r="H310" s="148" t="s">
        <v>95</v>
      </c>
      <c r="I310" s="148" t="s">
        <v>95</v>
      </c>
      <c r="J310" s="148"/>
      <c r="K310" s="149">
        <v>0</v>
      </c>
      <c r="L310" s="149">
        <v>0</v>
      </c>
      <c r="M310" s="150">
        <v>24</v>
      </c>
    </row>
    <row r="311" spans="1:13" x14ac:dyDescent="0.25">
      <c r="A311" s="151" t="s">
        <v>243</v>
      </c>
      <c r="B311" s="151" t="s">
        <v>114</v>
      </c>
      <c r="C311" s="151" t="s">
        <v>420</v>
      </c>
      <c r="D311" s="151" t="s">
        <v>307</v>
      </c>
      <c r="E311" s="151" t="s">
        <v>779</v>
      </c>
      <c r="F311" s="151" t="s">
        <v>426</v>
      </c>
      <c r="G311" s="151" t="s">
        <v>447</v>
      </c>
      <c r="H311" s="151" t="s">
        <v>95</v>
      </c>
      <c r="I311" s="151" t="s">
        <v>95</v>
      </c>
      <c r="J311" s="151"/>
      <c r="K311" s="152">
        <v>0</v>
      </c>
      <c r="L311" s="152">
        <v>0</v>
      </c>
      <c r="M311" s="153">
        <v>18</v>
      </c>
    </row>
    <row r="312" spans="1:13" x14ac:dyDescent="0.25">
      <c r="A312" s="148" t="s">
        <v>243</v>
      </c>
      <c r="B312" s="148" t="s">
        <v>114</v>
      </c>
      <c r="C312" s="148" t="s">
        <v>420</v>
      </c>
      <c r="D312" s="148" t="s">
        <v>421</v>
      </c>
      <c r="E312" s="148" t="s">
        <v>780</v>
      </c>
      <c r="F312" s="148" t="s">
        <v>423</v>
      </c>
      <c r="G312" s="148" t="s">
        <v>352</v>
      </c>
      <c r="H312" s="148" t="s">
        <v>95</v>
      </c>
      <c r="I312" s="148" t="s">
        <v>95</v>
      </c>
      <c r="J312" s="148"/>
      <c r="K312" s="149">
        <v>0</v>
      </c>
      <c r="L312" s="149">
        <v>0</v>
      </c>
      <c r="M312" s="150">
        <v>22</v>
      </c>
    </row>
    <row r="313" spans="1:13" x14ac:dyDescent="0.25">
      <c r="A313" s="151" t="s">
        <v>243</v>
      </c>
      <c r="B313" s="151" t="s">
        <v>114</v>
      </c>
      <c r="C313" s="151" t="s">
        <v>420</v>
      </c>
      <c r="D313" s="151" t="s">
        <v>324</v>
      </c>
      <c r="E313" s="151" t="s">
        <v>781</v>
      </c>
      <c r="F313" s="151" t="s">
        <v>430</v>
      </c>
      <c r="G313" s="151" t="s">
        <v>352</v>
      </c>
      <c r="H313" s="151" t="s">
        <v>95</v>
      </c>
      <c r="I313" s="151" t="s">
        <v>95</v>
      </c>
      <c r="J313" s="151"/>
      <c r="K313" s="152">
        <v>0</v>
      </c>
      <c r="L313" s="152">
        <v>0</v>
      </c>
      <c r="M313" s="153">
        <v>25</v>
      </c>
    </row>
    <row r="314" spans="1:13" x14ac:dyDescent="0.25">
      <c r="A314" s="148" t="s">
        <v>243</v>
      </c>
      <c r="B314" s="148" t="s">
        <v>114</v>
      </c>
      <c r="C314" s="148" t="s">
        <v>420</v>
      </c>
      <c r="D314" s="148" t="s">
        <v>307</v>
      </c>
      <c r="E314" s="148" t="s">
        <v>782</v>
      </c>
      <c r="F314" s="148" t="s">
        <v>426</v>
      </c>
      <c r="G314" s="148" t="s">
        <v>615</v>
      </c>
      <c r="H314" s="148" t="s">
        <v>95</v>
      </c>
      <c r="I314" s="148" t="s">
        <v>95</v>
      </c>
      <c r="J314" s="148"/>
      <c r="K314" s="149">
        <v>0</v>
      </c>
      <c r="L314" s="149">
        <v>0</v>
      </c>
      <c r="M314" s="150">
        <v>16</v>
      </c>
    </row>
    <row r="315" spans="1:13" x14ac:dyDescent="0.25">
      <c r="A315" s="151" t="s">
        <v>243</v>
      </c>
      <c r="B315" s="151" t="s">
        <v>114</v>
      </c>
      <c r="C315" s="151" t="s">
        <v>420</v>
      </c>
      <c r="D315" s="151" t="s">
        <v>421</v>
      </c>
      <c r="E315" s="151" t="s">
        <v>783</v>
      </c>
      <c r="F315" s="151" t="s">
        <v>423</v>
      </c>
      <c r="G315" s="151" t="s">
        <v>288</v>
      </c>
      <c r="H315" s="151" t="s">
        <v>92</v>
      </c>
      <c r="I315" s="151" t="s">
        <v>95</v>
      </c>
      <c r="J315" s="151"/>
      <c r="K315" s="152">
        <v>0</v>
      </c>
      <c r="L315" s="152">
        <v>0</v>
      </c>
      <c r="M315" s="153">
        <v>18</v>
      </c>
    </row>
    <row r="316" spans="1:13" x14ac:dyDescent="0.25">
      <c r="A316" s="148" t="s">
        <v>243</v>
      </c>
      <c r="B316" s="148" t="s">
        <v>114</v>
      </c>
      <c r="C316" s="148" t="s">
        <v>420</v>
      </c>
      <c r="D316" s="148" t="s">
        <v>400</v>
      </c>
      <c r="E316" s="148" t="s">
        <v>784</v>
      </c>
      <c r="F316" s="148" t="s">
        <v>177</v>
      </c>
      <c r="G316" s="148" t="s">
        <v>285</v>
      </c>
      <c r="H316" s="148" t="s">
        <v>92</v>
      </c>
      <c r="I316" s="148" t="s">
        <v>95</v>
      </c>
      <c r="J316" s="148"/>
      <c r="K316" s="149">
        <v>0</v>
      </c>
      <c r="L316" s="149">
        <v>0</v>
      </c>
      <c r="M316" s="150">
        <v>20</v>
      </c>
    </row>
    <row r="317" spans="1:13" x14ac:dyDescent="0.25">
      <c r="A317" s="151" t="s">
        <v>243</v>
      </c>
      <c r="B317" s="151" t="s">
        <v>114</v>
      </c>
      <c r="C317" s="151" t="s">
        <v>420</v>
      </c>
      <c r="D317" s="151" t="s">
        <v>307</v>
      </c>
      <c r="E317" s="151" t="s">
        <v>785</v>
      </c>
      <c r="F317" s="151" t="s">
        <v>426</v>
      </c>
      <c r="G317" s="151" t="s">
        <v>786</v>
      </c>
      <c r="H317" s="151" t="s">
        <v>95</v>
      </c>
      <c r="I317" s="151" t="s">
        <v>95</v>
      </c>
      <c r="J317" s="151"/>
      <c r="K317" s="152">
        <v>0</v>
      </c>
      <c r="L317" s="152">
        <v>0</v>
      </c>
      <c r="M317" s="153">
        <v>22</v>
      </c>
    </row>
    <row r="318" spans="1:13" x14ac:dyDescent="0.25">
      <c r="A318" s="148" t="s">
        <v>243</v>
      </c>
      <c r="B318" s="148" t="s">
        <v>114</v>
      </c>
      <c r="C318" s="148" t="s">
        <v>420</v>
      </c>
      <c r="D318" s="148" t="s">
        <v>421</v>
      </c>
      <c r="E318" s="148" t="s">
        <v>787</v>
      </c>
      <c r="F318" s="148" t="s">
        <v>423</v>
      </c>
      <c r="G318" s="148" t="s">
        <v>788</v>
      </c>
      <c r="H318" s="148" t="s">
        <v>95</v>
      </c>
      <c r="I318" s="148" t="s">
        <v>95</v>
      </c>
      <c r="J318" s="148"/>
      <c r="K318" s="149">
        <v>0</v>
      </c>
      <c r="L318" s="149">
        <v>0</v>
      </c>
      <c r="M318" s="150">
        <v>18</v>
      </c>
    </row>
    <row r="319" spans="1:13" x14ac:dyDescent="0.25">
      <c r="A319" s="151" t="s">
        <v>243</v>
      </c>
      <c r="B319" s="151" t="s">
        <v>114</v>
      </c>
      <c r="C319" s="151" t="s">
        <v>420</v>
      </c>
      <c r="D319" s="151" t="s">
        <v>307</v>
      </c>
      <c r="E319" s="151" t="s">
        <v>789</v>
      </c>
      <c r="F319" s="151" t="s">
        <v>426</v>
      </c>
      <c r="G319" s="151" t="s">
        <v>720</v>
      </c>
      <c r="H319" s="151" t="s">
        <v>95</v>
      </c>
      <c r="I319" s="151" t="s">
        <v>95</v>
      </c>
      <c r="J319" s="151"/>
      <c r="K319" s="152">
        <v>0</v>
      </c>
      <c r="L319" s="152">
        <v>0</v>
      </c>
      <c r="M319" s="153">
        <v>24</v>
      </c>
    </row>
    <row r="320" spans="1:13" x14ac:dyDescent="0.25">
      <c r="A320" s="148" t="s">
        <v>243</v>
      </c>
      <c r="B320" s="148" t="s">
        <v>114</v>
      </c>
      <c r="C320" s="148" t="s">
        <v>420</v>
      </c>
      <c r="D320" s="148" t="s">
        <v>421</v>
      </c>
      <c r="E320" s="148" t="s">
        <v>790</v>
      </c>
      <c r="F320" s="148" t="s">
        <v>423</v>
      </c>
      <c r="G320" s="148" t="s">
        <v>762</v>
      </c>
      <c r="H320" s="148" t="s">
        <v>95</v>
      </c>
      <c r="I320" s="148" t="s">
        <v>95</v>
      </c>
      <c r="J320" s="148"/>
      <c r="K320" s="149">
        <v>0</v>
      </c>
      <c r="L320" s="149">
        <v>0</v>
      </c>
      <c r="M320" s="150">
        <v>17</v>
      </c>
    </row>
    <row r="321" spans="1:13" x14ac:dyDescent="0.25">
      <c r="A321" s="151" t="s">
        <v>243</v>
      </c>
      <c r="B321" s="151" t="s">
        <v>114</v>
      </c>
      <c r="C321" s="151" t="s">
        <v>420</v>
      </c>
      <c r="D321" s="151" t="s">
        <v>307</v>
      </c>
      <c r="E321" s="151" t="s">
        <v>791</v>
      </c>
      <c r="F321" s="151" t="s">
        <v>426</v>
      </c>
      <c r="G321" s="151" t="s">
        <v>352</v>
      </c>
      <c r="H321" s="151" t="s">
        <v>95</v>
      </c>
      <c r="I321" s="151" t="s">
        <v>95</v>
      </c>
      <c r="J321" s="151"/>
      <c r="K321" s="152">
        <v>0</v>
      </c>
      <c r="L321" s="152">
        <v>0</v>
      </c>
      <c r="M321" s="153">
        <v>24</v>
      </c>
    </row>
    <row r="322" spans="1:13" x14ac:dyDescent="0.25">
      <c r="A322" s="148" t="s">
        <v>243</v>
      </c>
      <c r="B322" s="148" t="s">
        <v>114</v>
      </c>
      <c r="C322" s="148" t="s">
        <v>420</v>
      </c>
      <c r="D322" s="148" t="s">
        <v>540</v>
      </c>
      <c r="E322" s="148" t="s">
        <v>792</v>
      </c>
      <c r="F322" s="148" t="s">
        <v>542</v>
      </c>
      <c r="G322" s="148" t="s">
        <v>720</v>
      </c>
      <c r="H322" s="148" t="s">
        <v>95</v>
      </c>
      <c r="I322" s="148" t="s">
        <v>95</v>
      </c>
      <c r="J322" s="148"/>
      <c r="K322" s="149">
        <v>0</v>
      </c>
      <c r="L322" s="149">
        <v>0</v>
      </c>
      <c r="M322" s="150">
        <v>15</v>
      </c>
    </row>
    <row r="323" spans="1:13" x14ac:dyDescent="0.25">
      <c r="A323" s="151" t="s">
        <v>243</v>
      </c>
      <c r="B323" s="151" t="s">
        <v>114</v>
      </c>
      <c r="C323" s="151" t="s">
        <v>420</v>
      </c>
      <c r="D323" s="151" t="s">
        <v>421</v>
      </c>
      <c r="E323" s="151" t="s">
        <v>793</v>
      </c>
      <c r="F323" s="151" t="s">
        <v>423</v>
      </c>
      <c r="G323" s="151" t="s">
        <v>291</v>
      </c>
      <c r="H323" s="151" t="s">
        <v>92</v>
      </c>
      <c r="I323" s="151" t="s">
        <v>95</v>
      </c>
      <c r="J323" s="151"/>
      <c r="K323" s="152">
        <v>0</v>
      </c>
      <c r="L323" s="152">
        <v>0</v>
      </c>
      <c r="M323" s="153">
        <v>21</v>
      </c>
    </row>
    <row r="324" spans="1:13" x14ac:dyDescent="0.25">
      <c r="A324" s="148" t="s">
        <v>243</v>
      </c>
      <c r="B324" s="148" t="s">
        <v>114</v>
      </c>
      <c r="C324" s="148" t="s">
        <v>371</v>
      </c>
      <c r="D324" s="148" t="s">
        <v>372</v>
      </c>
      <c r="E324" s="148" t="s">
        <v>794</v>
      </c>
      <c r="F324" s="148" t="s">
        <v>132</v>
      </c>
      <c r="G324" s="148" t="s">
        <v>795</v>
      </c>
      <c r="H324" s="148" t="s">
        <v>95</v>
      </c>
      <c r="I324" s="148" t="s">
        <v>95</v>
      </c>
      <c r="J324" s="148"/>
      <c r="K324" s="149">
        <v>0</v>
      </c>
      <c r="L324" s="149">
        <v>0</v>
      </c>
      <c r="M324" s="150">
        <v>16</v>
      </c>
    </row>
    <row r="325" spans="1:13" x14ac:dyDescent="0.25">
      <c r="A325" s="151" t="s">
        <v>243</v>
      </c>
      <c r="B325" s="151" t="s">
        <v>114</v>
      </c>
      <c r="C325" s="151" t="s">
        <v>796</v>
      </c>
      <c r="D325" s="151" t="s">
        <v>797</v>
      </c>
      <c r="E325" s="151" t="s">
        <v>798</v>
      </c>
      <c r="F325" s="151" t="s">
        <v>799</v>
      </c>
      <c r="G325" s="151" t="s">
        <v>248</v>
      </c>
      <c r="H325" s="151" t="s">
        <v>95</v>
      </c>
      <c r="I325" s="151" t="s">
        <v>95</v>
      </c>
      <c r="J325" s="151"/>
      <c r="K325" s="152">
        <v>0</v>
      </c>
      <c r="L325" s="152">
        <v>0</v>
      </c>
      <c r="M325" s="153">
        <v>24</v>
      </c>
    </row>
    <row r="326" spans="1:13" x14ac:dyDescent="0.25">
      <c r="A326" s="148" t="s">
        <v>243</v>
      </c>
      <c r="B326" s="148" t="s">
        <v>114</v>
      </c>
      <c r="C326" s="148" t="s">
        <v>420</v>
      </c>
      <c r="D326" s="148" t="s">
        <v>421</v>
      </c>
      <c r="E326" s="148" t="s">
        <v>800</v>
      </c>
      <c r="F326" s="148" t="s">
        <v>423</v>
      </c>
      <c r="G326" s="148" t="s">
        <v>282</v>
      </c>
      <c r="H326" s="148" t="s">
        <v>95</v>
      </c>
      <c r="I326" s="148" t="s">
        <v>95</v>
      </c>
      <c r="J326" s="148"/>
      <c r="K326" s="149">
        <v>0</v>
      </c>
      <c r="L326" s="149">
        <v>0</v>
      </c>
      <c r="M326" s="150">
        <v>23</v>
      </c>
    </row>
    <row r="327" spans="1:13" x14ac:dyDescent="0.25">
      <c r="A327" s="151" t="s">
        <v>243</v>
      </c>
      <c r="B327" s="151" t="s">
        <v>114</v>
      </c>
      <c r="C327" s="151" t="s">
        <v>371</v>
      </c>
      <c r="D327" s="151" t="s">
        <v>372</v>
      </c>
      <c r="E327" s="151" t="s">
        <v>801</v>
      </c>
      <c r="F327" s="151" t="s">
        <v>132</v>
      </c>
      <c r="G327" s="151" t="s">
        <v>788</v>
      </c>
      <c r="H327" s="151" t="s">
        <v>95</v>
      </c>
      <c r="I327" s="151" t="s">
        <v>95</v>
      </c>
      <c r="J327" s="151"/>
      <c r="K327" s="152">
        <v>0</v>
      </c>
      <c r="L327" s="152">
        <v>0</v>
      </c>
      <c r="M327" s="153">
        <v>22</v>
      </c>
    </row>
    <row r="328" spans="1:13" x14ac:dyDescent="0.25">
      <c r="A328" s="148" t="s">
        <v>243</v>
      </c>
      <c r="B328" s="148" t="s">
        <v>114</v>
      </c>
      <c r="C328" s="148" t="s">
        <v>371</v>
      </c>
      <c r="D328" s="148" t="s">
        <v>372</v>
      </c>
      <c r="E328" s="148" t="s">
        <v>802</v>
      </c>
      <c r="F328" s="148" t="s">
        <v>132</v>
      </c>
      <c r="G328" s="148" t="s">
        <v>352</v>
      </c>
      <c r="H328" s="148" t="s">
        <v>95</v>
      </c>
      <c r="I328" s="148" t="s">
        <v>95</v>
      </c>
      <c r="J328" s="148"/>
      <c r="K328" s="149">
        <v>0</v>
      </c>
      <c r="L328" s="149">
        <v>0</v>
      </c>
      <c r="M328" s="150">
        <v>22</v>
      </c>
    </row>
    <row r="329" spans="1:13" x14ac:dyDescent="0.25">
      <c r="A329" s="151" t="s">
        <v>243</v>
      </c>
      <c r="B329" s="151" t="s">
        <v>114</v>
      </c>
      <c r="C329" s="151" t="s">
        <v>420</v>
      </c>
      <c r="D329" s="151" t="s">
        <v>400</v>
      </c>
      <c r="E329" s="151" t="s">
        <v>803</v>
      </c>
      <c r="F329" s="151" t="s">
        <v>177</v>
      </c>
      <c r="G329" s="151" t="s">
        <v>271</v>
      </c>
      <c r="H329" s="151" t="s">
        <v>95</v>
      </c>
      <c r="I329" s="151" t="s">
        <v>95</v>
      </c>
      <c r="J329" s="151"/>
      <c r="K329" s="152">
        <v>0</v>
      </c>
      <c r="L329" s="152">
        <v>0</v>
      </c>
      <c r="M329" s="153">
        <v>20</v>
      </c>
    </row>
    <row r="330" spans="1:13" x14ac:dyDescent="0.25">
      <c r="A330" s="148" t="s">
        <v>243</v>
      </c>
      <c r="B330" s="148" t="s">
        <v>114</v>
      </c>
      <c r="C330" s="148" t="s">
        <v>420</v>
      </c>
      <c r="D330" s="148" t="s">
        <v>400</v>
      </c>
      <c r="E330" s="148" t="s">
        <v>804</v>
      </c>
      <c r="F330" s="148" t="s">
        <v>177</v>
      </c>
      <c r="G330" s="148" t="s">
        <v>291</v>
      </c>
      <c r="H330" s="148" t="s">
        <v>92</v>
      </c>
      <c r="I330" s="148" t="s">
        <v>95</v>
      </c>
      <c r="J330" s="148"/>
      <c r="K330" s="149">
        <v>0</v>
      </c>
      <c r="L330" s="149">
        <v>0</v>
      </c>
      <c r="M330" s="150">
        <v>21</v>
      </c>
    </row>
    <row r="331" spans="1:13" x14ac:dyDescent="0.25">
      <c r="A331" s="151" t="s">
        <v>243</v>
      </c>
      <c r="B331" s="151" t="s">
        <v>114</v>
      </c>
      <c r="C331" s="151" t="s">
        <v>249</v>
      </c>
      <c r="D331" s="151" t="s">
        <v>650</v>
      </c>
      <c r="E331" s="151" t="s">
        <v>805</v>
      </c>
      <c r="F331" s="151" t="s">
        <v>142</v>
      </c>
      <c r="G331" s="151" t="s">
        <v>268</v>
      </c>
      <c r="H331" s="151" t="s">
        <v>95</v>
      </c>
      <c r="I331" s="151" t="s">
        <v>95</v>
      </c>
      <c r="J331" s="151"/>
      <c r="K331" s="152">
        <v>0</v>
      </c>
      <c r="L331" s="152">
        <v>0</v>
      </c>
      <c r="M331" s="153">
        <v>13</v>
      </c>
    </row>
    <row r="332" spans="1:13" x14ac:dyDescent="0.25">
      <c r="A332" s="148" t="s">
        <v>243</v>
      </c>
      <c r="B332" s="148" t="s">
        <v>114</v>
      </c>
      <c r="C332" s="148" t="s">
        <v>249</v>
      </c>
      <c r="D332" s="148" t="s">
        <v>655</v>
      </c>
      <c r="E332" s="148" t="s">
        <v>806</v>
      </c>
      <c r="F332" s="148" t="s">
        <v>657</v>
      </c>
      <c r="G332" s="148" t="s">
        <v>268</v>
      </c>
      <c r="H332" s="148" t="s">
        <v>95</v>
      </c>
      <c r="I332" s="148" t="s">
        <v>95</v>
      </c>
      <c r="J332" s="148"/>
      <c r="K332" s="149">
        <v>0</v>
      </c>
      <c r="L332" s="149">
        <v>0</v>
      </c>
      <c r="M332" s="150">
        <v>18</v>
      </c>
    </row>
    <row r="333" spans="1:13" x14ac:dyDescent="0.25">
      <c r="A333" s="151" t="s">
        <v>243</v>
      </c>
      <c r="B333" s="151" t="s">
        <v>114</v>
      </c>
      <c r="C333" s="151" t="s">
        <v>677</v>
      </c>
      <c r="D333" s="151" t="s">
        <v>682</v>
      </c>
      <c r="E333" s="151" t="s">
        <v>807</v>
      </c>
      <c r="F333" s="151" t="s">
        <v>684</v>
      </c>
      <c r="G333" s="151" t="s">
        <v>268</v>
      </c>
      <c r="H333" s="151" t="s">
        <v>95</v>
      </c>
      <c r="I333" s="151" t="s">
        <v>95</v>
      </c>
      <c r="J333" s="151"/>
      <c r="K333" s="152">
        <v>0</v>
      </c>
      <c r="L333" s="152">
        <v>0</v>
      </c>
      <c r="M333" s="153">
        <v>6</v>
      </c>
    </row>
    <row r="334" spans="1:13" x14ac:dyDescent="0.25">
      <c r="A334" s="148" t="s">
        <v>243</v>
      </c>
      <c r="B334" s="148" t="s">
        <v>114</v>
      </c>
      <c r="C334" s="148" t="s">
        <v>696</v>
      </c>
      <c r="D334" s="148" t="s">
        <v>307</v>
      </c>
      <c r="E334" s="148" t="s">
        <v>808</v>
      </c>
      <c r="F334" s="148" t="s">
        <v>698</v>
      </c>
      <c r="G334" s="148" t="s">
        <v>271</v>
      </c>
      <c r="H334" s="148" t="s">
        <v>95</v>
      </c>
      <c r="I334" s="148" t="s">
        <v>95</v>
      </c>
      <c r="J334" s="148"/>
      <c r="K334" s="149">
        <v>0</v>
      </c>
      <c r="L334" s="149">
        <v>0</v>
      </c>
      <c r="M334" s="150">
        <v>24</v>
      </c>
    </row>
    <row r="335" spans="1:13" x14ac:dyDescent="0.25">
      <c r="A335" s="151" t="s">
        <v>243</v>
      </c>
      <c r="B335" s="151" t="s">
        <v>114</v>
      </c>
      <c r="C335" s="151" t="s">
        <v>696</v>
      </c>
      <c r="D335" s="151" t="s">
        <v>307</v>
      </c>
      <c r="E335" s="151" t="s">
        <v>809</v>
      </c>
      <c r="F335" s="151" t="s">
        <v>698</v>
      </c>
      <c r="G335" s="151" t="s">
        <v>282</v>
      </c>
      <c r="H335" s="151" t="s">
        <v>95</v>
      </c>
      <c r="I335" s="151" t="s">
        <v>95</v>
      </c>
      <c r="J335" s="151"/>
      <c r="K335" s="152">
        <v>0</v>
      </c>
      <c r="L335" s="152">
        <v>0</v>
      </c>
      <c r="M335" s="153">
        <v>24</v>
      </c>
    </row>
    <row r="336" spans="1:13" x14ac:dyDescent="0.25">
      <c r="A336" s="148" t="s">
        <v>243</v>
      </c>
      <c r="B336" s="148" t="s">
        <v>114</v>
      </c>
      <c r="C336" s="148" t="s">
        <v>696</v>
      </c>
      <c r="D336" s="148" t="s">
        <v>307</v>
      </c>
      <c r="E336" s="148" t="s">
        <v>810</v>
      </c>
      <c r="F336" s="148" t="s">
        <v>698</v>
      </c>
      <c r="G336" s="148" t="s">
        <v>274</v>
      </c>
      <c r="H336" s="148" t="s">
        <v>95</v>
      </c>
      <c r="I336" s="148" t="s">
        <v>95</v>
      </c>
      <c r="J336" s="148"/>
      <c r="K336" s="149">
        <v>0</v>
      </c>
      <c r="L336" s="149">
        <v>0</v>
      </c>
      <c r="M336" s="150">
        <v>12</v>
      </c>
    </row>
    <row r="337" spans="1:13" x14ac:dyDescent="0.25">
      <c r="A337" s="151" t="s">
        <v>243</v>
      </c>
      <c r="B337" s="151" t="s">
        <v>114</v>
      </c>
      <c r="C337" s="151" t="s">
        <v>703</v>
      </c>
      <c r="D337" s="151" t="s">
        <v>704</v>
      </c>
      <c r="E337" s="151" t="s">
        <v>811</v>
      </c>
      <c r="F337" s="151" t="s">
        <v>706</v>
      </c>
      <c r="G337" s="151" t="s">
        <v>812</v>
      </c>
      <c r="H337" s="151" t="s">
        <v>95</v>
      </c>
      <c r="I337" s="151" t="s">
        <v>95</v>
      </c>
      <c r="J337" s="151"/>
      <c r="K337" s="152">
        <v>0</v>
      </c>
      <c r="L337" s="152">
        <v>0</v>
      </c>
      <c r="M337" s="153">
        <v>30</v>
      </c>
    </row>
    <row r="338" spans="1:13" x14ac:dyDescent="0.25">
      <c r="A338" s="148" t="s">
        <v>243</v>
      </c>
      <c r="B338" s="148" t="s">
        <v>114</v>
      </c>
      <c r="C338" s="148" t="s">
        <v>703</v>
      </c>
      <c r="D338" s="148" t="s">
        <v>478</v>
      </c>
      <c r="E338" s="148" t="s">
        <v>813</v>
      </c>
      <c r="F338" s="148" t="s">
        <v>711</v>
      </c>
      <c r="G338" s="148" t="s">
        <v>812</v>
      </c>
      <c r="H338" s="148" t="s">
        <v>95</v>
      </c>
      <c r="I338" s="148" t="s">
        <v>95</v>
      </c>
      <c r="J338" s="148"/>
      <c r="K338" s="149">
        <v>0</v>
      </c>
      <c r="L338" s="149">
        <v>0</v>
      </c>
      <c r="M338" s="150">
        <v>36</v>
      </c>
    </row>
    <row r="339" spans="1:13" x14ac:dyDescent="0.25">
      <c r="A339" s="151" t="s">
        <v>243</v>
      </c>
      <c r="B339" s="151" t="s">
        <v>114</v>
      </c>
      <c r="C339" s="151" t="s">
        <v>703</v>
      </c>
      <c r="D339" s="151" t="s">
        <v>704</v>
      </c>
      <c r="E339" s="151" t="s">
        <v>814</v>
      </c>
      <c r="F339" s="151" t="s">
        <v>706</v>
      </c>
      <c r="G339" s="151" t="s">
        <v>720</v>
      </c>
      <c r="H339" s="151" t="s">
        <v>95</v>
      </c>
      <c r="I339" s="151" t="s">
        <v>95</v>
      </c>
      <c r="J339" s="151"/>
      <c r="K339" s="152">
        <v>0</v>
      </c>
      <c r="L339" s="152">
        <v>0</v>
      </c>
      <c r="M339" s="153">
        <v>30</v>
      </c>
    </row>
    <row r="340" spans="1:13" x14ac:dyDescent="0.25">
      <c r="A340" s="148" t="s">
        <v>243</v>
      </c>
      <c r="B340" s="148" t="s">
        <v>114</v>
      </c>
      <c r="C340" s="148" t="s">
        <v>703</v>
      </c>
      <c r="D340" s="148" t="s">
        <v>478</v>
      </c>
      <c r="E340" s="148" t="s">
        <v>815</v>
      </c>
      <c r="F340" s="148" t="s">
        <v>711</v>
      </c>
      <c r="G340" s="148" t="s">
        <v>720</v>
      </c>
      <c r="H340" s="148" t="s">
        <v>95</v>
      </c>
      <c r="I340" s="148" t="s">
        <v>95</v>
      </c>
      <c r="J340" s="148"/>
      <c r="K340" s="149">
        <v>0</v>
      </c>
      <c r="L340" s="149">
        <v>0</v>
      </c>
      <c r="M340" s="150">
        <v>36</v>
      </c>
    </row>
    <row r="341" spans="1:13" x14ac:dyDescent="0.25">
      <c r="A341" s="151" t="s">
        <v>243</v>
      </c>
      <c r="B341" s="151" t="s">
        <v>114</v>
      </c>
      <c r="C341" s="151" t="s">
        <v>703</v>
      </c>
      <c r="D341" s="151" t="s">
        <v>704</v>
      </c>
      <c r="E341" s="151" t="s">
        <v>816</v>
      </c>
      <c r="F341" s="151" t="s">
        <v>706</v>
      </c>
      <c r="G341" s="151" t="s">
        <v>282</v>
      </c>
      <c r="H341" s="151" t="s">
        <v>95</v>
      </c>
      <c r="I341" s="151" t="s">
        <v>95</v>
      </c>
      <c r="J341" s="151"/>
      <c r="K341" s="152">
        <v>0</v>
      </c>
      <c r="L341" s="152">
        <v>0</v>
      </c>
      <c r="M341" s="153">
        <v>29</v>
      </c>
    </row>
    <row r="342" spans="1:13" x14ac:dyDescent="0.25">
      <c r="A342" s="148" t="s">
        <v>243</v>
      </c>
      <c r="B342" s="148" t="s">
        <v>114</v>
      </c>
      <c r="C342" s="148" t="s">
        <v>703</v>
      </c>
      <c r="D342" s="148" t="s">
        <v>704</v>
      </c>
      <c r="E342" s="148" t="s">
        <v>817</v>
      </c>
      <c r="F342" s="148" t="s">
        <v>706</v>
      </c>
      <c r="G342" s="148" t="s">
        <v>274</v>
      </c>
      <c r="H342" s="148" t="s">
        <v>95</v>
      </c>
      <c r="I342" s="148" t="s">
        <v>95</v>
      </c>
      <c r="J342" s="148"/>
      <c r="K342" s="149">
        <v>0</v>
      </c>
      <c r="L342" s="149">
        <v>0</v>
      </c>
      <c r="M342" s="150">
        <v>28</v>
      </c>
    </row>
    <row r="343" spans="1:13" x14ac:dyDescent="0.25">
      <c r="A343" s="151" t="s">
        <v>243</v>
      </c>
      <c r="B343" s="151" t="s">
        <v>114</v>
      </c>
      <c r="C343" s="151" t="s">
        <v>703</v>
      </c>
      <c r="D343" s="151" t="s">
        <v>540</v>
      </c>
      <c r="E343" s="151" t="s">
        <v>818</v>
      </c>
      <c r="F343" s="151" t="s">
        <v>724</v>
      </c>
      <c r="G343" s="151" t="s">
        <v>268</v>
      </c>
      <c r="H343" s="151" t="s">
        <v>95</v>
      </c>
      <c r="I343" s="151" t="s">
        <v>95</v>
      </c>
      <c r="J343" s="151"/>
      <c r="K343" s="152">
        <v>0</v>
      </c>
      <c r="L343" s="152">
        <v>0</v>
      </c>
      <c r="M343" s="153">
        <v>23</v>
      </c>
    </row>
    <row r="344" spans="1:13" x14ac:dyDescent="0.25">
      <c r="A344" s="148" t="s">
        <v>243</v>
      </c>
      <c r="B344" s="148" t="s">
        <v>114</v>
      </c>
      <c r="C344" s="148" t="s">
        <v>703</v>
      </c>
      <c r="D344" s="148" t="s">
        <v>540</v>
      </c>
      <c r="E344" s="148" t="s">
        <v>819</v>
      </c>
      <c r="F344" s="148" t="s">
        <v>724</v>
      </c>
      <c r="G344" s="148" t="s">
        <v>271</v>
      </c>
      <c r="H344" s="148" t="s">
        <v>95</v>
      </c>
      <c r="I344" s="148" t="s">
        <v>95</v>
      </c>
      <c r="J344" s="148"/>
      <c r="K344" s="149">
        <v>0</v>
      </c>
      <c r="L344" s="149">
        <v>0</v>
      </c>
      <c r="M344" s="150">
        <v>12</v>
      </c>
    </row>
    <row r="345" spans="1:13" x14ac:dyDescent="0.25">
      <c r="A345" s="151" t="s">
        <v>243</v>
      </c>
      <c r="B345" s="151" t="s">
        <v>114</v>
      </c>
      <c r="C345" s="151" t="s">
        <v>703</v>
      </c>
      <c r="D345" s="151" t="s">
        <v>540</v>
      </c>
      <c r="E345" s="151" t="s">
        <v>820</v>
      </c>
      <c r="F345" s="151" t="s">
        <v>724</v>
      </c>
      <c r="G345" s="151" t="s">
        <v>282</v>
      </c>
      <c r="H345" s="151" t="s">
        <v>95</v>
      </c>
      <c r="I345" s="151" t="s">
        <v>95</v>
      </c>
      <c r="J345" s="151"/>
      <c r="K345" s="152">
        <v>0</v>
      </c>
      <c r="L345" s="152">
        <v>0</v>
      </c>
      <c r="M345" s="153">
        <v>10</v>
      </c>
    </row>
    <row r="346" spans="1:13" x14ac:dyDescent="0.25">
      <c r="A346" s="148" t="s">
        <v>243</v>
      </c>
      <c r="B346" s="148" t="s">
        <v>114</v>
      </c>
      <c r="C346" s="148" t="s">
        <v>703</v>
      </c>
      <c r="D346" s="148" t="s">
        <v>478</v>
      </c>
      <c r="E346" s="148" t="s">
        <v>821</v>
      </c>
      <c r="F346" s="148" t="s">
        <v>711</v>
      </c>
      <c r="G346" s="148" t="s">
        <v>282</v>
      </c>
      <c r="H346" s="148" t="s">
        <v>95</v>
      </c>
      <c r="I346" s="148" t="s">
        <v>95</v>
      </c>
      <c r="J346" s="148"/>
      <c r="K346" s="149">
        <v>0</v>
      </c>
      <c r="L346" s="149">
        <v>0</v>
      </c>
      <c r="M346" s="150">
        <v>37</v>
      </c>
    </row>
    <row r="347" spans="1:13" x14ac:dyDescent="0.25">
      <c r="A347" s="151" t="s">
        <v>243</v>
      </c>
      <c r="B347" s="151" t="s">
        <v>114</v>
      </c>
      <c r="C347" s="151" t="s">
        <v>703</v>
      </c>
      <c r="D347" s="151" t="s">
        <v>478</v>
      </c>
      <c r="E347" s="151" t="s">
        <v>822</v>
      </c>
      <c r="F347" s="151" t="s">
        <v>711</v>
      </c>
      <c r="G347" s="151" t="s">
        <v>274</v>
      </c>
      <c r="H347" s="151" t="s">
        <v>95</v>
      </c>
      <c r="I347" s="151" t="s">
        <v>95</v>
      </c>
      <c r="J347" s="151"/>
      <c r="K347" s="152">
        <v>0</v>
      </c>
      <c r="L347" s="152">
        <v>0</v>
      </c>
      <c r="M347" s="153">
        <v>38</v>
      </c>
    </row>
    <row r="348" spans="1:13" x14ac:dyDescent="0.25">
      <c r="A348" s="148" t="s">
        <v>243</v>
      </c>
      <c r="B348" s="148" t="s">
        <v>114</v>
      </c>
      <c r="C348" s="148" t="s">
        <v>703</v>
      </c>
      <c r="D348" s="148" t="s">
        <v>478</v>
      </c>
      <c r="E348" s="148" t="s">
        <v>823</v>
      </c>
      <c r="F348" s="148" t="s">
        <v>711</v>
      </c>
      <c r="G348" s="148" t="s">
        <v>277</v>
      </c>
      <c r="H348" s="148" t="s">
        <v>95</v>
      </c>
      <c r="I348" s="148" t="s">
        <v>95</v>
      </c>
      <c r="J348" s="148"/>
      <c r="K348" s="149">
        <v>0</v>
      </c>
      <c r="L348" s="149">
        <v>0</v>
      </c>
      <c r="M348" s="150">
        <v>33</v>
      </c>
    </row>
    <row r="349" spans="1:13" x14ac:dyDescent="0.25">
      <c r="A349" s="151" t="s">
        <v>243</v>
      </c>
      <c r="B349" s="151" t="s">
        <v>114</v>
      </c>
      <c r="C349" s="151" t="s">
        <v>703</v>
      </c>
      <c r="D349" s="151" t="s">
        <v>478</v>
      </c>
      <c r="E349" s="151" t="s">
        <v>824</v>
      </c>
      <c r="F349" s="151" t="s">
        <v>711</v>
      </c>
      <c r="G349" s="151" t="s">
        <v>500</v>
      </c>
      <c r="H349" s="151" t="s">
        <v>95</v>
      </c>
      <c r="I349" s="151" t="s">
        <v>95</v>
      </c>
      <c r="J349" s="151"/>
      <c r="K349" s="152">
        <v>0</v>
      </c>
      <c r="L349" s="152">
        <v>0</v>
      </c>
      <c r="M349" s="153">
        <v>38</v>
      </c>
    </row>
    <row r="350" spans="1:13" x14ac:dyDescent="0.25">
      <c r="A350" s="148" t="s">
        <v>243</v>
      </c>
      <c r="B350" s="148" t="s">
        <v>114</v>
      </c>
      <c r="C350" s="148" t="s">
        <v>703</v>
      </c>
      <c r="D350" s="148" t="s">
        <v>478</v>
      </c>
      <c r="E350" s="148" t="s">
        <v>825</v>
      </c>
      <c r="F350" s="148" t="s">
        <v>711</v>
      </c>
      <c r="G350" s="148" t="s">
        <v>334</v>
      </c>
      <c r="H350" s="148" t="s">
        <v>95</v>
      </c>
      <c r="I350" s="148" t="s">
        <v>95</v>
      </c>
      <c r="J350" s="148"/>
      <c r="K350" s="149">
        <v>0</v>
      </c>
      <c r="L350" s="149">
        <v>0</v>
      </c>
      <c r="M350" s="150">
        <v>36</v>
      </c>
    </row>
    <row r="351" spans="1:13" x14ac:dyDescent="0.25">
      <c r="A351" s="151" t="s">
        <v>243</v>
      </c>
      <c r="B351" s="151" t="s">
        <v>114</v>
      </c>
      <c r="C351" s="151" t="s">
        <v>703</v>
      </c>
      <c r="D351" s="151" t="s">
        <v>489</v>
      </c>
      <c r="E351" s="151" t="s">
        <v>826</v>
      </c>
      <c r="F351" s="151" t="s">
        <v>122</v>
      </c>
      <c r="G351" s="151" t="s">
        <v>268</v>
      </c>
      <c r="H351" s="151" t="s">
        <v>95</v>
      </c>
      <c r="I351" s="151" t="s">
        <v>95</v>
      </c>
      <c r="J351" s="151"/>
      <c r="K351" s="152">
        <v>0</v>
      </c>
      <c r="L351" s="152">
        <v>0</v>
      </c>
      <c r="M351" s="153">
        <v>32</v>
      </c>
    </row>
    <row r="352" spans="1:13" x14ac:dyDescent="0.25">
      <c r="A352" s="148" t="s">
        <v>243</v>
      </c>
      <c r="B352" s="148" t="s">
        <v>114</v>
      </c>
      <c r="C352" s="148" t="s">
        <v>703</v>
      </c>
      <c r="D352" s="148" t="s">
        <v>489</v>
      </c>
      <c r="E352" s="148" t="s">
        <v>827</v>
      </c>
      <c r="F352" s="148" t="s">
        <v>122</v>
      </c>
      <c r="G352" s="148" t="s">
        <v>271</v>
      </c>
      <c r="H352" s="148" t="s">
        <v>95</v>
      </c>
      <c r="I352" s="148" t="s">
        <v>95</v>
      </c>
      <c r="J352" s="148"/>
      <c r="K352" s="149">
        <v>0</v>
      </c>
      <c r="L352" s="149">
        <v>0</v>
      </c>
      <c r="M352" s="150">
        <v>30</v>
      </c>
    </row>
    <row r="353" spans="1:13" x14ac:dyDescent="0.25">
      <c r="A353" s="151" t="s">
        <v>243</v>
      </c>
      <c r="B353" s="151" t="s">
        <v>114</v>
      </c>
      <c r="C353" s="151" t="s">
        <v>703</v>
      </c>
      <c r="D353" s="151" t="s">
        <v>489</v>
      </c>
      <c r="E353" s="151" t="s">
        <v>828</v>
      </c>
      <c r="F353" s="151" t="s">
        <v>122</v>
      </c>
      <c r="G353" s="151" t="s">
        <v>282</v>
      </c>
      <c r="H353" s="151" t="s">
        <v>95</v>
      </c>
      <c r="I353" s="151" t="s">
        <v>95</v>
      </c>
      <c r="J353" s="151"/>
      <c r="K353" s="152">
        <v>0</v>
      </c>
      <c r="L353" s="152">
        <v>0</v>
      </c>
      <c r="M353" s="153">
        <v>23</v>
      </c>
    </row>
    <row r="354" spans="1:13" x14ac:dyDescent="0.25">
      <c r="A354" s="148" t="s">
        <v>243</v>
      </c>
      <c r="B354" s="148" t="s">
        <v>114</v>
      </c>
      <c r="C354" s="148" t="s">
        <v>703</v>
      </c>
      <c r="D354" s="148" t="s">
        <v>489</v>
      </c>
      <c r="E354" s="148" t="s">
        <v>829</v>
      </c>
      <c r="F354" s="148" t="s">
        <v>122</v>
      </c>
      <c r="G354" s="148" t="s">
        <v>274</v>
      </c>
      <c r="H354" s="148" t="s">
        <v>95</v>
      </c>
      <c r="I354" s="148" t="s">
        <v>95</v>
      </c>
      <c r="J354" s="148"/>
      <c r="K354" s="149">
        <v>0</v>
      </c>
      <c r="L354" s="149">
        <v>0</v>
      </c>
      <c r="M354" s="150">
        <v>28</v>
      </c>
    </row>
    <row r="355" spans="1:13" x14ac:dyDescent="0.25">
      <c r="A355" s="151" t="s">
        <v>243</v>
      </c>
      <c r="B355" s="151" t="s">
        <v>114</v>
      </c>
      <c r="C355" s="151" t="s">
        <v>703</v>
      </c>
      <c r="D355" s="151" t="s">
        <v>489</v>
      </c>
      <c r="E355" s="151" t="s">
        <v>830</v>
      </c>
      <c r="F355" s="151" t="s">
        <v>122</v>
      </c>
      <c r="G355" s="151" t="s">
        <v>277</v>
      </c>
      <c r="H355" s="151" t="s">
        <v>95</v>
      </c>
      <c r="I355" s="151" t="s">
        <v>95</v>
      </c>
      <c r="J355" s="151"/>
      <c r="K355" s="152">
        <v>0</v>
      </c>
      <c r="L355" s="152">
        <v>0</v>
      </c>
      <c r="M355" s="153">
        <v>31</v>
      </c>
    </row>
    <row r="356" spans="1:13" x14ac:dyDescent="0.25">
      <c r="A356" s="148" t="s">
        <v>243</v>
      </c>
      <c r="B356" s="148" t="s">
        <v>114</v>
      </c>
      <c r="C356" s="148" t="s">
        <v>703</v>
      </c>
      <c r="D356" s="148" t="s">
        <v>489</v>
      </c>
      <c r="E356" s="148" t="s">
        <v>831</v>
      </c>
      <c r="F356" s="148" t="s">
        <v>122</v>
      </c>
      <c r="G356" s="148" t="s">
        <v>500</v>
      </c>
      <c r="H356" s="148" t="s">
        <v>95</v>
      </c>
      <c r="I356" s="148" t="s">
        <v>95</v>
      </c>
      <c r="J356" s="148"/>
      <c r="K356" s="149">
        <v>0</v>
      </c>
      <c r="L356" s="149">
        <v>0</v>
      </c>
      <c r="M356" s="150">
        <v>16</v>
      </c>
    </row>
    <row r="357" spans="1:13" x14ac:dyDescent="0.25">
      <c r="A357" s="151" t="s">
        <v>243</v>
      </c>
      <c r="B357" s="151" t="s">
        <v>114</v>
      </c>
      <c r="C357" s="151" t="s">
        <v>703</v>
      </c>
      <c r="D357" s="151" t="s">
        <v>751</v>
      </c>
      <c r="E357" s="151" t="s">
        <v>832</v>
      </c>
      <c r="F357" s="151" t="s">
        <v>753</v>
      </c>
      <c r="G357" s="151" t="s">
        <v>268</v>
      </c>
      <c r="H357" s="151" t="s">
        <v>95</v>
      </c>
      <c r="I357" s="151" t="s">
        <v>95</v>
      </c>
      <c r="J357" s="151"/>
      <c r="K357" s="152">
        <v>0</v>
      </c>
      <c r="L357" s="152">
        <v>0</v>
      </c>
      <c r="M357" s="153">
        <v>11</v>
      </c>
    </row>
    <row r="358" spans="1:13" x14ac:dyDescent="0.25">
      <c r="A358" s="148" t="s">
        <v>243</v>
      </c>
      <c r="B358" s="148" t="s">
        <v>114</v>
      </c>
      <c r="C358" s="148" t="s">
        <v>703</v>
      </c>
      <c r="D358" s="148" t="s">
        <v>751</v>
      </c>
      <c r="E358" s="148" t="s">
        <v>833</v>
      </c>
      <c r="F358" s="148" t="s">
        <v>753</v>
      </c>
      <c r="G358" s="148" t="s">
        <v>271</v>
      </c>
      <c r="H358" s="148" t="s">
        <v>95</v>
      </c>
      <c r="I358" s="148" t="s">
        <v>95</v>
      </c>
      <c r="J358" s="148"/>
      <c r="K358" s="149">
        <v>0</v>
      </c>
      <c r="L358" s="149">
        <v>0</v>
      </c>
      <c r="M358" s="150">
        <v>30</v>
      </c>
    </row>
    <row r="359" spans="1:13" x14ac:dyDescent="0.25">
      <c r="A359" s="151" t="s">
        <v>243</v>
      </c>
      <c r="B359" s="151" t="s">
        <v>114</v>
      </c>
      <c r="C359" s="151" t="s">
        <v>703</v>
      </c>
      <c r="D359" s="151" t="s">
        <v>751</v>
      </c>
      <c r="E359" s="151" t="s">
        <v>834</v>
      </c>
      <c r="F359" s="151" t="s">
        <v>753</v>
      </c>
      <c r="G359" s="151" t="s">
        <v>282</v>
      </c>
      <c r="H359" s="151" t="s">
        <v>95</v>
      </c>
      <c r="I359" s="151" t="s">
        <v>95</v>
      </c>
      <c r="J359" s="151"/>
      <c r="K359" s="152">
        <v>0</v>
      </c>
      <c r="L359" s="152">
        <v>0</v>
      </c>
      <c r="M359" s="153">
        <v>29</v>
      </c>
    </row>
    <row r="360" spans="1:13" x14ac:dyDescent="0.25">
      <c r="A360" s="148" t="s">
        <v>243</v>
      </c>
      <c r="B360" s="148" t="s">
        <v>114</v>
      </c>
      <c r="C360" s="148" t="s">
        <v>703</v>
      </c>
      <c r="D360" s="148" t="s">
        <v>693</v>
      </c>
      <c r="E360" s="148" t="s">
        <v>835</v>
      </c>
      <c r="F360" s="148" t="s">
        <v>757</v>
      </c>
      <c r="G360" s="148" t="s">
        <v>268</v>
      </c>
      <c r="H360" s="148" t="s">
        <v>95</v>
      </c>
      <c r="I360" s="148" t="s">
        <v>95</v>
      </c>
      <c r="J360" s="148"/>
      <c r="K360" s="149">
        <v>0</v>
      </c>
      <c r="L360" s="149">
        <v>0</v>
      </c>
      <c r="M360" s="150">
        <v>33</v>
      </c>
    </row>
    <row r="361" spans="1:13" x14ac:dyDescent="0.25">
      <c r="A361" s="151" t="s">
        <v>243</v>
      </c>
      <c r="B361" s="151" t="s">
        <v>114</v>
      </c>
      <c r="C361" s="151" t="s">
        <v>703</v>
      </c>
      <c r="D361" s="151" t="s">
        <v>693</v>
      </c>
      <c r="E361" s="151" t="s">
        <v>836</v>
      </c>
      <c r="F361" s="151" t="s">
        <v>757</v>
      </c>
      <c r="G361" s="151" t="s">
        <v>271</v>
      </c>
      <c r="H361" s="151" t="s">
        <v>95</v>
      </c>
      <c r="I361" s="151" t="s">
        <v>95</v>
      </c>
      <c r="J361" s="151"/>
      <c r="K361" s="152">
        <v>0</v>
      </c>
      <c r="L361" s="152">
        <v>0</v>
      </c>
      <c r="M361" s="153">
        <v>24</v>
      </c>
    </row>
    <row r="362" spans="1:13" x14ac:dyDescent="0.25">
      <c r="A362" s="148" t="s">
        <v>243</v>
      </c>
      <c r="B362" s="148" t="s">
        <v>114</v>
      </c>
      <c r="C362" s="148" t="s">
        <v>703</v>
      </c>
      <c r="D362" s="148" t="s">
        <v>693</v>
      </c>
      <c r="E362" s="148" t="s">
        <v>837</v>
      </c>
      <c r="F362" s="148" t="s">
        <v>757</v>
      </c>
      <c r="G362" s="148" t="s">
        <v>282</v>
      </c>
      <c r="H362" s="148" t="s">
        <v>95</v>
      </c>
      <c r="I362" s="148" t="s">
        <v>95</v>
      </c>
      <c r="J362" s="148"/>
      <c r="K362" s="149">
        <v>0</v>
      </c>
      <c r="L362" s="149">
        <v>0</v>
      </c>
      <c r="M362" s="150">
        <v>33</v>
      </c>
    </row>
    <row r="363" spans="1:13" x14ac:dyDescent="0.25">
      <c r="A363" s="151" t="s">
        <v>243</v>
      </c>
      <c r="B363" s="151" t="s">
        <v>114</v>
      </c>
      <c r="C363" s="151" t="s">
        <v>703</v>
      </c>
      <c r="D363" s="151" t="s">
        <v>759</v>
      </c>
      <c r="E363" s="151" t="s">
        <v>838</v>
      </c>
      <c r="F363" s="151" t="s">
        <v>112</v>
      </c>
      <c r="G363" s="151" t="s">
        <v>268</v>
      </c>
      <c r="H363" s="151" t="s">
        <v>95</v>
      </c>
      <c r="I363" s="151" t="s">
        <v>95</v>
      </c>
      <c r="J363" s="151"/>
      <c r="K363" s="152">
        <v>0</v>
      </c>
      <c r="L363" s="152">
        <v>0</v>
      </c>
      <c r="M363" s="153">
        <v>27</v>
      </c>
    </row>
    <row r="364" spans="1:13" x14ac:dyDescent="0.25">
      <c r="A364" s="148" t="s">
        <v>243</v>
      </c>
      <c r="B364" s="148" t="s">
        <v>114</v>
      </c>
      <c r="C364" s="148" t="s">
        <v>703</v>
      </c>
      <c r="D364" s="148" t="s">
        <v>769</v>
      </c>
      <c r="E364" s="148" t="s">
        <v>839</v>
      </c>
      <c r="F364" s="148" t="s">
        <v>101</v>
      </c>
      <c r="G364" s="148" t="s">
        <v>268</v>
      </c>
      <c r="H364" s="148" t="s">
        <v>95</v>
      </c>
      <c r="I364" s="148" t="s">
        <v>95</v>
      </c>
      <c r="J364" s="148"/>
      <c r="K364" s="149">
        <v>0</v>
      </c>
      <c r="L364" s="149">
        <v>0</v>
      </c>
      <c r="M364" s="150">
        <v>4</v>
      </c>
    </row>
    <row r="365" spans="1:13" x14ac:dyDescent="0.25">
      <c r="A365" s="151" t="s">
        <v>243</v>
      </c>
      <c r="B365" s="151" t="s">
        <v>114</v>
      </c>
      <c r="C365" s="151" t="s">
        <v>420</v>
      </c>
      <c r="D365" s="151" t="s">
        <v>307</v>
      </c>
      <c r="E365" s="151" t="s">
        <v>840</v>
      </c>
      <c r="F365" s="151" t="s">
        <v>426</v>
      </c>
      <c r="G365" s="151" t="s">
        <v>762</v>
      </c>
      <c r="H365" s="151" t="s">
        <v>95</v>
      </c>
      <c r="I365" s="151" t="s">
        <v>95</v>
      </c>
      <c r="J365" s="151"/>
      <c r="K365" s="152">
        <v>0</v>
      </c>
      <c r="L365" s="152">
        <v>0</v>
      </c>
      <c r="M365" s="153">
        <v>23</v>
      </c>
    </row>
    <row r="366" spans="1:13" x14ac:dyDescent="0.25">
      <c r="A366" s="148" t="s">
        <v>243</v>
      </c>
      <c r="B366" s="148" t="s">
        <v>114</v>
      </c>
      <c r="C366" s="148" t="s">
        <v>420</v>
      </c>
      <c r="D366" s="148" t="s">
        <v>540</v>
      </c>
      <c r="E366" s="148" t="s">
        <v>841</v>
      </c>
      <c r="F366" s="148" t="s">
        <v>542</v>
      </c>
      <c r="G366" s="148" t="s">
        <v>271</v>
      </c>
      <c r="H366" s="148" t="s">
        <v>95</v>
      </c>
      <c r="I366" s="148" t="s">
        <v>95</v>
      </c>
      <c r="J366" s="148"/>
      <c r="K366" s="149">
        <v>0</v>
      </c>
      <c r="L366" s="149">
        <v>0</v>
      </c>
      <c r="M366" s="150">
        <v>29</v>
      </c>
    </row>
    <row r="367" spans="1:13" x14ac:dyDescent="0.25">
      <c r="A367" s="151" t="s">
        <v>243</v>
      </c>
      <c r="B367" s="151" t="s">
        <v>114</v>
      </c>
      <c r="C367" s="151" t="s">
        <v>842</v>
      </c>
      <c r="D367" s="151" t="s">
        <v>843</v>
      </c>
      <c r="E367" s="151" t="s">
        <v>844</v>
      </c>
      <c r="F367" s="151" t="s">
        <v>845</v>
      </c>
      <c r="G367" s="151" t="s">
        <v>285</v>
      </c>
      <c r="H367" s="151" t="s">
        <v>92</v>
      </c>
      <c r="I367" s="151" t="s">
        <v>95</v>
      </c>
      <c r="J367" s="151"/>
      <c r="K367" s="152">
        <v>0</v>
      </c>
      <c r="L367" s="152">
        <v>0</v>
      </c>
      <c r="M367" s="153">
        <v>27</v>
      </c>
    </row>
    <row r="368" spans="1:13" x14ac:dyDescent="0.25">
      <c r="A368" s="148" t="s">
        <v>243</v>
      </c>
      <c r="B368" s="148" t="s">
        <v>114</v>
      </c>
      <c r="C368" s="148" t="s">
        <v>420</v>
      </c>
      <c r="D368" s="148" t="s">
        <v>540</v>
      </c>
      <c r="E368" s="148" t="s">
        <v>846</v>
      </c>
      <c r="F368" s="148" t="s">
        <v>542</v>
      </c>
      <c r="G368" s="148" t="s">
        <v>282</v>
      </c>
      <c r="H368" s="148" t="s">
        <v>95</v>
      </c>
      <c r="I368" s="148" t="s">
        <v>95</v>
      </c>
      <c r="J368" s="148"/>
      <c r="K368" s="149">
        <v>0</v>
      </c>
      <c r="L368" s="149">
        <v>0</v>
      </c>
      <c r="M368" s="150">
        <v>23</v>
      </c>
    </row>
    <row r="369" spans="1:13" x14ac:dyDescent="0.25">
      <c r="A369" s="151" t="s">
        <v>243</v>
      </c>
      <c r="B369" s="151" t="s">
        <v>114</v>
      </c>
      <c r="C369" s="151" t="s">
        <v>696</v>
      </c>
      <c r="D369" s="151" t="s">
        <v>307</v>
      </c>
      <c r="E369" s="151" t="s">
        <v>847</v>
      </c>
      <c r="F369" s="151" t="s">
        <v>698</v>
      </c>
      <c r="G369" s="151" t="s">
        <v>285</v>
      </c>
      <c r="H369" s="151" t="s">
        <v>92</v>
      </c>
      <c r="I369" s="151" t="s">
        <v>95</v>
      </c>
      <c r="J369" s="151"/>
      <c r="K369" s="152">
        <v>0</v>
      </c>
      <c r="L369" s="152">
        <v>0</v>
      </c>
      <c r="M369" s="153">
        <v>29</v>
      </c>
    </row>
    <row r="370" spans="1:13" x14ac:dyDescent="0.25">
      <c r="A370" s="148" t="s">
        <v>243</v>
      </c>
      <c r="B370" s="148" t="s">
        <v>114</v>
      </c>
      <c r="C370" s="148" t="s">
        <v>696</v>
      </c>
      <c r="D370" s="148" t="s">
        <v>307</v>
      </c>
      <c r="E370" s="148" t="s">
        <v>848</v>
      </c>
      <c r="F370" s="148" t="s">
        <v>698</v>
      </c>
      <c r="G370" s="148" t="s">
        <v>288</v>
      </c>
      <c r="H370" s="148" t="s">
        <v>92</v>
      </c>
      <c r="I370" s="148" t="s">
        <v>95</v>
      </c>
      <c r="J370" s="148"/>
      <c r="K370" s="149">
        <v>0</v>
      </c>
      <c r="L370" s="149">
        <v>0</v>
      </c>
      <c r="M370" s="150">
        <v>24</v>
      </c>
    </row>
    <row r="371" spans="1:13" x14ac:dyDescent="0.25">
      <c r="A371" s="151" t="s">
        <v>243</v>
      </c>
      <c r="B371" s="151" t="s">
        <v>114</v>
      </c>
      <c r="C371" s="151" t="s">
        <v>420</v>
      </c>
      <c r="D371" s="151" t="s">
        <v>307</v>
      </c>
      <c r="E371" s="151" t="s">
        <v>849</v>
      </c>
      <c r="F371" s="151" t="s">
        <v>426</v>
      </c>
      <c r="G371" s="151" t="s">
        <v>282</v>
      </c>
      <c r="H371" s="151" t="s">
        <v>95</v>
      </c>
      <c r="I371" s="151" t="s">
        <v>95</v>
      </c>
      <c r="J371" s="151"/>
      <c r="K371" s="152">
        <v>0</v>
      </c>
      <c r="L371" s="152">
        <v>0</v>
      </c>
      <c r="M371" s="153">
        <v>25</v>
      </c>
    </row>
    <row r="372" spans="1:13" x14ac:dyDescent="0.25">
      <c r="A372" s="148" t="s">
        <v>243</v>
      </c>
      <c r="B372" s="148" t="s">
        <v>114</v>
      </c>
      <c r="C372" s="148" t="s">
        <v>249</v>
      </c>
      <c r="D372" s="148" t="s">
        <v>655</v>
      </c>
      <c r="E372" s="148" t="s">
        <v>850</v>
      </c>
      <c r="F372" s="148" t="s">
        <v>657</v>
      </c>
      <c r="G372" s="148" t="s">
        <v>285</v>
      </c>
      <c r="H372" s="148" t="s">
        <v>92</v>
      </c>
      <c r="I372" s="148" t="s">
        <v>95</v>
      </c>
      <c r="J372" s="148"/>
      <c r="K372" s="149">
        <v>0</v>
      </c>
      <c r="L372" s="149">
        <v>0</v>
      </c>
      <c r="M372" s="150">
        <v>28</v>
      </c>
    </row>
    <row r="373" spans="1:13" x14ac:dyDescent="0.25">
      <c r="A373" s="151" t="s">
        <v>243</v>
      </c>
      <c r="B373" s="151" t="s">
        <v>114</v>
      </c>
      <c r="C373" s="151" t="s">
        <v>420</v>
      </c>
      <c r="D373" s="151" t="s">
        <v>307</v>
      </c>
      <c r="E373" s="151" t="s">
        <v>851</v>
      </c>
      <c r="F373" s="151" t="s">
        <v>426</v>
      </c>
      <c r="G373" s="151" t="s">
        <v>274</v>
      </c>
      <c r="H373" s="151" t="s">
        <v>95</v>
      </c>
      <c r="I373" s="151" t="s">
        <v>95</v>
      </c>
      <c r="J373" s="151"/>
      <c r="K373" s="152">
        <v>0</v>
      </c>
      <c r="L373" s="152">
        <v>0</v>
      </c>
      <c r="M373" s="153">
        <v>23</v>
      </c>
    </row>
    <row r="374" spans="1:13" x14ac:dyDescent="0.25">
      <c r="A374" s="148" t="s">
        <v>243</v>
      </c>
      <c r="B374" s="148" t="s">
        <v>114</v>
      </c>
      <c r="C374" s="148" t="s">
        <v>420</v>
      </c>
      <c r="D374" s="148" t="s">
        <v>540</v>
      </c>
      <c r="E374" s="148" t="s">
        <v>852</v>
      </c>
      <c r="F374" s="148" t="s">
        <v>542</v>
      </c>
      <c r="G374" s="148" t="s">
        <v>762</v>
      </c>
      <c r="H374" s="148" t="s">
        <v>95</v>
      </c>
      <c r="I374" s="148" t="s">
        <v>95</v>
      </c>
      <c r="J374" s="148"/>
      <c r="K374" s="149">
        <v>0</v>
      </c>
      <c r="L374" s="149">
        <v>0</v>
      </c>
      <c r="M374" s="150">
        <v>14</v>
      </c>
    </row>
    <row r="375" spans="1:13" x14ac:dyDescent="0.25">
      <c r="A375" s="151" t="s">
        <v>243</v>
      </c>
      <c r="B375" s="151" t="s">
        <v>114</v>
      </c>
      <c r="C375" s="151" t="s">
        <v>703</v>
      </c>
      <c r="D375" s="151" t="s">
        <v>704</v>
      </c>
      <c r="E375" s="151" t="s">
        <v>853</v>
      </c>
      <c r="F375" s="151" t="s">
        <v>706</v>
      </c>
      <c r="G375" s="151" t="s">
        <v>285</v>
      </c>
      <c r="H375" s="151" t="s">
        <v>92</v>
      </c>
      <c r="I375" s="151" t="s">
        <v>95</v>
      </c>
      <c r="J375" s="151"/>
      <c r="K375" s="152">
        <v>0</v>
      </c>
      <c r="L375" s="152">
        <v>0</v>
      </c>
      <c r="M375" s="153">
        <v>23</v>
      </c>
    </row>
    <row r="376" spans="1:13" x14ac:dyDescent="0.25">
      <c r="A376" s="148" t="s">
        <v>243</v>
      </c>
      <c r="B376" s="148" t="s">
        <v>114</v>
      </c>
      <c r="C376" s="148" t="s">
        <v>420</v>
      </c>
      <c r="D376" s="148" t="s">
        <v>307</v>
      </c>
      <c r="E376" s="148" t="s">
        <v>854</v>
      </c>
      <c r="F376" s="148" t="s">
        <v>426</v>
      </c>
      <c r="G376" s="148" t="s">
        <v>277</v>
      </c>
      <c r="H376" s="148" t="s">
        <v>95</v>
      </c>
      <c r="I376" s="148" t="s">
        <v>95</v>
      </c>
      <c r="J376" s="148"/>
      <c r="K376" s="149">
        <v>0</v>
      </c>
      <c r="L376" s="149">
        <v>0</v>
      </c>
      <c r="M376" s="150">
        <v>22</v>
      </c>
    </row>
    <row r="377" spans="1:13" x14ac:dyDescent="0.25">
      <c r="A377" s="151" t="s">
        <v>243</v>
      </c>
      <c r="B377" s="151" t="s">
        <v>114</v>
      </c>
      <c r="C377" s="151" t="s">
        <v>420</v>
      </c>
      <c r="D377" s="151" t="s">
        <v>540</v>
      </c>
      <c r="E377" s="151" t="s">
        <v>855</v>
      </c>
      <c r="F377" s="151" t="s">
        <v>542</v>
      </c>
      <c r="G377" s="151" t="s">
        <v>352</v>
      </c>
      <c r="H377" s="151" t="s">
        <v>95</v>
      </c>
      <c r="I377" s="151" t="s">
        <v>95</v>
      </c>
      <c r="J377" s="151"/>
      <c r="K377" s="152">
        <v>0</v>
      </c>
      <c r="L377" s="152">
        <v>0</v>
      </c>
      <c r="M377" s="153">
        <v>21</v>
      </c>
    </row>
    <row r="378" spans="1:13" x14ac:dyDescent="0.25">
      <c r="A378" s="148" t="s">
        <v>243</v>
      </c>
      <c r="B378" s="148" t="s">
        <v>114</v>
      </c>
      <c r="C378" s="148" t="s">
        <v>703</v>
      </c>
      <c r="D378" s="148" t="s">
        <v>540</v>
      </c>
      <c r="E378" s="148" t="s">
        <v>856</v>
      </c>
      <c r="F378" s="148" t="s">
        <v>724</v>
      </c>
      <c r="G378" s="148" t="s">
        <v>285</v>
      </c>
      <c r="H378" s="148" t="s">
        <v>92</v>
      </c>
      <c r="I378" s="148" t="s">
        <v>95</v>
      </c>
      <c r="J378" s="148"/>
      <c r="K378" s="149">
        <v>0</v>
      </c>
      <c r="L378" s="149">
        <v>0</v>
      </c>
      <c r="M378" s="150">
        <v>24</v>
      </c>
    </row>
    <row r="379" spans="1:13" x14ac:dyDescent="0.25">
      <c r="A379" s="151" t="s">
        <v>243</v>
      </c>
      <c r="B379" s="151" t="s">
        <v>114</v>
      </c>
      <c r="C379" s="151" t="s">
        <v>703</v>
      </c>
      <c r="D379" s="151" t="s">
        <v>478</v>
      </c>
      <c r="E379" s="151" t="s">
        <v>857</v>
      </c>
      <c r="F379" s="151" t="s">
        <v>711</v>
      </c>
      <c r="G379" s="151" t="s">
        <v>285</v>
      </c>
      <c r="H379" s="151" t="s">
        <v>92</v>
      </c>
      <c r="I379" s="151" t="s">
        <v>95</v>
      </c>
      <c r="J379" s="151"/>
      <c r="K379" s="152">
        <v>0</v>
      </c>
      <c r="L379" s="152">
        <v>0</v>
      </c>
      <c r="M379" s="153">
        <v>30</v>
      </c>
    </row>
    <row r="380" spans="1:13" x14ac:dyDescent="0.25">
      <c r="A380" s="148" t="s">
        <v>243</v>
      </c>
      <c r="B380" s="148" t="s">
        <v>114</v>
      </c>
      <c r="C380" s="148" t="s">
        <v>420</v>
      </c>
      <c r="D380" s="148" t="s">
        <v>540</v>
      </c>
      <c r="E380" s="148" t="s">
        <v>858</v>
      </c>
      <c r="F380" s="148" t="s">
        <v>542</v>
      </c>
      <c r="G380" s="148" t="s">
        <v>354</v>
      </c>
      <c r="H380" s="148" t="s">
        <v>95</v>
      </c>
      <c r="I380" s="148" t="s">
        <v>95</v>
      </c>
      <c r="J380" s="148"/>
      <c r="K380" s="149">
        <v>0</v>
      </c>
      <c r="L380" s="149">
        <v>0</v>
      </c>
      <c r="M380" s="150">
        <v>16</v>
      </c>
    </row>
    <row r="381" spans="1:13" x14ac:dyDescent="0.25">
      <c r="A381" s="151" t="s">
        <v>243</v>
      </c>
      <c r="B381" s="151" t="s">
        <v>114</v>
      </c>
      <c r="C381" s="151" t="s">
        <v>703</v>
      </c>
      <c r="D381" s="151" t="s">
        <v>489</v>
      </c>
      <c r="E381" s="151" t="s">
        <v>859</v>
      </c>
      <c r="F381" s="151" t="s">
        <v>122</v>
      </c>
      <c r="G381" s="151" t="s">
        <v>285</v>
      </c>
      <c r="H381" s="151" t="s">
        <v>92</v>
      </c>
      <c r="I381" s="151" t="s">
        <v>95</v>
      </c>
      <c r="J381" s="151"/>
      <c r="K381" s="152">
        <v>0</v>
      </c>
      <c r="L381" s="152">
        <v>0</v>
      </c>
      <c r="M381" s="153">
        <v>28</v>
      </c>
    </row>
    <row r="382" spans="1:13" x14ac:dyDescent="0.25">
      <c r="A382" s="148" t="s">
        <v>243</v>
      </c>
      <c r="B382" s="148" t="s">
        <v>114</v>
      </c>
      <c r="C382" s="148" t="s">
        <v>628</v>
      </c>
      <c r="D382" s="148" t="s">
        <v>359</v>
      </c>
      <c r="E382" s="148" t="s">
        <v>860</v>
      </c>
      <c r="F382" s="148" t="s">
        <v>138</v>
      </c>
      <c r="G382" s="148" t="s">
        <v>352</v>
      </c>
      <c r="H382" s="148" t="s">
        <v>95</v>
      </c>
      <c r="I382" s="148" t="s">
        <v>95</v>
      </c>
      <c r="J382" s="148"/>
      <c r="K382" s="149">
        <v>0</v>
      </c>
      <c r="L382" s="149">
        <v>0</v>
      </c>
      <c r="M382" s="150">
        <v>9</v>
      </c>
    </row>
    <row r="383" spans="1:13" x14ac:dyDescent="0.25">
      <c r="A383" s="151" t="s">
        <v>243</v>
      </c>
      <c r="B383" s="151" t="s">
        <v>114</v>
      </c>
      <c r="C383" s="151" t="s">
        <v>703</v>
      </c>
      <c r="D383" s="151" t="s">
        <v>489</v>
      </c>
      <c r="E383" s="151" t="s">
        <v>861</v>
      </c>
      <c r="F383" s="151" t="s">
        <v>122</v>
      </c>
      <c r="G383" s="151" t="s">
        <v>288</v>
      </c>
      <c r="H383" s="151" t="s">
        <v>92</v>
      </c>
      <c r="I383" s="151" t="s">
        <v>95</v>
      </c>
      <c r="J383" s="151"/>
      <c r="K383" s="152">
        <v>0</v>
      </c>
      <c r="L383" s="152">
        <v>0</v>
      </c>
      <c r="M383" s="153">
        <v>26</v>
      </c>
    </row>
    <row r="384" spans="1:13" x14ac:dyDescent="0.25">
      <c r="A384" s="148" t="s">
        <v>243</v>
      </c>
      <c r="B384" s="148" t="s">
        <v>114</v>
      </c>
      <c r="C384" s="148" t="s">
        <v>703</v>
      </c>
      <c r="D384" s="148" t="s">
        <v>751</v>
      </c>
      <c r="E384" s="148" t="s">
        <v>862</v>
      </c>
      <c r="F384" s="148" t="s">
        <v>753</v>
      </c>
      <c r="G384" s="148" t="s">
        <v>285</v>
      </c>
      <c r="H384" s="148" t="s">
        <v>92</v>
      </c>
      <c r="I384" s="148" t="s">
        <v>95</v>
      </c>
      <c r="J384" s="148"/>
      <c r="K384" s="149">
        <v>0</v>
      </c>
      <c r="L384" s="149">
        <v>0</v>
      </c>
      <c r="M384" s="150">
        <v>21</v>
      </c>
    </row>
    <row r="385" spans="1:13" x14ac:dyDescent="0.25">
      <c r="A385" s="151" t="s">
        <v>243</v>
      </c>
      <c r="B385" s="151" t="s">
        <v>114</v>
      </c>
      <c r="C385" s="151" t="s">
        <v>703</v>
      </c>
      <c r="D385" s="151" t="s">
        <v>751</v>
      </c>
      <c r="E385" s="151" t="s">
        <v>863</v>
      </c>
      <c r="F385" s="151" t="s">
        <v>753</v>
      </c>
      <c r="G385" s="151" t="s">
        <v>288</v>
      </c>
      <c r="H385" s="151" t="s">
        <v>92</v>
      </c>
      <c r="I385" s="151" t="s">
        <v>95</v>
      </c>
      <c r="J385" s="151"/>
      <c r="K385" s="152">
        <v>0</v>
      </c>
      <c r="L385" s="152">
        <v>0</v>
      </c>
      <c r="M385" s="153">
        <v>24</v>
      </c>
    </row>
    <row r="386" spans="1:13" x14ac:dyDescent="0.25">
      <c r="A386" s="148" t="s">
        <v>243</v>
      </c>
      <c r="B386" s="148" t="s">
        <v>114</v>
      </c>
      <c r="C386" s="148" t="s">
        <v>703</v>
      </c>
      <c r="D386" s="148" t="s">
        <v>693</v>
      </c>
      <c r="E386" s="148" t="s">
        <v>864</v>
      </c>
      <c r="F386" s="148" t="s">
        <v>757</v>
      </c>
      <c r="G386" s="148" t="s">
        <v>285</v>
      </c>
      <c r="H386" s="148" t="s">
        <v>92</v>
      </c>
      <c r="I386" s="148" t="s">
        <v>95</v>
      </c>
      <c r="J386" s="148"/>
      <c r="K386" s="149">
        <v>0</v>
      </c>
      <c r="L386" s="149">
        <v>0</v>
      </c>
      <c r="M386" s="150">
        <v>20</v>
      </c>
    </row>
    <row r="387" spans="1:13" x14ac:dyDescent="0.25">
      <c r="A387" s="151" t="s">
        <v>243</v>
      </c>
      <c r="B387" s="151" t="s">
        <v>114</v>
      </c>
      <c r="C387" s="151" t="s">
        <v>703</v>
      </c>
      <c r="D387" s="151" t="s">
        <v>693</v>
      </c>
      <c r="E387" s="151" t="s">
        <v>865</v>
      </c>
      <c r="F387" s="151" t="s">
        <v>757</v>
      </c>
      <c r="G387" s="151" t="s">
        <v>288</v>
      </c>
      <c r="H387" s="151" t="s">
        <v>92</v>
      </c>
      <c r="I387" s="151" t="s">
        <v>95</v>
      </c>
      <c r="J387" s="151"/>
      <c r="K387" s="152">
        <v>0</v>
      </c>
      <c r="L387" s="152">
        <v>0</v>
      </c>
      <c r="M387" s="153">
        <v>28</v>
      </c>
    </row>
    <row r="388" spans="1:13" x14ac:dyDescent="0.25">
      <c r="A388" s="148" t="s">
        <v>243</v>
      </c>
      <c r="B388" s="148" t="s">
        <v>114</v>
      </c>
      <c r="C388" s="148" t="s">
        <v>371</v>
      </c>
      <c r="D388" s="148" t="s">
        <v>372</v>
      </c>
      <c r="E388" s="148" t="s">
        <v>866</v>
      </c>
      <c r="F388" s="148" t="s">
        <v>132</v>
      </c>
      <c r="G388" s="148" t="s">
        <v>354</v>
      </c>
      <c r="H388" s="148" t="s">
        <v>95</v>
      </c>
      <c r="I388" s="148" t="s">
        <v>95</v>
      </c>
      <c r="J388" s="148"/>
      <c r="K388" s="149">
        <v>0</v>
      </c>
      <c r="L388" s="149">
        <v>0</v>
      </c>
      <c r="M388" s="150">
        <v>22</v>
      </c>
    </row>
    <row r="389" spans="1:13" x14ac:dyDescent="0.25">
      <c r="A389" s="151" t="s">
        <v>243</v>
      </c>
      <c r="B389" s="151" t="s">
        <v>114</v>
      </c>
      <c r="C389" s="151" t="s">
        <v>420</v>
      </c>
      <c r="D389" s="151" t="s">
        <v>307</v>
      </c>
      <c r="E389" s="151" t="s">
        <v>867</v>
      </c>
      <c r="F389" s="151" t="s">
        <v>426</v>
      </c>
      <c r="G389" s="151" t="s">
        <v>500</v>
      </c>
      <c r="H389" s="151" t="s">
        <v>95</v>
      </c>
      <c r="I389" s="151" t="s">
        <v>95</v>
      </c>
      <c r="J389" s="151"/>
      <c r="K389" s="152">
        <v>0</v>
      </c>
      <c r="L389" s="152">
        <v>0</v>
      </c>
      <c r="M389" s="153">
        <v>20</v>
      </c>
    </row>
    <row r="390" spans="1:13" x14ac:dyDescent="0.25">
      <c r="A390" s="148" t="s">
        <v>243</v>
      </c>
      <c r="B390" s="148" t="s">
        <v>114</v>
      </c>
      <c r="C390" s="148" t="s">
        <v>703</v>
      </c>
      <c r="D390" s="148" t="s">
        <v>693</v>
      </c>
      <c r="E390" s="148" t="s">
        <v>868</v>
      </c>
      <c r="F390" s="148" t="s">
        <v>757</v>
      </c>
      <c r="G390" s="148" t="s">
        <v>291</v>
      </c>
      <c r="H390" s="148" t="s">
        <v>92</v>
      </c>
      <c r="I390" s="148" t="s">
        <v>95</v>
      </c>
      <c r="J390" s="148"/>
      <c r="K390" s="149">
        <v>0</v>
      </c>
      <c r="L390" s="149">
        <v>0</v>
      </c>
      <c r="M390" s="150">
        <v>27</v>
      </c>
    </row>
    <row r="391" spans="1:13" x14ac:dyDescent="0.25">
      <c r="A391" s="151" t="s">
        <v>243</v>
      </c>
      <c r="B391" s="151" t="s">
        <v>114</v>
      </c>
      <c r="C391" s="151" t="s">
        <v>703</v>
      </c>
      <c r="D391" s="151" t="s">
        <v>759</v>
      </c>
      <c r="E391" s="151" t="s">
        <v>869</v>
      </c>
      <c r="F391" s="151" t="s">
        <v>112</v>
      </c>
      <c r="G391" s="151" t="s">
        <v>285</v>
      </c>
      <c r="H391" s="151" t="s">
        <v>92</v>
      </c>
      <c r="I391" s="151" t="s">
        <v>95</v>
      </c>
      <c r="J391" s="151"/>
      <c r="K391" s="152">
        <v>0</v>
      </c>
      <c r="L391" s="152">
        <v>0</v>
      </c>
      <c r="M391" s="153">
        <v>18</v>
      </c>
    </row>
    <row r="392" spans="1:13" x14ac:dyDescent="0.25">
      <c r="A392" s="148" t="s">
        <v>243</v>
      </c>
      <c r="B392" s="148" t="s">
        <v>114</v>
      </c>
      <c r="C392" s="148" t="s">
        <v>420</v>
      </c>
      <c r="D392" s="148" t="s">
        <v>307</v>
      </c>
      <c r="E392" s="148" t="s">
        <v>870</v>
      </c>
      <c r="F392" s="148" t="s">
        <v>426</v>
      </c>
      <c r="G392" s="148" t="s">
        <v>334</v>
      </c>
      <c r="H392" s="148" t="s">
        <v>95</v>
      </c>
      <c r="I392" s="148" t="s">
        <v>95</v>
      </c>
      <c r="J392" s="148"/>
      <c r="K392" s="149">
        <v>0</v>
      </c>
      <c r="L392" s="149">
        <v>0</v>
      </c>
      <c r="M392" s="150">
        <v>23</v>
      </c>
    </row>
    <row r="393" spans="1:13" x14ac:dyDescent="0.25">
      <c r="A393" s="151" t="s">
        <v>243</v>
      </c>
      <c r="B393" s="151" t="s">
        <v>114</v>
      </c>
      <c r="C393" s="151" t="s">
        <v>420</v>
      </c>
      <c r="D393" s="151" t="s">
        <v>307</v>
      </c>
      <c r="E393" s="151" t="s">
        <v>871</v>
      </c>
      <c r="F393" s="151" t="s">
        <v>426</v>
      </c>
      <c r="G393" s="151" t="s">
        <v>336</v>
      </c>
      <c r="H393" s="151" t="s">
        <v>95</v>
      </c>
      <c r="I393" s="151" t="s">
        <v>95</v>
      </c>
      <c r="J393" s="151"/>
      <c r="K393" s="152">
        <v>0</v>
      </c>
      <c r="L393" s="152">
        <v>0</v>
      </c>
      <c r="M393" s="153">
        <v>24</v>
      </c>
    </row>
    <row r="394" spans="1:13" x14ac:dyDescent="0.25">
      <c r="A394" s="148" t="s">
        <v>243</v>
      </c>
      <c r="B394" s="148" t="s">
        <v>114</v>
      </c>
      <c r="C394" s="148" t="s">
        <v>371</v>
      </c>
      <c r="D394" s="148" t="s">
        <v>372</v>
      </c>
      <c r="E394" s="148" t="s">
        <v>872</v>
      </c>
      <c r="F394" s="148" t="s">
        <v>132</v>
      </c>
      <c r="G394" s="148" t="s">
        <v>590</v>
      </c>
      <c r="H394" s="148" t="s">
        <v>95</v>
      </c>
      <c r="I394" s="148" t="s">
        <v>95</v>
      </c>
      <c r="J394" s="148"/>
      <c r="K394" s="149">
        <v>0</v>
      </c>
      <c r="L394" s="149">
        <v>0</v>
      </c>
      <c r="M394" s="150">
        <v>19</v>
      </c>
    </row>
    <row r="395" spans="1:13" x14ac:dyDescent="0.25">
      <c r="A395" s="151" t="s">
        <v>243</v>
      </c>
      <c r="B395" s="151" t="s">
        <v>114</v>
      </c>
      <c r="C395" s="151" t="s">
        <v>420</v>
      </c>
      <c r="D395" s="151" t="s">
        <v>307</v>
      </c>
      <c r="E395" s="151" t="s">
        <v>873</v>
      </c>
      <c r="F395" s="151" t="s">
        <v>426</v>
      </c>
      <c r="G395" s="151" t="s">
        <v>874</v>
      </c>
      <c r="H395" s="151" t="s">
        <v>95</v>
      </c>
      <c r="I395" s="151" t="s">
        <v>95</v>
      </c>
      <c r="J395" s="151"/>
      <c r="K395" s="152">
        <v>0</v>
      </c>
      <c r="L395" s="152">
        <v>0</v>
      </c>
      <c r="M395" s="153">
        <v>24</v>
      </c>
    </row>
    <row r="396" spans="1:13" x14ac:dyDescent="0.25">
      <c r="A396" s="148" t="s">
        <v>243</v>
      </c>
      <c r="B396" s="148" t="s">
        <v>114</v>
      </c>
      <c r="C396" s="148" t="s">
        <v>703</v>
      </c>
      <c r="D396" s="148" t="s">
        <v>489</v>
      </c>
      <c r="E396" s="148" t="s">
        <v>875</v>
      </c>
      <c r="F396" s="148" t="s">
        <v>122</v>
      </c>
      <c r="G396" s="148" t="s">
        <v>615</v>
      </c>
      <c r="H396" s="148" t="s">
        <v>95</v>
      </c>
      <c r="I396" s="148" t="s">
        <v>95</v>
      </c>
      <c r="J396" s="148"/>
      <c r="K396" s="149">
        <v>0</v>
      </c>
      <c r="L396" s="149">
        <v>0</v>
      </c>
      <c r="M396" s="150">
        <v>14</v>
      </c>
    </row>
    <row r="397" spans="1:13" x14ac:dyDescent="0.25">
      <c r="A397" s="151" t="s">
        <v>243</v>
      </c>
      <c r="B397" s="151" t="s">
        <v>114</v>
      </c>
      <c r="C397" s="151" t="s">
        <v>420</v>
      </c>
      <c r="D397" s="151" t="s">
        <v>421</v>
      </c>
      <c r="E397" s="151" t="s">
        <v>876</v>
      </c>
      <c r="F397" s="151" t="s">
        <v>423</v>
      </c>
      <c r="G397" s="151" t="s">
        <v>877</v>
      </c>
      <c r="H397" s="151" t="s">
        <v>95</v>
      </c>
      <c r="I397" s="151" t="s">
        <v>95</v>
      </c>
      <c r="J397" s="151"/>
      <c r="K397" s="152">
        <v>0</v>
      </c>
      <c r="L397" s="152">
        <v>0</v>
      </c>
      <c r="M397" s="153">
        <v>17</v>
      </c>
    </row>
    <row r="398" spans="1:13" x14ac:dyDescent="0.25">
      <c r="A398" s="148" t="s">
        <v>243</v>
      </c>
      <c r="B398" s="148" t="s">
        <v>114</v>
      </c>
      <c r="C398" s="148" t="s">
        <v>628</v>
      </c>
      <c r="D398" s="148" t="s">
        <v>359</v>
      </c>
      <c r="E398" s="148" t="s">
        <v>878</v>
      </c>
      <c r="F398" s="148" t="s">
        <v>138</v>
      </c>
      <c r="G398" s="148" t="s">
        <v>354</v>
      </c>
      <c r="H398" s="148" t="s">
        <v>95</v>
      </c>
      <c r="I398" s="148" t="s">
        <v>95</v>
      </c>
      <c r="J398" s="148"/>
      <c r="K398" s="149">
        <v>0</v>
      </c>
      <c r="L398" s="149">
        <v>0</v>
      </c>
      <c r="M398" s="150">
        <v>24</v>
      </c>
    </row>
    <row r="399" spans="1:13" x14ac:dyDescent="0.25">
      <c r="A399" s="151" t="s">
        <v>243</v>
      </c>
      <c r="B399" s="151" t="s">
        <v>114</v>
      </c>
      <c r="C399" s="151" t="s">
        <v>628</v>
      </c>
      <c r="D399" s="151" t="s">
        <v>359</v>
      </c>
      <c r="E399" s="151" t="s">
        <v>879</v>
      </c>
      <c r="F399" s="151" t="s">
        <v>138</v>
      </c>
      <c r="G399" s="151" t="s">
        <v>582</v>
      </c>
      <c r="H399" s="151" t="s">
        <v>95</v>
      </c>
      <c r="I399" s="151" t="s">
        <v>95</v>
      </c>
      <c r="J399" s="151"/>
      <c r="K399" s="152">
        <v>0</v>
      </c>
      <c r="L399" s="152">
        <v>0</v>
      </c>
      <c r="M399" s="153">
        <v>16</v>
      </c>
    </row>
    <row r="400" spans="1:13" x14ac:dyDescent="0.25">
      <c r="A400" s="148" t="s">
        <v>243</v>
      </c>
      <c r="B400" s="148" t="s">
        <v>114</v>
      </c>
      <c r="C400" s="148" t="s">
        <v>703</v>
      </c>
      <c r="D400" s="148" t="s">
        <v>704</v>
      </c>
      <c r="E400" s="148" t="s">
        <v>880</v>
      </c>
      <c r="F400" s="148" t="s">
        <v>706</v>
      </c>
      <c r="G400" s="148" t="s">
        <v>881</v>
      </c>
      <c r="H400" s="148" t="s">
        <v>95</v>
      </c>
      <c r="I400" s="148" t="s">
        <v>95</v>
      </c>
      <c r="J400" s="148"/>
      <c r="K400" s="149">
        <v>0</v>
      </c>
      <c r="L400" s="149">
        <v>0</v>
      </c>
      <c r="M400" s="150">
        <v>33</v>
      </c>
    </row>
    <row r="401" spans="1:13" x14ac:dyDescent="0.25">
      <c r="A401" s="151" t="s">
        <v>243</v>
      </c>
      <c r="B401" s="151" t="s">
        <v>114</v>
      </c>
      <c r="C401" s="151" t="s">
        <v>703</v>
      </c>
      <c r="D401" s="151" t="s">
        <v>478</v>
      </c>
      <c r="E401" s="151" t="s">
        <v>882</v>
      </c>
      <c r="F401" s="151" t="s">
        <v>711</v>
      </c>
      <c r="G401" s="151" t="s">
        <v>881</v>
      </c>
      <c r="H401" s="151" t="s">
        <v>95</v>
      </c>
      <c r="I401" s="151" t="s">
        <v>95</v>
      </c>
      <c r="J401" s="151" t="s">
        <v>548</v>
      </c>
      <c r="K401" s="152">
        <v>31</v>
      </c>
      <c r="L401" s="152">
        <v>0</v>
      </c>
      <c r="M401" s="153">
        <v>31</v>
      </c>
    </row>
    <row r="402" spans="1:13" x14ac:dyDescent="0.25">
      <c r="A402" s="148" t="s">
        <v>243</v>
      </c>
      <c r="B402" s="148" t="s">
        <v>114</v>
      </c>
      <c r="C402" s="148" t="s">
        <v>329</v>
      </c>
      <c r="D402" s="148" t="s">
        <v>359</v>
      </c>
      <c r="E402" s="148" t="s">
        <v>883</v>
      </c>
      <c r="F402" s="148" t="s">
        <v>361</v>
      </c>
      <c r="G402" s="148" t="s">
        <v>352</v>
      </c>
      <c r="H402" s="148" t="s">
        <v>95</v>
      </c>
      <c r="I402" s="148" t="s">
        <v>95</v>
      </c>
      <c r="J402" s="148"/>
      <c r="K402" s="149">
        <v>0</v>
      </c>
      <c r="L402" s="149">
        <v>0</v>
      </c>
      <c r="M402" s="150">
        <v>0</v>
      </c>
    </row>
    <row r="403" spans="1:13" x14ac:dyDescent="0.25">
      <c r="A403" s="151" t="s">
        <v>243</v>
      </c>
      <c r="B403" s="151" t="s">
        <v>114</v>
      </c>
      <c r="C403" s="151" t="s">
        <v>420</v>
      </c>
      <c r="D403" s="151" t="s">
        <v>307</v>
      </c>
      <c r="E403" s="151" t="s">
        <v>884</v>
      </c>
      <c r="F403" s="151" t="s">
        <v>426</v>
      </c>
      <c r="G403" s="151" t="s">
        <v>291</v>
      </c>
      <c r="H403" s="151" t="s">
        <v>92</v>
      </c>
      <c r="I403" s="151" t="s">
        <v>95</v>
      </c>
      <c r="J403" s="151"/>
      <c r="K403" s="152">
        <v>0</v>
      </c>
      <c r="L403" s="152">
        <v>0</v>
      </c>
      <c r="M403" s="153">
        <v>14</v>
      </c>
    </row>
    <row r="404" spans="1:13" x14ac:dyDescent="0.25">
      <c r="A404" s="148" t="s">
        <v>243</v>
      </c>
      <c r="B404" s="148" t="s">
        <v>114</v>
      </c>
      <c r="C404" s="148" t="s">
        <v>420</v>
      </c>
      <c r="D404" s="148" t="s">
        <v>307</v>
      </c>
      <c r="E404" s="148" t="s">
        <v>885</v>
      </c>
      <c r="F404" s="148" t="s">
        <v>426</v>
      </c>
      <c r="G404" s="148" t="s">
        <v>886</v>
      </c>
      <c r="H404" s="148" t="s">
        <v>95</v>
      </c>
      <c r="I404" s="148" t="s">
        <v>95</v>
      </c>
      <c r="J404" s="148"/>
      <c r="K404" s="149">
        <v>0</v>
      </c>
      <c r="L404" s="149">
        <v>0</v>
      </c>
      <c r="M404" s="150">
        <v>24</v>
      </c>
    </row>
    <row r="405" spans="1:13" x14ac:dyDescent="0.25">
      <c r="A405" s="151" t="s">
        <v>243</v>
      </c>
      <c r="B405" s="151" t="s">
        <v>114</v>
      </c>
      <c r="C405" s="151" t="s">
        <v>420</v>
      </c>
      <c r="D405" s="151" t="s">
        <v>307</v>
      </c>
      <c r="E405" s="151" t="s">
        <v>887</v>
      </c>
      <c r="F405" s="151" t="s">
        <v>426</v>
      </c>
      <c r="G405" s="151" t="s">
        <v>888</v>
      </c>
      <c r="H405" s="151" t="s">
        <v>95</v>
      </c>
      <c r="I405" s="151" t="s">
        <v>95</v>
      </c>
      <c r="J405" s="151"/>
      <c r="K405" s="152">
        <v>0</v>
      </c>
      <c r="L405" s="152">
        <v>0</v>
      </c>
      <c r="M405" s="153">
        <v>26</v>
      </c>
    </row>
    <row r="406" spans="1:13" x14ac:dyDescent="0.25">
      <c r="A406" s="148" t="s">
        <v>243</v>
      </c>
      <c r="B406" s="148" t="s">
        <v>114</v>
      </c>
      <c r="C406" s="148" t="s">
        <v>420</v>
      </c>
      <c r="D406" s="148" t="s">
        <v>307</v>
      </c>
      <c r="E406" s="148" t="s">
        <v>889</v>
      </c>
      <c r="F406" s="148" t="s">
        <v>426</v>
      </c>
      <c r="G406" s="148" t="s">
        <v>890</v>
      </c>
      <c r="H406" s="148" t="s">
        <v>95</v>
      </c>
      <c r="I406" s="148" t="s">
        <v>95</v>
      </c>
      <c r="J406" s="148"/>
      <c r="K406" s="149">
        <v>0</v>
      </c>
      <c r="L406" s="149">
        <v>0</v>
      </c>
      <c r="M406" s="150">
        <v>23</v>
      </c>
    </row>
    <row r="407" spans="1:13" x14ac:dyDescent="0.25">
      <c r="A407" s="151" t="s">
        <v>243</v>
      </c>
      <c r="B407" s="151" t="s">
        <v>114</v>
      </c>
      <c r="C407" s="151" t="s">
        <v>420</v>
      </c>
      <c r="D407" s="151" t="s">
        <v>307</v>
      </c>
      <c r="E407" s="151" t="s">
        <v>891</v>
      </c>
      <c r="F407" s="151" t="s">
        <v>426</v>
      </c>
      <c r="G407" s="151" t="s">
        <v>294</v>
      </c>
      <c r="H407" s="151" t="s">
        <v>92</v>
      </c>
      <c r="I407" s="151" t="s">
        <v>95</v>
      </c>
      <c r="J407" s="151"/>
      <c r="K407" s="152">
        <v>0</v>
      </c>
      <c r="L407" s="152">
        <v>0</v>
      </c>
      <c r="M407" s="153">
        <v>20</v>
      </c>
    </row>
    <row r="408" spans="1:13" x14ac:dyDescent="0.25">
      <c r="A408" s="148" t="s">
        <v>243</v>
      </c>
      <c r="B408" s="148" t="s">
        <v>114</v>
      </c>
      <c r="C408" s="148" t="s">
        <v>420</v>
      </c>
      <c r="D408" s="148" t="s">
        <v>393</v>
      </c>
      <c r="E408" s="148" t="s">
        <v>892</v>
      </c>
      <c r="F408" s="148" t="s">
        <v>117</v>
      </c>
      <c r="G408" s="148" t="s">
        <v>271</v>
      </c>
      <c r="H408" s="148" t="s">
        <v>95</v>
      </c>
      <c r="I408" s="148" t="s">
        <v>95</v>
      </c>
      <c r="J408" s="148"/>
      <c r="K408" s="149">
        <v>0</v>
      </c>
      <c r="L408" s="149">
        <v>0</v>
      </c>
      <c r="M408" s="150">
        <v>24</v>
      </c>
    </row>
    <row r="409" spans="1:13" x14ac:dyDescent="0.25">
      <c r="A409" s="151" t="s">
        <v>243</v>
      </c>
      <c r="B409" s="151" t="s">
        <v>114</v>
      </c>
      <c r="C409" s="151" t="s">
        <v>420</v>
      </c>
      <c r="D409" s="151" t="s">
        <v>321</v>
      </c>
      <c r="E409" s="151" t="s">
        <v>893</v>
      </c>
      <c r="F409" s="151" t="s">
        <v>894</v>
      </c>
      <c r="G409" s="151" t="s">
        <v>271</v>
      </c>
      <c r="H409" s="151" t="s">
        <v>95</v>
      </c>
      <c r="I409" s="151" t="s">
        <v>95</v>
      </c>
      <c r="J409" s="151"/>
      <c r="K409" s="152">
        <v>0</v>
      </c>
      <c r="L409" s="152">
        <v>0</v>
      </c>
      <c r="M409" s="153">
        <v>19</v>
      </c>
    </row>
    <row r="410" spans="1:13" x14ac:dyDescent="0.25">
      <c r="A410" s="148" t="s">
        <v>243</v>
      </c>
      <c r="B410" s="148" t="s">
        <v>114</v>
      </c>
      <c r="C410" s="148" t="s">
        <v>420</v>
      </c>
      <c r="D410" s="148" t="s">
        <v>393</v>
      </c>
      <c r="E410" s="148" t="s">
        <v>895</v>
      </c>
      <c r="F410" s="148" t="s">
        <v>117</v>
      </c>
      <c r="G410" s="148" t="s">
        <v>285</v>
      </c>
      <c r="H410" s="148" t="s">
        <v>92</v>
      </c>
      <c r="I410" s="148" t="s">
        <v>95</v>
      </c>
      <c r="J410" s="148"/>
      <c r="K410" s="149">
        <v>0</v>
      </c>
      <c r="L410" s="149">
        <v>0</v>
      </c>
      <c r="M410" s="150">
        <v>22</v>
      </c>
    </row>
    <row r="411" spans="1:13" x14ac:dyDescent="0.25">
      <c r="A411" s="151" t="s">
        <v>243</v>
      </c>
      <c r="B411" s="151" t="s">
        <v>114</v>
      </c>
      <c r="C411" s="151" t="s">
        <v>420</v>
      </c>
      <c r="D411" s="151" t="s">
        <v>393</v>
      </c>
      <c r="E411" s="151" t="s">
        <v>896</v>
      </c>
      <c r="F411" s="151" t="s">
        <v>117</v>
      </c>
      <c r="G411" s="151" t="s">
        <v>288</v>
      </c>
      <c r="H411" s="151" t="s">
        <v>92</v>
      </c>
      <c r="I411" s="151" t="s">
        <v>95</v>
      </c>
      <c r="J411" s="151"/>
      <c r="K411" s="152">
        <v>0</v>
      </c>
      <c r="L411" s="152">
        <v>0</v>
      </c>
      <c r="M411" s="153">
        <v>22</v>
      </c>
    </row>
    <row r="412" spans="1:13" x14ac:dyDescent="0.25">
      <c r="A412" s="148" t="s">
        <v>243</v>
      </c>
      <c r="B412" s="148" t="s">
        <v>114</v>
      </c>
      <c r="C412" s="148" t="s">
        <v>703</v>
      </c>
      <c r="D412" s="148" t="s">
        <v>897</v>
      </c>
      <c r="E412" s="148" t="s">
        <v>898</v>
      </c>
      <c r="F412" s="148" t="s">
        <v>899</v>
      </c>
      <c r="G412" s="148" t="s">
        <v>285</v>
      </c>
      <c r="H412" s="148" t="s">
        <v>92</v>
      </c>
      <c r="I412" s="148" t="s">
        <v>95</v>
      </c>
      <c r="J412" s="148"/>
      <c r="K412" s="149">
        <v>0</v>
      </c>
      <c r="L412" s="149">
        <v>0</v>
      </c>
      <c r="M412" s="150">
        <v>2</v>
      </c>
    </row>
    <row r="413" spans="1:13" x14ac:dyDescent="0.25">
      <c r="A413" s="151" t="s">
        <v>243</v>
      </c>
      <c r="B413" s="151" t="s">
        <v>114</v>
      </c>
      <c r="C413" s="151" t="s">
        <v>900</v>
      </c>
      <c r="D413" s="151" t="s">
        <v>738</v>
      </c>
      <c r="E413" s="151" t="s">
        <v>901</v>
      </c>
      <c r="F413" s="151" t="s">
        <v>902</v>
      </c>
      <c r="G413" s="151" t="s">
        <v>285</v>
      </c>
      <c r="H413" s="151" t="s">
        <v>92</v>
      </c>
      <c r="I413" s="151" t="s">
        <v>95</v>
      </c>
      <c r="J413" s="151"/>
      <c r="K413" s="152">
        <v>0</v>
      </c>
      <c r="L413" s="152">
        <v>0</v>
      </c>
      <c r="M413" s="153">
        <v>10</v>
      </c>
    </row>
    <row r="414" spans="1:13" x14ac:dyDescent="0.25">
      <c r="A414" s="148" t="s">
        <v>243</v>
      </c>
      <c r="B414" s="148" t="s">
        <v>114</v>
      </c>
      <c r="C414" s="148" t="s">
        <v>900</v>
      </c>
      <c r="D414" s="148" t="s">
        <v>903</v>
      </c>
      <c r="E414" s="148" t="s">
        <v>904</v>
      </c>
      <c r="F414" s="148" t="s">
        <v>905</v>
      </c>
      <c r="G414" s="148" t="s">
        <v>285</v>
      </c>
      <c r="H414" s="148" t="s">
        <v>92</v>
      </c>
      <c r="I414" s="148" t="s">
        <v>95</v>
      </c>
      <c r="J414" s="148"/>
      <c r="K414" s="149">
        <v>0</v>
      </c>
      <c r="L414" s="149">
        <v>0</v>
      </c>
      <c r="M414" s="150">
        <v>10</v>
      </c>
    </row>
    <row r="415" spans="1:13" x14ac:dyDescent="0.25">
      <c r="A415" s="151" t="s">
        <v>243</v>
      </c>
      <c r="B415" s="151" t="s">
        <v>114</v>
      </c>
      <c r="C415" s="151" t="s">
        <v>900</v>
      </c>
      <c r="D415" s="151" t="s">
        <v>906</v>
      </c>
      <c r="E415" s="151" t="s">
        <v>907</v>
      </c>
      <c r="F415" s="151" t="s">
        <v>908</v>
      </c>
      <c r="G415" s="151" t="s">
        <v>285</v>
      </c>
      <c r="H415" s="151" t="s">
        <v>92</v>
      </c>
      <c r="I415" s="151" t="s">
        <v>95</v>
      </c>
      <c r="J415" s="151"/>
      <c r="K415" s="152">
        <v>0</v>
      </c>
      <c r="L415" s="152">
        <v>0</v>
      </c>
      <c r="M415" s="153">
        <v>13</v>
      </c>
    </row>
    <row r="416" spans="1:13" x14ac:dyDescent="0.25">
      <c r="A416" s="148" t="s">
        <v>243</v>
      </c>
      <c r="B416" s="148" t="s">
        <v>114</v>
      </c>
      <c r="C416" s="148" t="s">
        <v>477</v>
      </c>
      <c r="D416" s="148" t="s">
        <v>478</v>
      </c>
      <c r="E416" s="148" t="s">
        <v>909</v>
      </c>
      <c r="F416" s="148" t="s">
        <v>480</v>
      </c>
      <c r="G416" s="148" t="s">
        <v>271</v>
      </c>
      <c r="H416" s="148" t="s">
        <v>95</v>
      </c>
      <c r="I416" s="148" t="s">
        <v>95</v>
      </c>
      <c r="J416" s="148"/>
      <c r="K416" s="149">
        <v>0</v>
      </c>
      <c r="L416" s="149">
        <v>0</v>
      </c>
      <c r="M416" s="150">
        <v>20</v>
      </c>
    </row>
    <row r="417" spans="1:13" x14ac:dyDescent="0.25">
      <c r="A417" s="151" t="s">
        <v>243</v>
      </c>
      <c r="B417" s="151" t="s">
        <v>114</v>
      </c>
      <c r="C417" s="151" t="s">
        <v>900</v>
      </c>
      <c r="D417" s="151" t="s">
        <v>910</v>
      </c>
      <c r="E417" s="151" t="s">
        <v>911</v>
      </c>
      <c r="F417" s="151" t="s">
        <v>912</v>
      </c>
      <c r="G417" s="151" t="s">
        <v>285</v>
      </c>
      <c r="H417" s="151" t="s">
        <v>92</v>
      </c>
      <c r="I417" s="151" t="s">
        <v>95</v>
      </c>
      <c r="J417" s="151"/>
      <c r="K417" s="152">
        <v>0</v>
      </c>
      <c r="L417" s="152">
        <v>0</v>
      </c>
      <c r="M417" s="153">
        <v>13</v>
      </c>
    </row>
    <row r="418" spans="1:13" x14ac:dyDescent="0.25">
      <c r="A418" s="148" t="s">
        <v>243</v>
      </c>
      <c r="B418" s="148" t="s">
        <v>114</v>
      </c>
      <c r="C418" s="148" t="s">
        <v>477</v>
      </c>
      <c r="D418" s="148" t="s">
        <v>478</v>
      </c>
      <c r="E418" s="148" t="s">
        <v>913</v>
      </c>
      <c r="F418" s="148" t="s">
        <v>480</v>
      </c>
      <c r="G418" s="148" t="s">
        <v>282</v>
      </c>
      <c r="H418" s="148" t="s">
        <v>95</v>
      </c>
      <c r="I418" s="148" t="s">
        <v>95</v>
      </c>
      <c r="J418" s="148"/>
      <c r="K418" s="149">
        <v>0</v>
      </c>
      <c r="L418" s="149">
        <v>0</v>
      </c>
      <c r="M418" s="150">
        <v>16</v>
      </c>
    </row>
    <row r="419" spans="1:13" x14ac:dyDescent="0.25">
      <c r="A419" s="151" t="s">
        <v>243</v>
      </c>
      <c r="B419" s="151" t="s">
        <v>114</v>
      </c>
      <c r="C419" s="151" t="s">
        <v>900</v>
      </c>
      <c r="D419" s="151" t="s">
        <v>914</v>
      </c>
      <c r="E419" s="151" t="s">
        <v>915</v>
      </c>
      <c r="F419" s="151" t="s">
        <v>916</v>
      </c>
      <c r="G419" s="151" t="s">
        <v>285</v>
      </c>
      <c r="H419" s="151" t="s">
        <v>92</v>
      </c>
      <c r="I419" s="151" t="s">
        <v>95</v>
      </c>
      <c r="J419" s="151"/>
      <c r="K419" s="152">
        <v>0</v>
      </c>
      <c r="L419" s="152">
        <v>0</v>
      </c>
      <c r="M419" s="153">
        <v>10</v>
      </c>
    </row>
    <row r="420" spans="1:13" x14ac:dyDescent="0.25">
      <c r="A420" s="148" t="s">
        <v>243</v>
      </c>
      <c r="B420" s="148" t="s">
        <v>114</v>
      </c>
      <c r="C420" s="148" t="s">
        <v>477</v>
      </c>
      <c r="D420" s="148" t="s">
        <v>478</v>
      </c>
      <c r="E420" s="148" t="s">
        <v>917</v>
      </c>
      <c r="F420" s="148" t="s">
        <v>480</v>
      </c>
      <c r="G420" s="148" t="s">
        <v>285</v>
      </c>
      <c r="H420" s="148" t="s">
        <v>92</v>
      </c>
      <c r="I420" s="148" t="s">
        <v>95</v>
      </c>
      <c r="J420" s="148"/>
      <c r="K420" s="149">
        <v>0</v>
      </c>
      <c r="L420" s="149">
        <v>0</v>
      </c>
      <c r="M420" s="150">
        <v>19</v>
      </c>
    </row>
    <row r="421" spans="1:13" x14ac:dyDescent="0.25">
      <c r="A421" s="151" t="s">
        <v>243</v>
      </c>
      <c r="B421" s="151" t="s">
        <v>114</v>
      </c>
      <c r="C421" s="151" t="s">
        <v>477</v>
      </c>
      <c r="D421" s="151" t="s">
        <v>514</v>
      </c>
      <c r="E421" s="151" t="s">
        <v>918</v>
      </c>
      <c r="F421" s="151" t="s">
        <v>516</v>
      </c>
      <c r="G421" s="151" t="s">
        <v>285</v>
      </c>
      <c r="H421" s="151" t="s">
        <v>92</v>
      </c>
      <c r="I421" s="151" t="s">
        <v>95</v>
      </c>
      <c r="J421" s="151"/>
      <c r="K421" s="152">
        <v>0</v>
      </c>
      <c r="L421" s="152">
        <v>0</v>
      </c>
      <c r="M421" s="153">
        <v>20</v>
      </c>
    </row>
    <row r="422" spans="1:13" x14ac:dyDescent="0.25">
      <c r="A422" s="148" t="s">
        <v>243</v>
      </c>
      <c r="B422" s="148" t="s">
        <v>114</v>
      </c>
      <c r="C422" s="148" t="s">
        <v>477</v>
      </c>
      <c r="D422" s="148" t="s">
        <v>478</v>
      </c>
      <c r="E422" s="148" t="s">
        <v>919</v>
      </c>
      <c r="F422" s="148" t="s">
        <v>480</v>
      </c>
      <c r="G422" s="148" t="s">
        <v>274</v>
      </c>
      <c r="H422" s="148" t="s">
        <v>95</v>
      </c>
      <c r="I422" s="148" t="s">
        <v>95</v>
      </c>
      <c r="J422" s="148"/>
      <c r="K422" s="149">
        <v>0</v>
      </c>
      <c r="L422" s="149">
        <v>0</v>
      </c>
      <c r="M422" s="150">
        <v>23</v>
      </c>
    </row>
    <row r="423" spans="1:13" x14ac:dyDescent="0.25">
      <c r="A423" s="151" t="s">
        <v>243</v>
      </c>
      <c r="B423" s="151" t="s">
        <v>114</v>
      </c>
      <c r="C423" s="151" t="s">
        <v>703</v>
      </c>
      <c r="D423" s="151" t="s">
        <v>704</v>
      </c>
      <c r="E423" s="151" t="s">
        <v>920</v>
      </c>
      <c r="F423" s="151" t="s">
        <v>706</v>
      </c>
      <c r="G423" s="151" t="s">
        <v>352</v>
      </c>
      <c r="H423" s="151" t="s">
        <v>95</v>
      </c>
      <c r="I423" s="151" t="s">
        <v>95</v>
      </c>
      <c r="J423" s="151"/>
      <c r="K423" s="152">
        <v>0</v>
      </c>
      <c r="L423" s="152">
        <v>0</v>
      </c>
      <c r="M423" s="153">
        <v>32</v>
      </c>
    </row>
    <row r="424" spans="1:13" x14ac:dyDescent="0.25">
      <c r="A424" s="148" t="s">
        <v>243</v>
      </c>
      <c r="B424" s="148" t="s">
        <v>114</v>
      </c>
      <c r="C424" s="148" t="s">
        <v>477</v>
      </c>
      <c r="D424" s="148" t="s">
        <v>478</v>
      </c>
      <c r="E424" s="148" t="s">
        <v>921</v>
      </c>
      <c r="F424" s="148" t="s">
        <v>480</v>
      </c>
      <c r="G424" s="148" t="s">
        <v>277</v>
      </c>
      <c r="H424" s="148" t="s">
        <v>95</v>
      </c>
      <c r="I424" s="148" t="s">
        <v>95</v>
      </c>
      <c r="J424" s="148"/>
      <c r="K424" s="149">
        <v>0</v>
      </c>
      <c r="L424" s="149">
        <v>0</v>
      </c>
      <c r="M424" s="150">
        <v>26</v>
      </c>
    </row>
    <row r="425" spans="1:13" x14ac:dyDescent="0.25">
      <c r="A425" s="151" t="s">
        <v>243</v>
      </c>
      <c r="B425" s="151" t="s">
        <v>114</v>
      </c>
      <c r="C425" s="151" t="s">
        <v>703</v>
      </c>
      <c r="D425" s="151" t="s">
        <v>704</v>
      </c>
      <c r="E425" s="151" t="s">
        <v>922</v>
      </c>
      <c r="F425" s="151" t="s">
        <v>706</v>
      </c>
      <c r="G425" s="151" t="s">
        <v>354</v>
      </c>
      <c r="H425" s="151" t="s">
        <v>95</v>
      </c>
      <c r="I425" s="151" t="s">
        <v>95</v>
      </c>
      <c r="J425" s="151"/>
      <c r="K425" s="152">
        <v>0</v>
      </c>
      <c r="L425" s="152">
        <v>0</v>
      </c>
      <c r="M425" s="153">
        <v>29</v>
      </c>
    </row>
    <row r="426" spans="1:13" x14ac:dyDescent="0.25">
      <c r="A426" s="148" t="s">
        <v>243</v>
      </c>
      <c r="B426" s="148" t="s">
        <v>114</v>
      </c>
      <c r="C426" s="148" t="s">
        <v>477</v>
      </c>
      <c r="D426" s="148" t="s">
        <v>478</v>
      </c>
      <c r="E426" s="148" t="s">
        <v>923</v>
      </c>
      <c r="F426" s="148" t="s">
        <v>480</v>
      </c>
      <c r="G426" s="148" t="s">
        <v>500</v>
      </c>
      <c r="H426" s="148" t="s">
        <v>95</v>
      </c>
      <c r="I426" s="148" t="s">
        <v>95</v>
      </c>
      <c r="J426" s="148"/>
      <c r="K426" s="149">
        <v>0</v>
      </c>
      <c r="L426" s="149">
        <v>0</v>
      </c>
      <c r="M426" s="150">
        <v>24</v>
      </c>
    </row>
    <row r="427" spans="1:13" x14ac:dyDescent="0.25">
      <c r="A427" s="151" t="s">
        <v>243</v>
      </c>
      <c r="B427" s="151" t="s">
        <v>114</v>
      </c>
      <c r="C427" s="151" t="s">
        <v>703</v>
      </c>
      <c r="D427" s="151" t="s">
        <v>540</v>
      </c>
      <c r="E427" s="151" t="s">
        <v>924</v>
      </c>
      <c r="F427" s="151" t="s">
        <v>724</v>
      </c>
      <c r="G427" s="151" t="s">
        <v>925</v>
      </c>
      <c r="H427" s="151" t="s">
        <v>95</v>
      </c>
      <c r="I427" s="151" t="s">
        <v>95</v>
      </c>
      <c r="J427" s="151"/>
      <c r="K427" s="152">
        <v>0</v>
      </c>
      <c r="L427" s="152">
        <v>0</v>
      </c>
      <c r="M427" s="153">
        <v>7</v>
      </c>
    </row>
    <row r="428" spans="1:13" x14ac:dyDescent="0.25">
      <c r="A428" s="148" t="s">
        <v>243</v>
      </c>
      <c r="B428" s="148" t="s">
        <v>114</v>
      </c>
      <c r="C428" s="148" t="s">
        <v>477</v>
      </c>
      <c r="D428" s="148" t="s">
        <v>514</v>
      </c>
      <c r="E428" s="148" t="s">
        <v>926</v>
      </c>
      <c r="F428" s="148" t="s">
        <v>516</v>
      </c>
      <c r="G428" s="148" t="s">
        <v>282</v>
      </c>
      <c r="H428" s="148" t="s">
        <v>95</v>
      </c>
      <c r="I428" s="148" t="s">
        <v>95</v>
      </c>
      <c r="J428" s="148"/>
      <c r="K428" s="149">
        <v>0</v>
      </c>
      <c r="L428" s="149">
        <v>0</v>
      </c>
      <c r="M428" s="150">
        <v>11</v>
      </c>
    </row>
    <row r="429" spans="1:13" x14ac:dyDescent="0.25">
      <c r="A429" s="151" t="s">
        <v>243</v>
      </c>
      <c r="B429" s="151" t="s">
        <v>114</v>
      </c>
      <c r="C429" s="151" t="s">
        <v>477</v>
      </c>
      <c r="D429" s="151" t="s">
        <v>478</v>
      </c>
      <c r="E429" s="151" t="s">
        <v>927</v>
      </c>
      <c r="F429" s="151" t="s">
        <v>480</v>
      </c>
      <c r="G429" s="151" t="s">
        <v>288</v>
      </c>
      <c r="H429" s="151" t="s">
        <v>92</v>
      </c>
      <c r="I429" s="151" t="s">
        <v>95</v>
      </c>
      <c r="J429" s="151"/>
      <c r="K429" s="152">
        <v>0</v>
      </c>
      <c r="L429" s="152">
        <v>0</v>
      </c>
      <c r="M429" s="153">
        <v>21</v>
      </c>
    </row>
    <row r="430" spans="1:13" x14ac:dyDescent="0.25">
      <c r="A430" s="148" t="s">
        <v>243</v>
      </c>
      <c r="B430" s="148" t="s">
        <v>114</v>
      </c>
      <c r="C430" s="148" t="s">
        <v>420</v>
      </c>
      <c r="D430" s="148" t="s">
        <v>307</v>
      </c>
      <c r="E430" s="148" t="s">
        <v>928</v>
      </c>
      <c r="F430" s="148" t="s">
        <v>426</v>
      </c>
      <c r="G430" s="148" t="s">
        <v>929</v>
      </c>
      <c r="H430" s="148" t="s">
        <v>95</v>
      </c>
      <c r="I430" s="148" t="s">
        <v>95</v>
      </c>
      <c r="J430" s="148"/>
      <c r="K430" s="149">
        <v>0</v>
      </c>
      <c r="L430" s="149">
        <v>0</v>
      </c>
      <c r="M430" s="150">
        <v>24</v>
      </c>
    </row>
    <row r="431" spans="1:13" x14ac:dyDescent="0.25">
      <c r="A431" s="151" t="s">
        <v>243</v>
      </c>
      <c r="B431" s="151" t="s">
        <v>114</v>
      </c>
      <c r="C431" s="151" t="s">
        <v>703</v>
      </c>
      <c r="D431" s="151" t="s">
        <v>540</v>
      </c>
      <c r="E431" s="151" t="s">
        <v>930</v>
      </c>
      <c r="F431" s="151" t="s">
        <v>724</v>
      </c>
      <c r="G431" s="151" t="s">
        <v>352</v>
      </c>
      <c r="H431" s="151" t="s">
        <v>95</v>
      </c>
      <c r="I431" s="151" t="s">
        <v>95</v>
      </c>
      <c r="J431" s="151"/>
      <c r="K431" s="152">
        <v>0</v>
      </c>
      <c r="L431" s="152">
        <v>0</v>
      </c>
      <c r="M431" s="153">
        <v>18</v>
      </c>
    </row>
    <row r="432" spans="1:13" x14ac:dyDescent="0.25">
      <c r="A432" s="148" t="s">
        <v>243</v>
      </c>
      <c r="B432" s="148" t="s">
        <v>114</v>
      </c>
      <c r="C432" s="148" t="s">
        <v>420</v>
      </c>
      <c r="D432" s="148" t="s">
        <v>307</v>
      </c>
      <c r="E432" s="148" t="s">
        <v>931</v>
      </c>
      <c r="F432" s="148" t="s">
        <v>426</v>
      </c>
      <c r="G432" s="148" t="s">
        <v>932</v>
      </c>
      <c r="H432" s="148" t="s">
        <v>95</v>
      </c>
      <c r="I432" s="148" t="s">
        <v>95</v>
      </c>
      <c r="J432" s="148"/>
      <c r="K432" s="149">
        <v>0</v>
      </c>
      <c r="L432" s="149">
        <v>0</v>
      </c>
      <c r="M432" s="150">
        <v>21</v>
      </c>
    </row>
    <row r="433" spans="1:13" x14ac:dyDescent="0.25">
      <c r="A433" s="151" t="s">
        <v>243</v>
      </c>
      <c r="B433" s="151" t="s">
        <v>114</v>
      </c>
      <c r="C433" s="151" t="s">
        <v>703</v>
      </c>
      <c r="D433" s="151" t="s">
        <v>478</v>
      </c>
      <c r="E433" s="151" t="s">
        <v>933</v>
      </c>
      <c r="F433" s="151" t="s">
        <v>711</v>
      </c>
      <c r="G433" s="151" t="s">
        <v>352</v>
      </c>
      <c r="H433" s="151" t="s">
        <v>95</v>
      </c>
      <c r="I433" s="151" t="s">
        <v>95</v>
      </c>
      <c r="J433" s="151"/>
      <c r="K433" s="152">
        <v>0</v>
      </c>
      <c r="L433" s="152">
        <v>0</v>
      </c>
      <c r="M433" s="153">
        <v>34</v>
      </c>
    </row>
    <row r="434" spans="1:13" x14ac:dyDescent="0.25">
      <c r="A434" s="148" t="s">
        <v>243</v>
      </c>
      <c r="B434" s="148" t="s">
        <v>114</v>
      </c>
      <c r="C434" s="148" t="s">
        <v>420</v>
      </c>
      <c r="D434" s="148" t="s">
        <v>307</v>
      </c>
      <c r="E434" s="148" t="s">
        <v>934</v>
      </c>
      <c r="F434" s="148" t="s">
        <v>426</v>
      </c>
      <c r="G434" s="148" t="s">
        <v>935</v>
      </c>
      <c r="H434" s="148" t="s">
        <v>95</v>
      </c>
      <c r="I434" s="148" t="s">
        <v>95</v>
      </c>
      <c r="J434" s="148"/>
      <c r="K434" s="149">
        <v>0</v>
      </c>
      <c r="L434" s="149">
        <v>0</v>
      </c>
      <c r="M434" s="150">
        <v>26</v>
      </c>
    </row>
    <row r="435" spans="1:13" x14ac:dyDescent="0.25">
      <c r="A435" s="151" t="s">
        <v>243</v>
      </c>
      <c r="B435" s="151" t="s">
        <v>114</v>
      </c>
      <c r="C435" s="151" t="s">
        <v>703</v>
      </c>
      <c r="D435" s="151" t="s">
        <v>478</v>
      </c>
      <c r="E435" s="151" t="s">
        <v>936</v>
      </c>
      <c r="F435" s="151" t="s">
        <v>711</v>
      </c>
      <c r="G435" s="151" t="s">
        <v>354</v>
      </c>
      <c r="H435" s="151" t="s">
        <v>95</v>
      </c>
      <c r="I435" s="151" t="s">
        <v>95</v>
      </c>
      <c r="J435" s="151"/>
      <c r="K435" s="152">
        <v>0</v>
      </c>
      <c r="L435" s="152">
        <v>0</v>
      </c>
      <c r="M435" s="153">
        <v>29</v>
      </c>
    </row>
    <row r="436" spans="1:13" x14ac:dyDescent="0.25">
      <c r="A436" s="148" t="s">
        <v>243</v>
      </c>
      <c r="B436" s="148" t="s">
        <v>114</v>
      </c>
      <c r="C436" s="148" t="s">
        <v>420</v>
      </c>
      <c r="D436" s="148" t="s">
        <v>307</v>
      </c>
      <c r="E436" s="148" t="s">
        <v>937</v>
      </c>
      <c r="F436" s="148" t="s">
        <v>426</v>
      </c>
      <c r="G436" s="148" t="s">
        <v>938</v>
      </c>
      <c r="H436" s="148" t="s">
        <v>95</v>
      </c>
      <c r="I436" s="148" t="s">
        <v>95</v>
      </c>
      <c r="J436" s="148"/>
      <c r="K436" s="149">
        <v>0</v>
      </c>
      <c r="L436" s="149">
        <v>0</v>
      </c>
      <c r="M436" s="150">
        <v>26</v>
      </c>
    </row>
    <row r="437" spans="1:13" x14ac:dyDescent="0.25">
      <c r="A437" s="151" t="s">
        <v>243</v>
      </c>
      <c r="B437" s="151" t="s">
        <v>114</v>
      </c>
      <c r="C437" s="151" t="s">
        <v>703</v>
      </c>
      <c r="D437" s="151" t="s">
        <v>478</v>
      </c>
      <c r="E437" s="151" t="s">
        <v>939</v>
      </c>
      <c r="F437" s="151" t="s">
        <v>711</v>
      </c>
      <c r="G437" s="151" t="s">
        <v>582</v>
      </c>
      <c r="H437" s="151" t="s">
        <v>95</v>
      </c>
      <c r="I437" s="151" t="s">
        <v>95</v>
      </c>
      <c r="J437" s="151"/>
      <c r="K437" s="152">
        <v>0</v>
      </c>
      <c r="L437" s="152">
        <v>0</v>
      </c>
      <c r="M437" s="153">
        <v>33</v>
      </c>
    </row>
    <row r="438" spans="1:13" x14ac:dyDescent="0.25">
      <c r="A438" s="148" t="s">
        <v>243</v>
      </c>
      <c r="B438" s="148" t="s">
        <v>114</v>
      </c>
      <c r="C438" s="148" t="s">
        <v>628</v>
      </c>
      <c r="D438" s="148" t="s">
        <v>359</v>
      </c>
      <c r="E438" s="148" t="s">
        <v>940</v>
      </c>
      <c r="F438" s="148" t="s">
        <v>138</v>
      </c>
      <c r="G438" s="148" t="s">
        <v>271</v>
      </c>
      <c r="H438" s="148" t="s">
        <v>95</v>
      </c>
      <c r="I438" s="148" t="s">
        <v>95</v>
      </c>
      <c r="J438" s="148"/>
      <c r="K438" s="149">
        <v>0</v>
      </c>
      <c r="L438" s="149">
        <v>0</v>
      </c>
      <c r="M438" s="150">
        <v>13</v>
      </c>
    </row>
    <row r="439" spans="1:13" x14ac:dyDescent="0.25">
      <c r="A439" s="151" t="s">
        <v>243</v>
      </c>
      <c r="B439" s="151" t="s">
        <v>114</v>
      </c>
      <c r="C439" s="151" t="s">
        <v>703</v>
      </c>
      <c r="D439" s="151" t="s">
        <v>489</v>
      </c>
      <c r="E439" s="151" t="s">
        <v>941</v>
      </c>
      <c r="F439" s="151" t="s">
        <v>122</v>
      </c>
      <c r="G439" s="151" t="s">
        <v>925</v>
      </c>
      <c r="H439" s="151" t="s">
        <v>95</v>
      </c>
      <c r="I439" s="151" t="s">
        <v>95</v>
      </c>
      <c r="J439" s="151"/>
      <c r="K439" s="152">
        <v>0</v>
      </c>
      <c r="L439" s="152">
        <v>0</v>
      </c>
      <c r="M439" s="153">
        <v>14</v>
      </c>
    </row>
    <row r="440" spans="1:13" x14ac:dyDescent="0.25">
      <c r="A440" s="148" t="s">
        <v>243</v>
      </c>
      <c r="B440" s="148" t="s">
        <v>114</v>
      </c>
      <c r="C440" s="148" t="s">
        <v>628</v>
      </c>
      <c r="D440" s="148" t="s">
        <v>359</v>
      </c>
      <c r="E440" s="148" t="s">
        <v>942</v>
      </c>
      <c r="F440" s="148" t="s">
        <v>138</v>
      </c>
      <c r="G440" s="148" t="s">
        <v>282</v>
      </c>
      <c r="H440" s="148" t="s">
        <v>95</v>
      </c>
      <c r="I440" s="148" t="s">
        <v>95</v>
      </c>
      <c r="J440" s="148"/>
      <c r="K440" s="149">
        <v>0</v>
      </c>
      <c r="L440" s="149">
        <v>0</v>
      </c>
      <c r="M440" s="150">
        <v>24</v>
      </c>
    </row>
    <row r="441" spans="1:13" x14ac:dyDescent="0.25">
      <c r="A441" s="151" t="s">
        <v>243</v>
      </c>
      <c r="B441" s="151" t="s">
        <v>114</v>
      </c>
      <c r="C441" s="151" t="s">
        <v>628</v>
      </c>
      <c r="D441" s="151" t="s">
        <v>359</v>
      </c>
      <c r="E441" s="151" t="s">
        <v>943</v>
      </c>
      <c r="F441" s="151" t="s">
        <v>138</v>
      </c>
      <c r="G441" s="151" t="s">
        <v>274</v>
      </c>
      <c r="H441" s="151" t="s">
        <v>95</v>
      </c>
      <c r="I441" s="151" t="s">
        <v>95</v>
      </c>
      <c r="J441" s="151"/>
      <c r="K441" s="152">
        <v>0</v>
      </c>
      <c r="L441" s="152">
        <v>0</v>
      </c>
      <c r="M441" s="153">
        <v>13</v>
      </c>
    </row>
    <row r="442" spans="1:13" x14ac:dyDescent="0.25">
      <c r="A442" s="148" t="s">
        <v>243</v>
      </c>
      <c r="B442" s="148" t="s">
        <v>114</v>
      </c>
      <c r="C442" s="148" t="s">
        <v>420</v>
      </c>
      <c r="D442" s="148" t="s">
        <v>307</v>
      </c>
      <c r="E442" s="148" t="s">
        <v>944</v>
      </c>
      <c r="F442" s="148" t="s">
        <v>426</v>
      </c>
      <c r="G442" s="148" t="s">
        <v>945</v>
      </c>
      <c r="H442" s="148" t="s">
        <v>95</v>
      </c>
      <c r="I442" s="148" t="s">
        <v>95</v>
      </c>
      <c r="J442" s="148"/>
      <c r="K442" s="149">
        <v>0</v>
      </c>
      <c r="L442" s="149">
        <v>0</v>
      </c>
      <c r="M442" s="150">
        <v>24</v>
      </c>
    </row>
    <row r="443" spans="1:13" x14ac:dyDescent="0.25">
      <c r="A443" s="151" t="s">
        <v>243</v>
      </c>
      <c r="B443" s="151" t="s">
        <v>114</v>
      </c>
      <c r="C443" s="151" t="s">
        <v>420</v>
      </c>
      <c r="D443" s="151" t="s">
        <v>307</v>
      </c>
      <c r="E443" s="151" t="s">
        <v>946</v>
      </c>
      <c r="F443" s="151" t="s">
        <v>426</v>
      </c>
      <c r="G443" s="151" t="s">
        <v>297</v>
      </c>
      <c r="H443" s="151" t="s">
        <v>92</v>
      </c>
      <c r="I443" s="151" t="s">
        <v>95</v>
      </c>
      <c r="J443" s="151"/>
      <c r="K443" s="152">
        <v>0</v>
      </c>
      <c r="L443" s="152">
        <v>0</v>
      </c>
      <c r="M443" s="153">
        <v>23</v>
      </c>
    </row>
    <row r="444" spans="1:13" x14ac:dyDescent="0.25">
      <c r="A444" s="148" t="s">
        <v>243</v>
      </c>
      <c r="B444" s="148" t="s">
        <v>114</v>
      </c>
      <c r="C444" s="148" t="s">
        <v>703</v>
      </c>
      <c r="D444" s="148" t="s">
        <v>489</v>
      </c>
      <c r="E444" s="148" t="s">
        <v>947</v>
      </c>
      <c r="F444" s="148" t="s">
        <v>122</v>
      </c>
      <c r="G444" s="148" t="s">
        <v>352</v>
      </c>
      <c r="H444" s="148" t="s">
        <v>95</v>
      </c>
      <c r="I444" s="148" t="s">
        <v>95</v>
      </c>
      <c r="J444" s="148"/>
      <c r="K444" s="149">
        <v>0</v>
      </c>
      <c r="L444" s="149">
        <v>0</v>
      </c>
      <c r="M444" s="150">
        <v>7</v>
      </c>
    </row>
    <row r="445" spans="1:13" x14ac:dyDescent="0.25">
      <c r="A445" s="151" t="s">
        <v>243</v>
      </c>
      <c r="B445" s="151" t="s">
        <v>114</v>
      </c>
      <c r="C445" s="151" t="s">
        <v>420</v>
      </c>
      <c r="D445" s="151" t="s">
        <v>307</v>
      </c>
      <c r="E445" s="151" t="s">
        <v>948</v>
      </c>
      <c r="F445" s="151" t="s">
        <v>426</v>
      </c>
      <c r="G445" s="151" t="s">
        <v>949</v>
      </c>
      <c r="H445" s="151" t="s">
        <v>95</v>
      </c>
      <c r="I445" s="151" t="s">
        <v>95</v>
      </c>
      <c r="J445" s="151"/>
      <c r="K445" s="152">
        <v>0</v>
      </c>
      <c r="L445" s="152">
        <v>0</v>
      </c>
      <c r="M445" s="153">
        <v>22</v>
      </c>
    </row>
    <row r="446" spans="1:13" x14ac:dyDescent="0.25">
      <c r="A446" s="148" t="s">
        <v>243</v>
      </c>
      <c r="B446" s="148" t="s">
        <v>114</v>
      </c>
      <c r="C446" s="148" t="s">
        <v>703</v>
      </c>
      <c r="D446" s="148" t="s">
        <v>489</v>
      </c>
      <c r="E446" s="148" t="s">
        <v>950</v>
      </c>
      <c r="F446" s="148" t="s">
        <v>122</v>
      </c>
      <c r="G446" s="148" t="s">
        <v>354</v>
      </c>
      <c r="H446" s="148" t="s">
        <v>95</v>
      </c>
      <c r="I446" s="148" t="s">
        <v>95</v>
      </c>
      <c r="J446" s="148"/>
      <c r="K446" s="149">
        <v>0</v>
      </c>
      <c r="L446" s="149">
        <v>0</v>
      </c>
      <c r="M446" s="150">
        <v>25</v>
      </c>
    </row>
    <row r="447" spans="1:13" x14ac:dyDescent="0.25">
      <c r="A447" s="151" t="s">
        <v>243</v>
      </c>
      <c r="B447" s="151" t="s">
        <v>114</v>
      </c>
      <c r="C447" s="151" t="s">
        <v>420</v>
      </c>
      <c r="D447" s="151" t="s">
        <v>307</v>
      </c>
      <c r="E447" s="151" t="s">
        <v>951</v>
      </c>
      <c r="F447" s="151" t="s">
        <v>426</v>
      </c>
      <c r="G447" s="151" t="s">
        <v>952</v>
      </c>
      <c r="H447" s="151" t="s">
        <v>95</v>
      </c>
      <c r="I447" s="151" t="s">
        <v>95</v>
      </c>
      <c r="J447" s="151"/>
      <c r="K447" s="152">
        <v>0</v>
      </c>
      <c r="L447" s="152">
        <v>0</v>
      </c>
      <c r="M447" s="153">
        <v>23</v>
      </c>
    </row>
    <row r="448" spans="1:13" x14ac:dyDescent="0.25">
      <c r="A448" s="148" t="s">
        <v>243</v>
      </c>
      <c r="B448" s="148" t="s">
        <v>114</v>
      </c>
      <c r="C448" s="148" t="s">
        <v>703</v>
      </c>
      <c r="D448" s="148" t="s">
        <v>751</v>
      </c>
      <c r="E448" s="148" t="s">
        <v>953</v>
      </c>
      <c r="F448" s="148" t="s">
        <v>753</v>
      </c>
      <c r="G448" s="148" t="s">
        <v>925</v>
      </c>
      <c r="H448" s="148" t="s">
        <v>95</v>
      </c>
      <c r="I448" s="148" t="s">
        <v>95</v>
      </c>
      <c r="J448" s="148"/>
      <c r="K448" s="149">
        <v>0</v>
      </c>
      <c r="L448" s="149">
        <v>0</v>
      </c>
      <c r="M448" s="150">
        <v>23</v>
      </c>
    </row>
    <row r="449" spans="1:13" x14ac:dyDescent="0.25">
      <c r="A449" s="151" t="s">
        <v>243</v>
      </c>
      <c r="B449" s="151" t="s">
        <v>114</v>
      </c>
      <c r="C449" s="151" t="s">
        <v>329</v>
      </c>
      <c r="D449" s="151" t="s">
        <v>359</v>
      </c>
      <c r="E449" s="151" t="s">
        <v>954</v>
      </c>
      <c r="F449" s="151" t="s">
        <v>361</v>
      </c>
      <c r="G449" s="151" t="s">
        <v>271</v>
      </c>
      <c r="H449" s="151" t="s">
        <v>95</v>
      </c>
      <c r="I449" s="151" t="s">
        <v>95</v>
      </c>
      <c r="J449" s="151"/>
      <c r="K449" s="152">
        <v>0</v>
      </c>
      <c r="L449" s="152">
        <v>0</v>
      </c>
      <c r="M449" s="153">
        <v>22</v>
      </c>
    </row>
    <row r="450" spans="1:13" x14ac:dyDescent="0.25">
      <c r="A450" s="148" t="s">
        <v>243</v>
      </c>
      <c r="B450" s="148" t="s">
        <v>114</v>
      </c>
      <c r="C450" s="148" t="s">
        <v>703</v>
      </c>
      <c r="D450" s="148" t="s">
        <v>693</v>
      </c>
      <c r="E450" s="148" t="s">
        <v>955</v>
      </c>
      <c r="F450" s="148" t="s">
        <v>757</v>
      </c>
      <c r="G450" s="148" t="s">
        <v>925</v>
      </c>
      <c r="H450" s="148" t="s">
        <v>95</v>
      </c>
      <c r="I450" s="148" t="s">
        <v>95</v>
      </c>
      <c r="J450" s="148"/>
      <c r="K450" s="149">
        <v>0</v>
      </c>
      <c r="L450" s="149">
        <v>0</v>
      </c>
      <c r="M450" s="150">
        <v>13</v>
      </c>
    </row>
    <row r="451" spans="1:13" x14ac:dyDescent="0.25">
      <c r="A451" s="151" t="s">
        <v>243</v>
      </c>
      <c r="B451" s="151" t="s">
        <v>114</v>
      </c>
      <c r="C451" s="151" t="s">
        <v>329</v>
      </c>
      <c r="D451" s="151" t="s">
        <v>359</v>
      </c>
      <c r="E451" s="151" t="s">
        <v>956</v>
      </c>
      <c r="F451" s="151" t="s">
        <v>361</v>
      </c>
      <c r="G451" s="151" t="s">
        <v>291</v>
      </c>
      <c r="H451" s="151" t="s">
        <v>92</v>
      </c>
      <c r="I451" s="151" t="s">
        <v>95</v>
      </c>
      <c r="J451" s="151"/>
      <c r="K451" s="152">
        <v>0</v>
      </c>
      <c r="L451" s="152">
        <v>0</v>
      </c>
      <c r="M451" s="153">
        <v>21</v>
      </c>
    </row>
    <row r="452" spans="1:13" x14ac:dyDescent="0.25">
      <c r="A452" s="148" t="s">
        <v>243</v>
      </c>
      <c r="B452" s="148" t="s">
        <v>114</v>
      </c>
      <c r="C452" s="148" t="s">
        <v>703</v>
      </c>
      <c r="D452" s="148" t="s">
        <v>693</v>
      </c>
      <c r="E452" s="148" t="s">
        <v>957</v>
      </c>
      <c r="F452" s="148" t="s">
        <v>757</v>
      </c>
      <c r="G452" s="148" t="s">
        <v>352</v>
      </c>
      <c r="H452" s="148" t="s">
        <v>95</v>
      </c>
      <c r="I452" s="148" t="s">
        <v>95</v>
      </c>
      <c r="J452" s="148"/>
      <c r="K452" s="149">
        <v>0</v>
      </c>
      <c r="L452" s="149">
        <v>0</v>
      </c>
      <c r="M452" s="150">
        <v>22</v>
      </c>
    </row>
    <row r="453" spans="1:13" x14ac:dyDescent="0.25">
      <c r="A453" s="151" t="s">
        <v>243</v>
      </c>
      <c r="B453" s="151" t="s">
        <v>114</v>
      </c>
      <c r="C453" s="151" t="s">
        <v>249</v>
      </c>
      <c r="D453" s="151" t="s">
        <v>631</v>
      </c>
      <c r="E453" s="151" t="s">
        <v>958</v>
      </c>
      <c r="F453" s="151" t="s">
        <v>128</v>
      </c>
      <c r="G453" s="151" t="s">
        <v>925</v>
      </c>
      <c r="H453" s="151" t="s">
        <v>95</v>
      </c>
      <c r="I453" s="151" t="s">
        <v>95</v>
      </c>
      <c r="J453" s="151"/>
      <c r="K453" s="152">
        <v>0</v>
      </c>
      <c r="L453" s="152">
        <v>0</v>
      </c>
      <c r="M453" s="153">
        <v>19</v>
      </c>
    </row>
    <row r="454" spans="1:13" x14ac:dyDescent="0.25">
      <c r="A454" s="148" t="s">
        <v>243</v>
      </c>
      <c r="B454" s="148" t="s">
        <v>114</v>
      </c>
      <c r="C454" s="148" t="s">
        <v>249</v>
      </c>
      <c r="D454" s="148" t="s">
        <v>631</v>
      </c>
      <c r="E454" s="148" t="s">
        <v>959</v>
      </c>
      <c r="F454" s="148" t="s">
        <v>128</v>
      </c>
      <c r="G454" s="148" t="s">
        <v>352</v>
      </c>
      <c r="H454" s="148" t="s">
        <v>95</v>
      </c>
      <c r="I454" s="148" t="s">
        <v>95</v>
      </c>
      <c r="J454" s="148"/>
      <c r="K454" s="149">
        <v>0</v>
      </c>
      <c r="L454" s="149">
        <v>0</v>
      </c>
      <c r="M454" s="150">
        <v>25</v>
      </c>
    </row>
    <row r="455" spans="1:13" x14ac:dyDescent="0.25">
      <c r="A455" s="151" t="s">
        <v>243</v>
      </c>
      <c r="B455" s="151" t="s">
        <v>114</v>
      </c>
      <c r="C455" s="151" t="s">
        <v>249</v>
      </c>
      <c r="D455" s="151" t="s">
        <v>631</v>
      </c>
      <c r="E455" s="151" t="s">
        <v>960</v>
      </c>
      <c r="F455" s="151" t="s">
        <v>128</v>
      </c>
      <c r="G455" s="151" t="s">
        <v>354</v>
      </c>
      <c r="H455" s="151" t="s">
        <v>95</v>
      </c>
      <c r="I455" s="151" t="s">
        <v>95</v>
      </c>
      <c r="J455" s="151"/>
      <c r="K455" s="152">
        <v>0</v>
      </c>
      <c r="L455" s="152">
        <v>0</v>
      </c>
      <c r="M455" s="153">
        <v>14</v>
      </c>
    </row>
    <row r="456" spans="1:13" x14ac:dyDescent="0.25">
      <c r="A456" s="148" t="s">
        <v>243</v>
      </c>
      <c r="B456" s="148" t="s">
        <v>114</v>
      </c>
      <c r="C456" s="148" t="s">
        <v>249</v>
      </c>
      <c r="D456" s="148" t="s">
        <v>631</v>
      </c>
      <c r="E456" s="148" t="s">
        <v>961</v>
      </c>
      <c r="F456" s="148" t="s">
        <v>128</v>
      </c>
      <c r="G456" s="148" t="s">
        <v>582</v>
      </c>
      <c r="H456" s="148" t="s">
        <v>95</v>
      </c>
      <c r="I456" s="148" t="s">
        <v>95</v>
      </c>
      <c r="J456" s="148"/>
      <c r="K456" s="149">
        <v>0</v>
      </c>
      <c r="L456" s="149">
        <v>0</v>
      </c>
      <c r="M456" s="150">
        <v>0</v>
      </c>
    </row>
    <row r="457" spans="1:13" x14ac:dyDescent="0.25">
      <c r="A457" s="151" t="s">
        <v>243</v>
      </c>
      <c r="B457" s="151" t="s">
        <v>114</v>
      </c>
      <c r="C457" s="151" t="s">
        <v>249</v>
      </c>
      <c r="D457" s="151" t="s">
        <v>650</v>
      </c>
      <c r="E457" s="151" t="s">
        <v>962</v>
      </c>
      <c r="F457" s="151" t="s">
        <v>142</v>
      </c>
      <c r="G457" s="151" t="s">
        <v>925</v>
      </c>
      <c r="H457" s="151" t="s">
        <v>95</v>
      </c>
      <c r="I457" s="151" t="s">
        <v>95</v>
      </c>
      <c r="J457" s="151"/>
      <c r="K457" s="152">
        <v>0</v>
      </c>
      <c r="L457" s="152">
        <v>0</v>
      </c>
      <c r="M457" s="153">
        <v>28</v>
      </c>
    </row>
    <row r="458" spans="1:13" x14ac:dyDescent="0.25">
      <c r="A458" s="148" t="s">
        <v>243</v>
      </c>
      <c r="B458" s="148" t="s">
        <v>114</v>
      </c>
      <c r="C458" s="148" t="s">
        <v>306</v>
      </c>
      <c r="D458" s="148" t="s">
        <v>307</v>
      </c>
      <c r="E458" s="148" t="s">
        <v>963</v>
      </c>
      <c r="F458" s="148" t="s">
        <v>130</v>
      </c>
      <c r="G458" s="148" t="s">
        <v>964</v>
      </c>
      <c r="H458" s="148" t="s">
        <v>95</v>
      </c>
      <c r="I458" s="148" t="s">
        <v>95</v>
      </c>
      <c r="J458" s="148"/>
      <c r="K458" s="149">
        <v>0</v>
      </c>
      <c r="L458" s="149">
        <v>0</v>
      </c>
      <c r="M458" s="150">
        <v>23</v>
      </c>
    </row>
    <row r="459" spans="1:13" x14ac:dyDescent="0.25">
      <c r="A459" s="151" t="s">
        <v>243</v>
      </c>
      <c r="B459" s="151" t="s">
        <v>114</v>
      </c>
      <c r="C459" s="151" t="s">
        <v>507</v>
      </c>
      <c r="D459" s="151" t="s">
        <v>965</v>
      </c>
      <c r="E459" s="151" t="s">
        <v>966</v>
      </c>
      <c r="F459" s="151" t="s">
        <v>967</v>
      </c>
      <c r="G459" s="151" t="s">
        <v>288</v>
      </c>
      <c r="H459" s="151" t="s">
        <v>92</v>
      </c>
      <c r="I459" s="151" t="s">
        <v>95</v>
      </c>
      <c r="J459" s="151"/>
      <c r="K459" s="152">
        <v>0</v>
      </c>
      <c r="L459" s="152">
        <v>0</v>
      </c>
      <c r="M459" s="153">
        <v>5</v>
      </c>
    </row>
    <row r="460" spans="1:13" x14ac:dyDescent="0.25">
      <c r="A460" s="148" t="s">
        <v>243</v>
      </c>
      <c r="B460" s="148" t="s">
        <v>114</v>
      </c>
      <c r="C460" s="148" t="s">
        <v>249</v>
      </c>
      <c r="D460" s="148" t="s">
        <v>555</v>
      </c>
      <c r="E460" s="148" t="s">
        <v>968</v>
      </c>
      <c r="F460" s="148" t="s">
        <v>136</v>
      </c>
      <c r="G460" s="148" t="s">
        <v>550</v>
      </c>
      <c r="H460" s="148" t="s">
        <v>92</v>
      </c>
      <c r="I460" s="148" t="s">
        <v>92</v>
      </c>
      <c r="J460" s="148" t="s">
        <v>548</v>
      </c>
      <c r="K460" s="149">
        <v>0</v>
      </c>
      <c r="L460" s="149">
        <v>0</v>
      </c>
      <c r="M460" s="150">
        <v>0</v>
      </c>
    </row>
    <row r="461" spans="1:13" x14ac:dyDescent="0.25">
      <c r="A461" s="151" t="s">
        <v>243</v>
      </c>
      <c r="B461" s="151" t="s">
        <v>114</v>
      </c>
      <c r="C461" s="151" t="s">
        <v>249</v>
      </c>
      <c r="D461" s="151" t="s">
        <v>555</v>
      </c>
      <c r="E461" s="151" t="s">
        <v>969</v>
      </c>
      <c r="F461" s="151" t="s">
        <v>136</v>
      </c>
      <c r="G461" s="151" t="s">
        <v>970</v>
      </c>
      <c r="H461" s="151" t="s">
        <v>92</v>
      </c>
      <c r="I461" s="151" t="s">
        <v>92</v>
      </c>
      <c r="J461" s="151" t="s">
        <v>548</v>
      </c>
      <c r="K461" s="152">
        <v>0</v>
      </c>
      <c r="L461" s="152">
        <v>0</v>
      </c>
      <c r="M461" s="153">
        <v>0</v>
      </c>
    </row>
    <row r="462" spans="1:13" x14ac:dyDescent="0.25">
      <c r="A462" s="148" t="s">
        <v>243</v>
      </c>
      <c r="B462" s="148" t="s">
        <v>114</v>
      </c>
      <c r="C462" s="148" t="s">
        <v>249</v>
      </c>
      <c r="D462" s="148" t="s">
        <v>555</v>
      </c>
      <c r="E462" s="148" t="s">
        <v>971</v>
      </c>
      <c r="F462" s="148" t="s">
        <v>136</v>
      </c>
      <c r="G462" s="148" t="s">
        <v>972</v>
      </c>
      <c r="H462" s="148" t="s">
        <v>92</v>
      </c>
      <c r="I462" s="148" t="s">
        <v>92</v>
      </c>
      <c r="J462" s="148" t="s">
        <v>548</v>
      </c>
      <c r="K462" s="149">
        <v>0</v>
      </c>
      <c r="L462" s="149">
        <v>0</v>
      </c>
      <c r="M462" s="150">
        <v>0</v>
      </c>
    </row>
    <row r="463" spans="1:13" x14ac:dyDescent="0.25">
      <c r="A463" s="151" t="s">
        <v>243</v>
      </c>
      <c r="B463" s="151" t="s">
        <v>114</v>
      </c>
      <c r="C463" s="151" t="s">
        <v>677</v>
      </c>
      <c r="D463" s="151" t="s">
        <v>973</v>
      </c>
      <c r="E463" s="151" t="s">
        <v>974</v>
      </c>
      <c r="F463" s="151" t="s">
        <v>680</v>
      </c>
      <c r="G463" s="151" t="s">
        <v>547</v>
      </c>
      <c r="H463" s="151" t="s">
        <v>92</v>
      </c>
      <c r="I463" s="151" t="s">
        <v>92</v>
      </c>
      <c r="J463" s="151" t="s">
        <v>548</v>
      </c>
      <c r="K463" s="152">
        <v>1</v>
      </c>
      <c r="L463" s="152">
        <v>0</v>
      </c>
      <c r="M463" s="153">
        <v>1</v>
      </c>
    </row>
    <row r="464" spans="1:13" x14ac:dyDescent="0.25">
      <c r="A464" s="148" t="s">
        <v>243</v>
      </c>
      <c r="B464" s="148" t="s">
        <v>114</v>
      </c>
      <c r="C464" s="148" t="s">
        <v>677</v>
      </c>
      <c r="D464" s="148" t="s">
        <v>973</v>
      </c>
      <c r="E464" s="148" t="s">
        <v>975</v>
      </c>
      <c r="F464" s="148" t="s">
        <v>680</v>
      </c>
      <c r="G464" s="148" t="s">
        <v>550</v>
      </c>
      <c r="H464" s="148" t="s">
        <v>92</v>
      </c>
      <c r="I464" s="148" t="s">
        <v>92</v>
      </c>
      <c r="J464" s="148" t="s">
        <v>548</v>
      </c>
      <c r="K464" s="149">
        <v>1</v>
      </c>
      <c r="L464" s="149">
        <v>0</v>
      </c>
      <c r="M464" s="150">
        <v>1</v>
      </c>
    </row>
    <row r="465" spans="1:13" x14ac:dyDescent="0.25">
      <c r="A465" s="151" t="s">
        <v>243</v>
      </c>
      <c r="B465" s="151" t="s">
        <v>114</v>
      </c>
      <c r="C465" s="151" t="s">
        <v>420</v>
      </c>
      <c r="D465" s="151" t="s">
        <v>540</v>
      </c>
      <c r="E465" s="151" t="s">
        <v>976</v>
      </c>
      <c r="F465" s="151" t="s">
        <v>542</v>
      </c>
      <c r="G465" s="151" t="s">
        <v>795</v>
      </c>
      <c r="H465" s="151" t="s">
        <v>95</v>
      </c>
      <c r="I465" s="151" t="s">
        <v>95</v>
      </c>
      <c r="J465" s="151"/>
      <c r="K465" s="152">
        <v>0</v>
      </c>
      <c r="L465" s="152">
        <v>0</v>
      </c>
      <c r="M465" s="153">
        <v>14</v>
      </c>
    </row>
    <row r="466" spans="1:13" x14ac:dyDescent="0.25">
      <c r="A466" s="148" t="s">
        <v>243</v>
      </c>
      <c r="B466" s="148" t="s">
        <v>114</v>
      </c>
      <c r="C466" s="148" t="s">
        <v>306</v>
      </c>
      <c r="D466" s="148" t="s">
        <v>349</v>
      </c>
      <c r="E466" s="148" t="s">
        <v>977</v>
      </c>
      <c r="F466" s="148" t="s">
        <v>174</v>
      </c>
      <c r="G466" s="148" t="s">
        <v>277</v>
      </c>
      <c r="H466" s="148" t="s">
        <v>95</v>
      </c>
      <c r="I466" s="148" t="s">
        <v>95</v>
      </c>
      <c r="J466" s="148"/>
      <c r="K466" s="149">
        <v>0</v>
      </c>
      <c r="L466" s="149">
        <v>0</v>
      </c>
      <c r="M466" s="150">
        <v>15</v>
      </c>
    </row>
    <row r="467" spans="1:13" x14ac:dyDescent="0.25">
      <c r="A467" s="151" t="s">
        <v>243</v>
      </c>
      <c r="B467" s="151" t="s">
        <v>114</v>
      </c>
      <c r="C467" s="151" t="s">
        <v>313</v>
      </c>
      <c r="D467" s="151" t="s">
        <v>307</v>
      </c>
      <c r="E467" s="151" t="s">
        <v>978</v>
      </c>
      <c r="F467" s="151" t="s">
        <v>315</v>
      </c>
      <c r="G467" s="151" t="s">
        <v>588</v>
      </c>
      <c r="H467" s="151" t="s">
        <v>95</v>
      </c>
      <c r="I467" s="151" t="s">
        <v>95</v>
      </c>
      <c r="J467" s="151"/>
      <c r="K467" s="152">
        <v>0</v>
      </c>
      <c r="L467" s="152">
        <v>0</v>
      </c>
      <c r="M467" s="153">
        <v>24</v>
      </c>
    </row>
    <row r="468" spans="1:13" x14ac:dyDescent="0.25">
      <c r="A468" s="148" t="s">
        <v>243</v>
      </c>
      <c r="B468" s="148" t="s">
        <v>114</v>
      </c>
      <c r="C468" s="148" t="s">
        <v>420</v>
      </c>
      <c r="D468" s="148" t="s">
        <v>393</v>
      </c>
      <c r="E468" s="148" t="s">
        <v>979</v>
      </c>
      <c r="F468" s="148" t="s">
        <v>117</v>
      </c>
      <c r="G468" s="148" t="s">
        <v>260</v>
      </c>
      <c r="H468" s="148" t="s">
        <v>95</v>
      </c>
      <c r="I468" s="148" t="s">
        <v>95</v>
      </c>
      <c r="J468" s="148"/>
      <c r="K468" s="149">
        <v>0</v>
      </c>
      <c r="L468" s="149">
        <v>0</v>
      </c>
      <c r="M468" s="150">
        <v>1</v>
      </c>
    </row>
    <row r="469" spans="1:13" x14ac:dyDescent="0.25">
      <c r="A469" s="151" t="s">
        <v>243</v>
      </c>
      <c r="B469" s="151" t="s">
        <v>114</v>
      </c>
      <c r="C469" s="151" t="s">
        <v>980</v>
      </c>
      <c r="D469" s="151" t="s">
        <v>981</v>
      </c>
      <c r="E469" s="151" t="s">
        <v>982</v>
      </c>
      <c r="F469" s="151" t="s">
        <v>983</v>
      </c>
      <c r="G469" s="151" t="s">
        <v>248</v>
      </c>
      <c r="H469" s="151" t="s">
        <v>95</v>
      </c>
      <c r="I469" s="151" t="s">
        <v>95</v>
      </c>
      <c r="J469" s="151"/>
      <c r="K469" s="152">
        <v>0</v>
      </c>
      <c r="L469" s="152">
        <v>0</v>
      </c>
      <c r="M469" s="153">
        <v>9</v>
      </c>
    </row>
    <row r="470" spans="1:13" x14ac:dyDescent="0.25">
      <c r="A470" s="148" t="s">
        <v>243</v>
      </c>
      <c r="B470" s="148" t="s">
        <v>114</v>
      </c>
      <c r="C470" s="148" t="s">
        <v>980</v>
      </c>
      <c r="D470" s="148" t="s">
        <v>984</v>
      </c>
      <c r="E470" s="148" t="s">
        <v>985</v>
      </c>
      <c r="F470" s="148" t="s">
        <v>986</v>
      </c>
      <c r="G470" s="148" t="s">
        <v>248</v>
      </c>
      <c r="H470" s="148" t="s">
        <v>95</v>
      </c>
      <c r="I470" s="148" t="s">
        <v>95</v>
      </c>
      <c r="J470" s="148"/>
      <c r="K470" s="149">
        <v>0</v>
      </c>
      <c r="L470" s="149">
        <v>0</v>
      </c>
      <c r="M470" s="150">
        <v>8</v>
      </c>
    </row>
    <row r="471" spans="1:13" x14ac:dyDescent="0.25">
      <c r="A471" s="151" t="s">
        <v>243</v>
      </c>
      <c r="B471" s="151" t="s">
        <v>114</v>
      </c>
      <c r="C471" s="151" t="s">
        <v>980</v>
      </c>
      <c r="D471" s="151" t="s">
        <v>478</v>
      </c>
      <c r="E471" s="151" t="s">
        <v>987</v>
      </c>
      <c r="F471" s="151" t="s">
        <v>988</v>
      </c>
      <c r="G471" s="151" t="s">
        <v>248</v>
      </c>
      <c r="H471" s="151" t="s">
        <v>95</v>
      </c>
      <c r="I471" s="151" t="s">
        <v>95</v>
      </c>
      <c r="J471" s="151"/>
      <c r="K471" s="152">
        <v>0</v>
      </c>
      <c r="L471" s="152">
        <v>0</v>
      </c>
      <c r="M471" s="153">
        <v>13</v>
      </c>
    </row>
    <row r="472" spans="1:13" x14ac:dyDescent="0.25">
      <c r="A472" s="148" t="s">
        <v>243</v>
      </c>
      <c r="B472" s="148" t="s">
        <v>114</v>
      </c>
      <c r="C472" s="148" t="s">
        <v>980</v>
      </c>
      <c r="D472" s="148" t="s">
        <v>514</v>
      </c>
      <c r="E472" s="148" t="s">
        <v>989</v>
      </c>
      <c r="F472" s="148" t="s">
        <v>990</v>
      </c>
      <c r="G472" s="148" t="s">
        <v>248</v>
      </c>
      <c r="H472" s="148" t="s">
        <v>95</v>
      </c>
      <c r="I472" s="148" t="s">
        <v>95</v>
      </c>
      <c r="J472" s="148"/>
      <c r="K472" s="149">
        <v>0</v>
      </c>
      <c r="L472" s="149">
        <v>0</v>
      </c>
      <c r="M472" s="150">
        <v>13</v>
      </c>
    </row>
    <row r="473" spans="1:13" x14ac:dyDescent="0.25">
      <c r="A473" s="151" t="s">
        <v>243</v>
      </c>
      <c r="B473" s="151" t="s">
        <v>114</v>
      </c>
      <c r="C473" s="151" t="s">
        <v>677</v>
      </c>
      <c r="D473" s="151" t="s">
        <v>973</v>
      </c>
      <c r="E473" s="151" t="s">
        <v>991</v>
      </c>
      <c r="F473" s="151" t="s">
        <v>680</v>
      </c>
      <c r="G473" s="151" t="s">
        <v>970</v>
      </c>
      <c r="H473" s="151" t="s">
        <v>92</v>
      </c>
      <c r="I473" s="151" t="s">
        <v>92</v>
      </c>
      <c r="J473" s="151" t="s">
        <v>548</v>
      </c>
      <c r="K473" s="152">
        <v>1</v>
      </c>
      <c r="L473" s="152">
        <v>0</v>
      </c>
      <c r="M473" s="153">
        <v>1</v>
      </c>
    </row>
    <row r="474" spans="1:13" x14ac:dyDescent="0.25">
      <c r="A474" s="148" t="s">
        <v>243</v>
      </c>
      <c r="B474" s="148" t="s">
        <v>114</v>
      </c>
      <c r="C474" s="148" t="s">
        <v>677</v>
      </c>
      <c r="D474" s="148" t="s">
        <v>992</v>
      </c>
      <c r="E474" s="148" t="s">
        <v>993</v>
      </c>
      <c r="F474" s="148" t="s">
        <v>684</v>
      </c>
      <c r="G474" s="148" t="s">
        <v>547</v>
      </c>
      <c r="H474" s="148" t="s">
        <v>92</v>
      </c>
      <c r="I474" s="148" t="s">
        <v>92</v>
      </c>
      <c r="J474" s="148" t="s">
        <v>548</v>
      </c>
      <c r="K474" s="149">
        <v>0</v>
      </c>
      <c r="L474" s="149">
        <v>0</v>
      </c>
      <c r="M474" s="150">
        <v>0</v>
      </c>
    </row>
    <row r="475" spans="1:13" x14ac:dyDescent="0.25">
      <c r="A475" s="151" t="s">
        <v>243</v>
      </c>
      <c r="B475" s="151" t="s">
        <v>114</v>
      </c>
      <c r="C475" s="151" t="s">
        <v>371</v>
      </c>
      <c r="D475" s="151" t="s">
        <v>359</v>
      </c>
      <c r="E475" s="151" t="s">
        <v>994</v>
      </c>
      <c r="F475" s="151" t="s">
        <v>995</v>
      </c>
      <c r="G475" s="151" t="s">
        <v>547</v>
      </c>
      <c r="H475" s="151" t="s">
        <v>92</v>
      </c>
      <c r="I475" s="151" t="s">
        <v>92</v>
      </c>
      <c r="J475" s="151" t="s">
        <v>548</v>
      </c>
      <c r="K475" s="152">
        <v>0</v>
      </c>
      <c r="L475" s="152">
        <v>0</v>
      </c>
      <c r="M475" s="153">
        <v>0</v>
      </c>
    </row>
    <row r="476" spans="1:13" x14ac:dyDescent="0.25">
      <c r="A476" s="148" t="s">
        <v>243</v>
      </c>
      <c r="B476" s="148" t="s">
        <v>114</v>
      </c>
      <c r="C476" s="148" t="s">
        <v>371</v>
      </c>
      <c r="D476" s="148" t="s">
        <v>359</v>
      </c>
      <c r="E476" s="148" t="s">
        <v>996</v>
      </c>
      <c r="F476" s="148" t="s">
        <v>995</v>
      </c>
      <c r="G476" s="148" t="s">
        <v>550</v>
      </c>
      <c r="H476" s="148" t="s">
        <v>92</v>
      </c>
      <c r="I476" s="148" t="s">
        <v>92</v>
      </c>
      <c r="J476" s="148" t="s">
        <v>548</v>
      </c>
      <c r="K476" s="149">
        <v>0</v>
      </c>
      <c r="L476" s="149">
        <v>0</v>
      </c>
      <c r="M476" s="150">
        <v>0</v>
      </c>
    </row>
    <row r="477" spans="1:13" x14ac:dyDescent="0.25">
      <c r="A477" s="151" t="s">
        <v>243</v>
      </c>
      <c r="B477" s="151" t="s">
        <v>114</v>
      </c>
      <c r="C477" s="151" t="s">
        <v>371</v>
      </c>
      <c r="D477" s="151" t="s">
        <v>359</v>
      </c>
      <c r="E477" s="151" t="s">
        <v>997</v>
      </c>
      <c r="F477" s="151" t="s">
        <v>995</v>
      </c>
      <c r="G477" s="151" t="s">
        <v>970</v>
      </c>
      <c r="H477" s="151" t="s">
        <v>92</v>
      </c>
      <c r="I477" s="151" t="s">
        <v>92</v>
      </c>
      <c r="J477" s="151" t="s">
        <v>548</v>
      </c>
      <c r="K477" s="152">
        <v>0</v>
      </c>
      <c r="L477" s="152">
        <v>0</v>
      </c>
      <c r="M477" s="153">
        <v>0</v>
      </c>
    </row>
    <row r="478" spans="1:13" x14ac:dyDescent="0.25">
      <c r="A478" s="148" t="s">
        <v>243</v>
      </c>
      <c r="B478" s="148" t="s">
        <v>114</v>
      </c>
      <c r="C478" s="148" t="s">
        <v>371</v>
      </c>
      <c r="D478" s="148" t="s">
        <v>359</v>
      </c>
      <c r="E478" s="148" t="s">
        <v>998</v>
      </c>
      <c r="F478" s="148" t="s">
        <v>995</v>
      </c>
      <c r="G478" s="148" t="s">
        <v>972</v>
      </c>
      <c r="H478" s="148" t="s">
        <v>92</v>
      </c>
      <c r="I478" s="148" t="s">
        <v>92</v>
      </c>
      <c r="J478" s="148" t="s">
        <v>548</v>
      </c>
      <c r="K478" s="149">
        <v>0</v>
      </c>
      <c r="L478" s="149">
        <v>0</v>
      </c>
      <c r="M478" s="150">
        <v>0</v>
      </c>
    </row>
    <row r="479" spans="1:13" x14ac:dyDescent="0.25">
      <c r="A479" s="151" t="s">
        <v>243</v>
      </c>
      <c r="B479" s="151" t="s">
        <v>114</v>
      </c>
      <c r="C479" s="151" t="s">
        <v>371</v>
      </c>
      <c r="D479" s="151" t="s">
        <v>359</v>
      </c>
      <c r="E479" s="151" t="s">
        <v>999</v>
      </c>
      <c r="F479" s="151" t="s">
        <v>995</v>
      </c>
      <c r="G479" s="151" t="s">
        <v>1000</v>
      </c>
      <c r="H479" s="151" t="s">
        <v>92</v>
      </c>
      <c r="I479" s="151" t="s">
        <v>92</v>
      </c>
      <c r="J479" s="151" t="s">
        <v>548</v>
      </c>
      <c r="K479" s="152">
        <v>0</v>
      </c>
      <c r="L479" s="152">
        <v>0</v>
      </c>
      <c r="M479" s="153">
        <v>0</v>
      </c>
    </row>
    <row r="480" spans="1:13" x14ac:dyDescent="0.25">
      <c r="A480" s="148" t="s">
        <v>243</v>
      </c>
      <c r="B480" s="148" t="s">
        <v>114</v>
      </c>
      <c r="C480" s="148" t="s">
        <v>371</v>
      </c>
      <c r="D480" s="148" t="s">
        <v>359</v>
      </c>
      <c r="E480" s="148" t="s">
        <v>1001</v>
      </c>
      <c r="F480" s="148" t="s">
        <v>995</v>
      </c>
      <c r="G480" s="148" t="s">
        <v>552</v>
      </c>
      <c r="H480" s="148" t="s">
        <v>92</v>
      </c>
      <c r="I480" s="148" t="s">
        <v>92</v>
      </c>
      <c r="J480" s="148" t="s">
        <v>548</v>
      </c>
      <c r="K480" s="149">
        <v>0</v>
      </c>
      <c r="L480" s="149">
        <v>0</v>
      </c>
      <c r="M480" s="150">
        <v>0</v>
      </c>
    </row>
    <row r="481" spans="1:13" x14ac:dyDescent="0.25">
      <c r="A481" s="151" t="s">
        <v>243</v>
      </c>
      <c r="B481" s="151" t="s">
        <v>114</v>
      </c>
      <c r="C481" s="151" t="s">
        <v>371</v>
      </c>
      <c r="D481" s="151" t="s">
        <v>359</v>
      </c>
      <c r="E481" s="151" t="s">
        <v>1002</v>
      </c>
      <c r="F481" s="151" t="s">
        <v>995</v>
      </c>
      <c r="G481" s="151" t="s">
        <v>554</v>
      </c>
      <c r="H481" s="151" t="s">
        <v>92</v>
      </c>
      <c r="I481" s="151" t="s">
        <v>92</v>
      </c>
      <c r="J481" s="151" t="s">
        <v>548</v>
      </c>
      <c r="K481" s="152">
        <v>0</v>
      </c>
      <c r="L481" s="152">
        <v>0</v>
      </c>
      <c r="M481" s="153">
        <v>0</v>
      </c>
    </row>
    <row r="482" spans="1:13" x14ac:dyDescent="0.25">
      <c r="A482" s="148" t="s">
        <v>243</v>
      </c>
      <c r="B482" s="148" t="s">
        <v>114</v>
      </c>
      <c r="C482" s="148" t="s">
        <v>420</v>
      </c>
      <c r="D482" s="148" t="s">
        <v>307</v>
      </c>
      <c r="E482" s="148" t="s">
        <v>1003</v>
      </c>
      <c r="F482" s="148" t="s">
        <v>426</v>
      </c>
      <c r="G482" s="148" t="s">
        <v>547</v>
      </c>
      <c r="H482" s="148" t="s">
        <v>92</v>
      </c>
      <c r="I482" s="148" t="s">
        <v>92</v>
      </c>
      <c r="J482" s="148" t="s">
        <v>548</v>
      </c>
      <c r="K482" s="149">
        <v>0</v>
      </c>
      <c r="L482" s="149">
        <v>0</v>
      </c>
      <c r="M482" s="150">
        <v>0</v>
      </c>
    </row>
    <row r="483" spans="1:13" x14ac:dyDescent="0.25">
      <c r="A483" s="151" t="s">
        <v>243</v>
      </c>
      <c r="B483" s="151" t="s">
        <v>114</v>
      </c>
      <c r="C483" s="151" t="s">
        <v>420</v>
      </c>
      <c r="D483" s="151" t="s">
        <v>307</v>
      </c>
      <c r="E483" s="151" t="s">
        <v>1004</v>
      </c>
      <c r="F483" s="151" t="s">
        <v>426</v>
      </c>
      <c r="G483" s="151" t="s">
        <v>550</v>
      </c>
      <c r="H483" s="151" t="s">
        <v>92</v>
      </c>
      <c r="I483" s="151" t="s">
        <v>92</v>
      </c>
      <c r="J483" s="151" t="s">
        <v>548</v>
      </c>
      <c r="K483" s="152">
        <v>0</v>
      </c>
      <c r="L483" s="152">
        <v>0</v>
      </c>
      <c r="M483" s="153">
        <v>0</v>
      </c>
    </row>
    <row r="484" spans="1:13" x14ac:dyDescent="0.25">
      <c r="A484" s="148" t="s">
        <v>243</v>
      </c>
      <c r="B484" s="148" t="s">
        <v>114</v>
      </c>
      <c r="C484" s="148" t="s">
        <v>420</v>
      </c>
      <c r="D484" s="148" t="s">
        <v>307</v>
      </c>
      <c r="E484" s="148" t="s">
        <v>1005</v>
      </c>
      <c r="F484" s="148" t="s">
        <v>426</v>
      </c>
      <c r="G484" s="148" t="s">
        <v>970</v>
      </c>
      <c r="H484" s="148" t="s">
        <v>92</v>
      </c>
      <c r="I484" s="148" t="s">
        <v>92</v>
      </c>
      <c r="J484" s="148" t="s">
        <v>548</v>
      </c>
      <c r="K484" s="149">
        <v>0</v>
      </c>
      <c r="L484" s="149">
        <v>0</v>
      </c>
      <c r="M484" s="150">
        <v>0</v>
      </c>
    </row>
    <row r="485" spans="1:13" x14ac:dyDescent="0.25">
      <c r="A485" s="151" t="s">
        <v>243</v>
      </c>
      <c r="B485" s="151" t="s">
        <v>114</v>
      </c>
      <c r="C485" s="151" t="s">
        <v>420</v>
      </c>
      <c r="D485" s="151" t="s">
        <v>307</v>
      </c>
      <c r="E485" s="151" t="s">
        <v>1006</v>
      </c>
      <c r="F485" s="151" t="s">
        <v>426</v>
      </c>
      <c r="G485" s="151" t="s">
        <v>972</v>
      </c>
      <c r="H485" s="151" t="s">
        <v>92</v>
      </c>
      <c r="I485" s="151" t="s">
        <v>92</v>
      </c>
      <c r="J485" s="151" t="s">
        <v>548</v>
      </c>
      <c r="K485" s="152">
        <v>0</v>
      </c>
      <c r="L485" s="152">
        <v>0</v>
      </c>
      <c r="M485" s="153">
        <v>0</v>
      </c>
    </row>
    <row r="486" spans="1:13" x14ac:dyDescent="0.25">
      <c r="A486" s="148" t="s">
        <v>243</v>
      </c>
      <c r="B486" s="148" t="s">
        <v>114</v>
      </c>
      <c r="C486" s="148" t="s">
        <v>420</v>
      </c>
      <c r="D486" s="148" t="s">
        <v>307</v>
      </c>
      <c r="E486" s="148" t="s">
        <v>1007</v>
      </c>
      <c r="F486" s="148" t="s">
        <v>426</v>
      </c>
      <c r="G486" s="148" t="s">
        <v>1000</v>
      </c>
      <c r="H486" s="148" t="s">
        <v>92</v>
      </c>
      <c r="I486" s="148" t="s">
        <v>92</v>
      </c>
      <c r="J486" s="148" t="s">
        <v>548</v>
      </c>
      <c r="K486" s="149">
        <v>0</v>
      </c>
      <c r="L486" s="149">
        <v>0</v>
      </c>
      <c r="M486" s="150">
        <v>0</v>
      </c>
    </row>
    <row r="487" spans="1:13" x14ac:dyDescent="0.25">
      <c r="A487" s="151" t="s">
        <v>243</v>
      </c>
      <c r="B487" s="151" t="s">
        <v>114</v>
      </c>
      <c r="C487" s="151" t="s">
        <v>420</v>
      </c>
      <c r="D487" s="151" t="s">
        <v>307</v>
      </c>
      <c r="E487" s="151" t="s">
        <v>1008</v>
      </c>
      <c r="F487" s="151" t="s">
        <v>426</v>
      </c>
      <c r="G487" s="151" t="s">
        <v>1009</v>
      </c>
      <c r="H487" s="151" t="s">
        <v>92</v>
      </c>
      <c r="I487" s="151" t="s">
        <v>92</v>
      </c>
      <c r="J487" s="151" t="s">
        <v>548</v>
      </c>
      <c r="K487" s="152">
        <v>0</v>
      </c>
      <c r="L487" s="152">
        <v>0</v>
      </c>
      <c r="M487" s="153">
        <v>0</v>
      </c>
    </row>
    <row r="488" spans="1:13" x14ac:dyDescent="0.25">
      <c r="A488" s="148" t="s">
        <v>243</v>
      </c>
      <c r="B488" s="148" t="s">
        <v>114</v>
      </c>
      <c r="C488" s="148" t="s">
        <v>420</v>
      </c>
      <c r="D488" s="148" t="s">
        <v>307</v>
      </c>
      <c r="E488" s="148" t="s">
        <v>1010</v>
      </c>
      <c r="F488" s="148" t="s">
        <v>426</v>
      </c>
      <c r="G488" s="148" t="s">
        <v>552</v>
      </c>
      <c r="H488" s="148" t="s">
        <v>92</v>
      </c>
      <c r="I488" s="148" t="s">
        <v>92</v>
      </c>
      <c r="J488" s="148" t="s">
        <v>548</v>
      </c>
      <c r="K488" s="149">
        <v>0</v>
      </c>
      <c r="L488" s="149">
        <v>0</v>
      </c>
      <c r="M488" s="150">
        <v>0</v>
      </c>
    </row>
    <row r="489" spans="1:13" x14ac:dyDescent="0.25">
      <c r="A489" s="151" t="s">
        <v>243</v>
      </c>
      <c r="B489" s="151" t="s">
        <v>114</v>
      </c>
      <c r="C489" s="151" t="s">
        <v>420</v>
      </c>
      <c r="D489" s="151" t="s">
        <v>307</v>
      </c>
      <c r="E489" s="151" t="s">
        <v>1011</v>
      </c>
      <c r="F489" s="151" t="s">
        <v>426</v>
      </c>
      <c r="G489" s="151" t="s">
        <v>554</v>
      </c>
      <c r="H489" s="151" t="s">
        <v>92</v>
      </c>
      <c r="I489" s="151" t="s">
        <v>92</v>
      </c>
      <c r="J489" s="151" t="s">
        <v>548</v>
      </c>
      <c r="K489" s="152">
        <v>0</v>
      </c>
      <c r="L489" s="152">
        <v>0</v>
      </c>
      <c r="M489" s="153">
        <v>0</v>
      </c>
    </row>
    <row r="490" spans="1:13" x14ac:dyDescent="0.25">
      <c r="A490" s="148" t="s">
        <v>243</v>
      </c>
      <c r="B490" s="148" t="s">
        <v>114</v>
      </c>
      <c r="C490" s="148" t="s">
        <v>420</v>
      </c>
      <c r="D490" s="148" t="s">
        <v>421</v>
      </c>
      <c r="E490" s="148" t="s">
        <v>1012</v>
      </c>
      <c r="F490" s="148" t="s">
        <v>423</v>
      </c>
      <c r="G490" s="148" t="s">
        <v>547</v>
      </c>
      <c r="H490" s="148" t="s">
        <v>92</v>
      </c>
      <c r="I490" s="148" t="s">
        <v>92</v>
      </c>
      <c r="J490" s="148" t="s">
        <v>548</v>
      </c>
      <c r="K490" s="149">
        <v>0</v>
      </c>
      <c r="L490" s="149">
        <v>0</v>
      </c>
      <c r="M490" s="150">
        <v>0</v>
      </c>
    </row>
    <row r="491" spans="1:13" x14ac:dyDescent="0.25">
      <c r="A491" s="151" t="s">
        <v>243</v>
      </c>
      <c r="B491" s="151" t="s">
        <v>114</v>
      </c>
      <c r="C491" s="151" t="s">
        <v>420</v>
      </c>
      <c r="D491" s="151" t="s">
        <v>421</v>
      </c>
      <c r="E491" s="151" t="s">
        <v>1013</v>
      </c>
      <c r="F491" s="151" t="s">
        <v>423</v>
      </c>
      <c r="G491" s="151" t="s">
        <v>550</v>
      </c>
      <c r="H491" s="151" t="s">
        <v>92</v>
      </c>
      <c r="I491" s="151" t="s">
        <v>92</v>
      </c>
      <c r="J491" s="151" t="s">
        <v>548</v>
      </c>
      <c r="K491" s="152">
        <v>0</v>
      </c>
      <c r="L491" s="152">
        <v>0</v>
      </c>
      <c r="M491" s="153">
        <v>0</v>
      </c>
    </row>
    <row r="492" spans="1:13" x14ac:dyDescent="0.25">
      <c r="A492" s="148" t="s">
        <v>243</v>
      </c>
      <c r="B492" s="148" t="s">
        <v>114</v>
      </c>
      <c r="C492" s="148" t="s">
        <v>420</v>
      </c>
      <c r="D492" s="148" t="s">
        <v>421</v>
      </c>
      <c r="E492" s="148" t="s">
        <v>1014</v>
      </c>
      <c r="F492" s="148" t="s">
        <v>423</v>
      </c>
      <c r="G492" s="148" t="s">
        <v>970</v>
      </c>
      <c r="H492" s="148" t="s">
        <v>92</v>
      </c>
      <c r="I492" s="148" t="s">
        <v>92</v>
      </c>
      <c r="J492" s="148" t="s">
        <v>548</v>
      </c>
      <c r="K492" s="149">
        <v>0</v>
      </c>
      <c r="L492" s="149">
        <v>0</v>
      </c>
      <c r="M492" s="150">
        <v>0</v>
      </c>
    </row>
    <row r="493" spans="1:13" x14ac:dyDescent="0.25">
      <c r="A493" s="151" t="s">
        <v>243</v>
      </c>
      <c r="B493" s="151" t="s">
        <v>114</v>
      </c>
      <c r="C493" s="151" t="s">
        <v>420</v>
      </c>
      <c r="D493" s="151" t="s">
        <v>421</v>
      </c>
      <c r="E493" s="151" t="s">
        <v>1015</v>
      </c>
      <c r="F493" s="151" t="s">
        <v>423</v>
      </c>
      <c r="G493" s="151" t="s">
        <v>972</v>
      </c>
      <c r="H493" s="151" t="s">
        <v>92</v>
      </c>
      <c r="I493" s="151" t="s">
        <v>92</v>
      </c>
      <c r="J493" s="151" t="s">
        <v>548</v>
      </c>
      <c r="K493" s="152">
        <v>0</v>
      </c>
      <c r="L493" s="152">
        <v>0</v>
      </c>
      <c r="M493" s="153">
        <v>0</v>
      </c>
    </row>
    <row r="494" spans="1:13" x14ac:dyDescent="0.25">
      <c r="A494" s="148" t="s">
        <v>243</v>
      </c>
      <c r="B494" s="148" t="s">
        <v>114</v>
      </c>
      <c r="C494" s="148" t="s">
        <v>420</v>
      </c>
      <c r="D494" s="148" t="s">
        <v>421</v>
      </c>
      <c r="E494" s="148" t="s">
        <v>1016</v>
      </c>
      <c r="F494" s="148" t="s">
        <v>423</v>
      </c>
      <c r="G494" s="148" t="s">
        <v>1000</v>
      </c>
      <c r="H494" s="148" t="s">
        <v>92</v>
      </c>
      <c r="I494" s="148" t="s">
        <v>92</v>
      </c>
      <c r="J494" s="148" t="s">
        <v>548</v>
      </c>
      <c r="K494" s="149">
        <v>0</v>
      </c>
      <c r="L494" s="149">
        <v>0</v>
      </c>
      <c r="M494" s="150">
        <v>0</v>
      </c>
    </row>
    <row r="495" spans="1:13" x14ac:dyDescent="0.25">
      <c r="A495" s="151" t="s">
        <v>243</v>
      </c>
      <c r="B495" s="151" t="s">
        <v>114</v>
      </c>
      <c r="C495" s="151" t="s">
        <v>420</v>
      </c>
      <c r="D495" s="151" t="s">
        <v>421</v>
      </c>
      <c r="E495" s="151" t="s">
        <v>1017</v>
      </c>
      <c r="F495" s="151" t="s">
        <v>423</v>
      </c>
      <c r="G495" s="151" t="s">
        <v>1009</v>
      </c>
      <c r="H495" s="151" t="s">
        <v>92</v>
      </c>
      <c r="I495" s="151" t="s">
        <v>92</v>
      </c>
      <c r="J495" s="151" t="s">
        <v>548</v>
      </c>
      <c r="K495" s="152">
        <v>0</v>
      </c>
      <c r="L495" s="152">
        <v>0</v>
      </c>
      <c r="M495" s="153">
        <v>0</v>
      </c>
    </row>
    <row r="496" spans="1:13" x14ac:dyDescent="0.25">
      <c r="A496" s="148" t="s">
        <v>243</v>
      </c>
      <c r="B496" s="148" t="s">
        <v>114</v>
      </c>
      <c r="C496" s="148" t="s">
        <v>420</v>
      </c>
      <c r="D496" s="148" t="s">
        <v>421</v>
      </c>
      <c r="E496" s="148" t="s">
        <v>1018</v>
      </c>
      <c r="F496" s="148" t="s">
        <v>423</v>
      </c>
      <c r="G496" s="148" t="s">
        <v>1019</v>
      </c>
      <c r="H496" s="148" t="s">
        <v>92</v>
      </c>
      <c r="I496" s="148" t="s">
        <v>92</v>
      </c>
      <c r="J496" s="148" t="s">
        <v>548</v>
      </c>
      <c r="K496" s="149">
        <v>0</v>
      </c>
      <c r="L496" s="149">
        <v>0</v>
      </c>
      <c r="M496" s="150">
        <v>0</v>
      </c>
    </row>
    <row r="497" spans="1:13" x14ac:dyDescent="0.25">
      <c r="A497" s="151" t="s">
        <v>243</v>
      </c>
      <c r="B497" s="151" t="s">
        <v>114</v>
      </c>
      <c r="C497" s="151" t="s">
        <v>420</v>
      </c>
      <c r="D497" s="151" t="s">
        <v>421</v>
      </c>
      <c r="E497" s="151" t="s">
        <v>1020</v>
      </c>
      <c r="F497" s="151" t="s">
        <v>423</v>
      </c>
      <c r="G497" s="151" t="s">
        <v>552</v>
      </c>
      <c r="H497" s="151" t="s">
        <v>92</v>
      </c>
      <c r="I497" s="151" t="s">
        <v>92</v>
      </c>
      <c r="J497" s="151" t="s">
        <v>548</v>
      </c>
      <c r="K497" s="152">
        <v>1</v>
      </c>
      <c r="L497" s="152">
        <v>0</v>
      </c>
      <c r="M497" s="153">
        <v>1</v>
      </c>
    </row>
    <row r="498" spans="1:13" x14ac:dyDescent="0.25">
      <c r="A498" s="148" t="s">
        <v>243</v>
      </c>
      <c r="B498" s="148" t="s">
        <v>114</v>
      </c>
      <c r="C498" s="148" t="s">
        <v>420</v>
      </c>
      <c r="D498" s="148" t="s">
        <v>421</v>
      </c>
      <c r="E498" s="148" t="s">
        <v>1021</v>
      </c>
      <c r="F498" s="148" t="s">
        <v>423</v>
      </c>
      <c r="G498" s="148" t="s">
        <v>1022</v>
      </c>
      <c r="H498" s="148" t="s">
        <v>92</v>
      </c>
      <c r="I498" s="148" t="s">
        <v>92</v>
      </c>
      <c r="J498" s="148" t="s">
        <v>548</v>
      </c>
      <c r="K498" s="149">
        <v>0</v>
      </c>
      <c r="L498" s="149">
        <v>0</v>
      </c>
      <c r="M498" s="150">
        <v>0</v>
      </c>
    </row>
    <row r="499" spans="1:13" x14ac:dyDescent="0.25">
      <c r="A499" s="151" t="s">
        <v>243</v>
      </c>
      <c r="B499" s="151" t="s">
        <v>114</v>
      </c>
      <c r="C499" s="151" t="s">
        <v>420</v>
      </c>
      <c r="D499" s="151" t="s">
        <v>421</v>
      </c>
      <c r="E499" s="151" t="s">
        <v>1023</v>
      </c>
      <c r="F499" s="151" t="s">
        <v>423</v>
      </c>
      <c r="G499" s="151" t="s">
        <v>554</v>
      </c>
      <c r="H499" s="151" t="s">
        <v>92</v>
      </c>
      <c r="I499" s="151" t="s">
        <v>92</v>
      </c>
      <c r="J499" s="151" t="s">
        <v>548</v>
      </c>
      <c r="K499" s="152">
        <v>0</v>
      </c>
      <c r="L499" s="152">
        <v>0</v>
      </c>
      <c r="M499" s="153">
        <v>0</v>
      </c>
    </row>
    <row r="500" spans="1:13" x14ac:dyDescent="0.25">
      <c r="A500" s="148" t="s">
        <v>243</v>
      </c>
      <c r="B500" s="148" t="s">
        <v>114</v>
      </c>
      <c r="C500" s="148" t="s">
        <v>420</v>
      </c>
      <c r="D500" s="148" t="s">
        <v>421</v>
      </c>
      <c r="E500" s="148" t="s">
        <v>1024</v>
      </c>
      <c r="F500" s="148" t="s">
        <v>423</v>
      </c>
      <c r="G500" s="148" t="s">
        <v>1025</v>
      </c>
      <c r="H500" s="148" t="s">
        <v>92</v>
      </c>
      <c r="I500" s="148" t="s">
        <v>92</v>
      </c>
      <c r="J500" s="148" t="s">
        <v>548</v>
      </c>
      <c r="K500" s="149">
        <v>0</v>
      </c>
      <c r="L500" s="149">
        <v>0</v>
      </c>
      <c r="M500" s="150">
        <v>0</v>
      </c>
    </row>
    <row r="501" spans="1:13" x14ac:dyDescent="0.25">
      <c r="A501" s="151" t="s">
        <v>243</v>
      </c>
      <c r="B501" s="151" t="s">
        <v>114</v>
      </c>
      <c r="C501" s="151" t="s">
        <v>420</v>
      </c>
      <c r="D501" s="151" t="s">
        <v>393</v>
      </c>
      <c r="E501" s="151" t="s">
        <v>1026</v>
      </c>
      <c r="F501" s="151" t="s">
        <v>117</v>
      </c>
      <c r="G501" s="151" t="s">
        <v>547</v>
      </c>
      <c r="H501" s="151" t="s">
        <v>92</v>
      </c>
      <c r="I501" s="151" t="s">
        <v>92</v>
      </c>
      <c r="J501" s="151" t="s">
        <v>548</v>
      </c>
      <c r="K501" s="152">
        <v>0</v>
      </c>
      <c r="L501" s="152">
        <v>0</v>
      </c>
      <c r="M501" s="153">
        <v>0</v>
      </c>
    </row>
    <row r="502" spans="1:13" x14ac:dyDescent="0.25">
      <c r="A502" s="148" t="s">
        <v>243</v>
      </c>
      <c r="B502" s="148" t="s">
        <v>114</v>
      </c>
      <c r="C502" s="148" t="s">
        <v>420</v>
      </c>
      <c r="D502" s="148" t="s">
        <v>393</v>
      </c>
      <c r="E502" s="148" t="s">
        <v>1027</v>
      </c>
      <c r="F502" s="148" t="s">
        <v>117</v>
      </c>
      <c r="G502" s="148" t="s">
        <v>550</v>
      </c>
      <c r="H502" s="148" t="s">
        <v>92</v>
      </c>
      <c r="I502" s="148" t="s">
        <v>92</v>
      </c>
      <c r="J502" s="148" t="s">
        <v>548</v>
      </c>
      <c r="K502" s="149">
        <v>0</v>
      </c>
      <c r="L502" s="149">
        <v>0</v>
      </c>
      <c r="M502" s="150">
        <v>0</v>
      </c>
    </row>
    <row r="503" spans="1:13" x14ac:dyDescent="0.25">
      <c r="A503" s="151" t="s">
        <v>243</v>
      </c>
      <c r="B503" s="151" t="s">
        <v>114</v>
      </c>
      <c r="C503" s="151" t="s">
        <v>420</v>
      </c>
      <c r="D503" s="151" t="s">
        <v>393</v>
      </c>
      <c r="E503" s="151" t="s">
        <v>1028</v>
      </c>
      <c r="F503" s="151" t="s">
        <v>117</v>
      </c>
      <c r="G503" s="151" t="s">
        <v>970</v>
      </c>
      <c r="H503" s="151" t="s">
        <v>92</v>
      </c>
      <c r="I503" s="151" t="s">
        <v>92</v>
      </c>
      <c r="J503" s="151" t="s">
        <v>548</v>
      </c>
      <c r="K503" s="152">
        <v>0</v>
      </c>
      <c r="L503" s="152">
        <v>0</v>
      </c>
      <c r="M503" s="153">
        <v>0</v>
      </c>
    </row>
    <row r="504" spans="1:13" x14ac:dyDescent="0.25">
      <c r="A504" s="148" t="s">
        <v>243</v>
      </c>
      <c r="B504" s="148" t="s">
        <v>114</v>
      </c>
      <c r="C504" s="148" t="s">
        <v>420</v>
      </c>
      <c r="D504" s="148" t="s">
        <v>393</v>
      </c>
      <c r="E504" s="148" t="s">
        <v>1029</v>
      </c>
      <c r="F504" s="148" t="s">
        <v>117</v>
      </c>
      <c r="G504" s="148" t="s">
        <v>972</v>
      </c>
      <c r="H504" s="148" t="s">
        <v>92</v>
      </c>
      <c r="I504" s="148" t="s">
        <v>92</v>
      </c>
      <c r="J504" s="148" t="s">
        <v>548</v>
      </c>
      <c r="K504" s="149">
        <v>0</v>
      </c>
      <c r="L504" s="149">
        <v>0</v>
      </c>
      <c r="M504" s="150">
        <v>0</v>
      </c>
    </row>
    <row r="505" spans="1:13" x14ac:dyDescent="0.25">
      <c r="A505" s="151" t="s">
        <v>243</v>
      </c>
      <c r="B505" s="151" t="s">
        <v>114</v>
      </c>
      <c r="C505" s="151" t="s">
        <v>420</v>
      </c>
      <c r="D505" s="151" t="s">
        <v>393</v>
      </c>
      <c r="E505" s="151" t="s">
        <v>1030</v>
      </c>
      <c r="F505" s="151" t="s">
        <v>117</v>
      </c>
      <c r="G505" s="151" t="s">
        <v>1000</v>
      </c>
      <c r="H505" s="151" t="s">
        <v>92</v>
      </c>
      <c r="I505" s="151" t="s">
        <v>92</v>
      </c>
      <c r="J505" s="151" t="s">
        <v>548</v>
      </c>
      <c r="K505" s="152">
        <v>0</v>
      </c>
      <c r="L505" s="152">
        <v>0</v>
      </c>
      <c r="M505" s="153">
        <v>0</v>
      </c>
    </row>
    <row r="506" spans="1:13" x14ac:dyDescent="0.25">
      <c r="A506" s="148" t="s">
        <v>243</v>
      </c>
      <c r="B506" s="148" t="s">
        <v>114</v>
      </c>
      <c r="C506" s="148" t="s">
        <v>420</v>
      </c>
      <c r="D506" s="148" t="s">
        <v>393</v>
      </c>
      <c r="E506" s="148" t="s">
        <v>1031</v>
      </c>
      <c r="F506" s="148" t="s">
        <v>117</v>
      </c>
      <c r="G506" s="148" t="s">
        <v>552</v>
      </c>
      <c r="H506" s="148" t="s">
        <v>92</v>
      </c>
      <c r="I506" s="148" t="s">
        <v>92</v>
      </c>
      <c r="J506" s="148" t="s">
        <v>548</v>
      </c>
      <c r="K506" s="149">
        <v>0</v>
      </c>
      <c r="L506" s="149">
        <v>0</v>
      </c>
      <c r="M506" s="150">
        <v>0</v>
      </c>
    </row>
    <row r="507" spans="1:13" x14ac:dyDescent="0.25">
      <c r="A507" s="151" t="s">
        <v>243</v>
      </c>
      <c r="B507" s="151" t="s">
        <v>114</v>
      </c>
      <c r="C507" s="151" t="s">
        <v>420</v>
      </c>
      <c r="D507" s="151" t="s">
        <v>393</v>
      </c>
      <c r="E507" s="151" t="s">
        <v>1032</v>
      </c>
      <c r="F507" s="151" t="s">
        <v>117</v>
      </c>
      <c r="G507" s="151" t="s">
        <v>1022</v>
      </c>
      <c r="H507" s="151" t="s">
        <v>92</v>
      </c>
      <c r="I507" s="151" t="s">
        <v>92</v>
      </c>
      <c r="J507" s="151" t="s">
        <v>548</v>
      </c>
      <c r="K507" s="152">
        <v>0</v>
      </c>
      <c r="L507" s="152">
        <v>0</v>
      </c>
      <c r="M507" s="153">
        <v>0</v>
      </c>
    </row>
    <row r="508" spans="1:13" x14ac:dyDescent="0.25">
      <c r="A508" s="148" t="s">
        <v>243</v>
      </c>
      <c r="B508" s="148" t="s">
        <v>114</v>
      </c>
      <c r="C508" s="148" t="s">
        <v>420</v>
      </c>
      <c r="D508" s="148" t="s">
        <v>400</v>
      </c>
      <c r="E508" s="148" t="s">
        <v>1033</v>
      </c>
      <c r="F508" s="148" t="s">
        <v>177</v>
      </c>
      <c r="G508" s="148" t="s">
        <v>248</v>
      </c>
      <c r="H508" s="148" t="s">
        <v>95</v>
      </c>
      <c r="I508" s="148" t="s">
        <v>95</v>
      </c>
      <c r="J508" s="148"/>
      <c r="K508" s="149">
        <v>0</v>
      </c>
      <c r="L508" s="149">
        <v>0</v>
      </c>
      <c r="M508" s="150">
        <v>21</v>
      </c>
    </row>
    <row r="509" spans="1:13" x14ac:dyDescent="0.25">
      <c r="A509" s="151" t="s">
        <v>243</v>
      </c>
      <c r="B509" s="151" t="s">
        <v>114</v>
      </c>
      <c r="C509" s="151" t="s">
        <v>420</v>
      </c>
      <c r="D509" s="151" t="s">
        <v>324</v>
      </c>
      <c r="E509" s="151" t="s">
        <v>1034</v>
      </c>
      <c r="F509" s="151" t="s">
        <v>430</v>
      </c>
      <c r="G509" s="151" t="s">
        <v>248</v>
      </c>
      <c r="H509" s="151" t="s">
        <v>95</v>
      </c>
      <c r="I509" s="151" t="s">
        <v>95</v>
      </c>
      <c r="J509" s="151"/>
      <c r="K509" s="152">
        <v>0</v>
      </c>
      <c r="L509" s="152">
        <v>0</v>
      </c>
      <c r="M509" s="153">
        <v>22</v>
      </c>
    </row>
    <row r="510" spans="1:13" x14ac:dyDescent="0.25">
      <c r="A510" s="148" t="s">
        <v>243</v>
      </c>
      <c r="B510" s="148" t="s">
        <v>114</v>
      </c>
      <c r="C510" s="148" t="s">
        <v>420</v>
      </c>
      <c r="D510" s="148" t="s">
        <v>324</v>
      </c>
      <c r="E510" s="148" t="s">
        <v>1035</v>
      </c>
      <c r="F510" s="148" t="s">
        <v>430</v>
      </c>
      <c r="G510" s="148" t="s">
        <v>338</v>
      </c>
      <c r="H510" s="148" t="s">
        <v>95</v>
      </c>
      <c r="I510" s="148" t="s">
        <v>95</v>
      </c>
      <c r="J510" s="148"/>
      <c r="K510" s="149">
        <v>0</v>
      </c>
      <c r="L510" s="149">
        <v>0</v>
      </c>
      <c r="M510" s="150">
        <v>22</v>
      </c>
    </row>
    <row r="511" spans="1:13" x14ac:dyDescent="0.25">
      <c r="A511" s="151" t="s">
        <v>243</v>
      </c>
      <c r="B511" s="151" t="s">
        <v>114</v>
      </c>
      <c r="C511" s="151" t="s">
        <v>420</v>
      </c>
      <c r="D511" s="151" t="s">
        <v>540</v>
      </c>
      <c r="E511" s="151" t="s">
        <v>1036</v>
      </c>
      <c r="F511" s="151" t="s">
        <v>542</v>
      </c>
      <c r="G511" s="151" t="s">
        <v>257</v>
      </c>
      <c r="H511" s="151" t="s">
        <v>95</v>
      </c>
      <c r="I511" s="151" t="s">
        <v>95</v>
      </c>
      <c r="J511" s="151"/>
      <c r="K511" s="152">
        <v>0</v>
      </c>
      <c r="L511" s="152">
        <v>0</v>
      </c>
      <c r="M511" s="153">
        <v>25</v>
      </c>
    </row>
    <row r="512" spans="1:13" x14ac:dyDescent="0.25">
      <c r="A512" s="148" t="s">
        <v>243</v>
      </c>
      <c r="B512" s="148" t="s">
        <v>114</v>
      </c>
      <c r="C512" s="148" t="s">
        <v>420</v>
      </c>
      <c r="D512" s="148" t="s">
        <v>540</v>
      </c>
      <c r="E512" s="148" t="s">
        <v>1037</v>
      </c>
      <c r="F512" s="148" t="s">
        <v>542</v>
      </c>
      <c r="G512" s="148" t="s">
        <v>260</v>
      </c>
      <c r="H512" s="148" t="s">
        <v>95</v>
      </c>
      <c r="I512" s="148" t="s">
        <v>95</v>
      </c>
      <c r="J512" s="148"/>
      <c r="K512" s="149">
        <v>0</v>
      </c>
      <c r="L512" s="149">
        <v>0</v>
      </c>
      <c r="M512" s="150">
        <v>26</v>
      </c>
    </row>
    <row r="513" spans="1:13" x14ac:dyDescent="0.25">
      <c r="A513" s="151" t="s">
        <v>243</v>
      </c>
      <c r="B513" s="151" t="s">
        <v>114</v>
      </c>
      <c r="C513" s="151" t="s">
        <v>392</v>
      </c>
      <c r="D513" s="151" t="s">
        <v>489</v>
      </c>
      <c r="E513" s="151" t="s">
        <v>1038</v>
      </c>
      <c r="F513" s="151" t="s">
        <v>491</v>
      </c>
      <c r="G513" s="151" t="s">
        <v>291</v>
      </c>
      <c r="H513" s="151" t="s">
        <v>92</v>
      </c>
      <c r="I513" s="151" t="s">
        <v>95</v>
      </c>
      <c r="J513" s="151"/>
      <c r="K513" s="152">
        <v>0</v>
      </c>
      <c r="L513" s="152">
        <v>0</v>
      </c>
      <c r="M513" s="153">
        <v>29</v>
      </c>
    </row>
    <row r="514" spans="1:13" x14ac:dyDescent="0.25">
      <c r="A514" s="148" t="s">
        <v>243</v>
      </c>
      <c r="B514" s="148" t="s">
        <v>114</v>
      </c>
      <c r="C514" s="148" t="s">
        <v>420</v>
      </c>
      <c r="D514" s="148" t="s">
        <v>393</v>
      </c>
      <c r="E514" s="148" t="s">
        <v>1039</v>
      </c>
      <c r="F514" s="148" t="s">
        <v>117</v>
      </c>
      <c r="G514" s="148" t="s">
        <v>554</v>
      </c>
      <c r="H514" s="148" t="s">
        <v>92</v>
      </c>
      <c r="I514" s="148" t="s">
        <v>92</v>
      </c>
      <c r="J514" s="148" t="s">
        <v>548</v>
      </c>
      <c r="K514" s="149">
        <v>0</v>
      </c>
      <c r="L514" s="149">
        <v>0</v>
      </c>
      <c r="M514" s="150">
        <v>0</v>
      </c>
    </row>
    <row r="515" spans="1:13" x14ac:dyDescent="0.25">
      <c r="A515" s="151" t="s">
        <v>243</v>
      </c>
      <c r="B515" s="151" t="s">
        <v>114</v>
      </c>
      <c r="C515" s="151" t="s">
        <v>420</v>
      </c>
      <c r="D515" s="151" t="s">
        <v>393</v>
      </c>
      <c r="E515" s="151" t="s">
        <v>1040</v>
      </c>
      <c r="F515" s="151" t="s">
        <v>117</v>
      </c>
      <c r="G515" s="151" t="s">
        <v>1025</v>
      </c>
      <c r="H515" s="151" t="s">
        <v>92</v>
      </c>
      <c r="I515" s="151" t="s">
        <v>92</v>
      </c>
      <c r="J515" s="151" t="s">
        <v>548</v>
      </c>
      <c r="K515" s="152">
        <v>0</v>
      </c>
      <c r="L515" s="152">
        <v>0</v>
      </c>
      <c r="M515" s="153">
        <v>0</v>
      </c>
    </row>
    <row r="516" spans="1:13" x14ac:dyDescent="0.25">
      <c r="A516" s="148" t="s">
        <v>243</v>
      </c>
      <c r="B516" s="148" t="s">
        <v>114</v>
      </c>
      <c r="C516" s="148" t="s">
        <v>420</v>
      </c>
      <c r="D516" s="148" t="s">
        <v>400</v>
      </c>
      <c r="E516" s="148" t="s">
        <v>1041</v>
      </c>
      <c r="F516" s="148" t="s">
        <v>177</v>
      </c>
      <c r="G516" s="148" t="s">
        <v>547</v>
      </c>
      <c r="H516" s="148" t="s">
        <v>92</v>
      </c>
      <c r="I516" s="148" t="s">
        <v>92</v>
      </c>
      <c r="J516" s="148" t="s">
        <v>548</v>
      </c>
      <c r="K516" s="149">
        <v>0</v>
      </c>
      <c r="L516" s="149">
        <v>0</v>
      </c>
      <c r="M516" s="150">
        <v>0</v>
      </c>
    </row>
    <row r="517" spans="1:13" x14ac:dyDescent="0.25">
      <c r="A517" s="151" t="s">
        <v>243</v>
      </c>
      <c r="B517" s="151" t="s">
        <v>114</v>
      </c>
      <c r="C517" s="151" t="s">
        <v>420</v>
      </c>
      <c r="D517" s="151" t="s">
        <v>400</v>
      </c>
      <c r="E517" s="151" t="s">
        <v>1042</v>
      </c>
      <c r="F517" s="151" t="s">
        <v>177</v>
      </c>
      <c r="G517" s="151" t="s">
        <v>552</v>
      </c>
      <c r="H517" s="151" t="s">
        <v>92</v>
      </c>
      <c r="I517" s="151" t="s">
        <v>92</v>
      </c>
      <c r="J517" s="151" t="s">
        <v>548</v>
      </c>
      <c r="K517" s="152">
        <v>0</v>
      </c>
      <c r="L517" s="152">
        <v>0</v>
      </c>
      <c r="M517" s="153">
        <v>0</v>
      </c>
    </row>
    <row r="518" spans="1:13" x14ac:dyDescent="0.25">
      <c r="A518" s="148" t="s">
        <v>243</v>
      </c>
      <c r="B518" s="148" t="s">
        <v>114</v>
      </c>
      <c r="C518" s="148" t="s">
        <v>420</v>
      </c>
      <c r="D518" s="148" t="s">
        <v>400</v>
      </c>
      <c r="E518" s="148" t="s">
        <v>1043</v>
      </c>
      <c r="F518" s="148" t="s">
        <v>177</v>
      </c>
      <c r="G518" s="148" t="s">
        <v>554</v>
      </c>
      <c r="H518" s="148" t="s">
        <v>92</v>
      </c>
      <c r="I518" s="148" t="s">
        <v>92</v>
      </c>
      <c r="J518" s="148" t="s">
        <v>548</v>
      </c>
      <c r="K518" s="149">
        <v>0</v>
      </c>
      <c r="L518" s="149">
        <v>0</v>
      </c>
      <c r="M518" s="150">
        <v>0</v>
      </c>
    </row>
    <row r="519" spans="1:13" x14ac:dyDescent="0.25">
      <c r="A519" s="151" t="s">
        <v>243</v>
      </c>
      <c r="B519" s="151" t="s">
        <v>114</v>
      </c>
      <c r="C519" s="151" t="s">
        <v>420</v>
      </c>
      <c r="D519" s="151" t="s">
        <v>566</v>
      </c>
      <c r="E519" s="151" t="s">
        <v>1044</v>
      </c>
      <c r="F519" s="151" t="s">
        <v>1045</v>
      </c>
      <c r="G519" s="151" t="s">
        <v>547</v>
      </c>
      <c r="H519" s="151" t="s">
        <v>92</v>
      </c>
      <c r="I519" s="151" t="s">
        <v>92</v>
      </c>
      <c r="J519" s="151" t="s">
        <v>548</v>
      </c>
      <c r="K519" s="152">
        <v>0</v>
      </c>
      <c r="L519" s="152">
        <v>0</v>
      </c>
      <c r="M519" s="153">
        <v>0</v>
      </c>
    </row>
    <row r="520" spans="1:13" x14ac:dyDescent="0.25">
      <c r="A520" s="148" t="s">
        <v>243</v>
      </c>
      <c r="B520" s="148" t="s">
        <v>114</v>
      </c>
      <c r="C520" s="148" t="s">
        <v>420</v>
      </c>
      <c r="D520" s="148" t="s">
        <v>566</v>
      </c>
      <c r="E520" s="148" t="s">
        <v>1046</v>
      </c>
      <c r="F520" s="148" t="s">
        <v>1045</v>
      </c>
      <c r="G520" s="148" t="s">
        <v>550</v>
      </c>
      <c r="H520" s="148" t="s">
        <v>92</v>
      </c>
      <c r="I520" s="148" t="s">
        <v>92</v>
      </c>
      <c r="J520" s="148" t="s">
        <v>548</v>
      </c>
      <c r="K520" s="149">
        <v>0</v>
      </c>
      <c r="L520" s="149">
        <v>0</v>
      </c>
      <c r="M520" s="150">
        <v>0</v>
      </c>
    </row>
    <row r="521" spans="1:13" x14ac:dyDescent="0.25">
      <c r="A521" s="151" t="s">
        <v>243</v>
      </c>
      <c r="B521" s="151" t="s">
        <v>114</v>
      </c>
      <c r="C521" s="151" t="s">
        <v>420</v>
      </c>
      <c r="D521" s="151" t="s">
        <v>566</v>
      </c>
      <c r="E521" s="151" t="s">
        <v>1047</v>
      </c>
      <c r="F521" s="151" t="s">
        <v>1045</v>
      </c>
      <c r="G521" s="151" t="s">
        <v>552</v>
      </c>
      <c r="H521" s="151" t="s">
        <v>92</v>
      </c>
      <c r="I521" s="151" t="s">
        <v>92</v>
      </c>
      <c r="J521" s="151" t="s">
        <v>548</v>
      </c>
      <c r="K521" s="152">
        <v>0</v>
      </c>
      <c r="L521" s="152">
        <v>0</v>
      </c>
      <c r="M521" s="153">
        <v>0</v>
      </c>
    </row>
    <row r="522" spans="1:13" x14ac:dyDescent="0.25">
      <c r="A522" s="148" t="s">
        <v>243</v>
      </c>
      <c r="B522" s="148" t="s">
        <v>114</v>
      </c>
      <c r="C522" s="148" t="s">
        <v>420</v>
      </c>
      <c r="D522" s="148" t="s">
        <v>566</v>
      </c>
      <c r="E522" s="148" t="s">
        <v>1048</v>
      </c>
      <c r="F522" s="148" t="s">
        <v>1045</v>
      </c>
      <c r="G522" s="148" t="s">
        <v>554</v>
      </c>
      <c r="H522" s="148" t="s">
        <v>92</v>
      </c>
      <c r="I522" s="148" t="s">
        <v>92</v>
      </c>
      <c r="J522" s="148" t="s">
        <v>548</v>
      </c>
      <c r="K522" s="149">
        <v>0</v>
      </c>
      <c r="L522" s="149">
        <v>0</v>
      </c>
      <c r="M522" s="150">
        <v>0</v>
      </c>
    </row>
    <row r="523" spans="1:13" x14ac:dyDescent="0.25">
      <c r="A523" s="151" t="s">
        <v>243</v>
      </c>
      <c r="B523" s="151" t="s">
        <v>114</v>
      </c>
      <c r="C523" s="151" t="s">
        <v>420</v>
      </c>
      <c r="D523" s="151" t="s">
        <v>1049</v>
      </c>
      <c r="E523" s="151" t="s">
        <v>1050</v>
      </c>
      <c r="F523" s="151" t="s">
        <v>1051</v>
      </c>
      <c r="G523" s="151" t="s">
        <v>547</v>
      </c>
      <c r="H523" s="151" t="s">
        <v>92</v>
      </c>
      <c r="I523" s="151" t="s">
        <v>92</v>
      </c>
      <c r="J523" s="151"/>
      <c r="K523" s="152">
        <v>0</v>
      </c>
      <c r="L523" s="152">
        <v>0</v>
      </c>
      <c r="M523" s="153">
        <v>0</v>
      </c>
    </row>
    <row r="524" spans="1:13" x14ac:dyDescent="0.25">
      <c r="A524" s="148" t="s">
        <v>243</v>
      </c>
      <c r="B524" s="148" t="s">
        <v>114</v>
      </c>
      <c r="C524" s="148" t="s">
        <v>420</v>
      </c>
      <c r="D524" s="148" t="s">
        <v>1049</v>
      </c>
      <c r="E524" s="148" t="s">
        <v>1052</v>
      </c>
      <c r="F524" s="148" t="s">
        <v>1051</v>
      </c>
      <c r="G524" s="148" t="s">
        <v>552</v>
      </c>
      <c r="H524" s="148" t="s">
        <v>92</v>
      </c>
      <c r="I524" s="148" t="s">
        <v>92</v>
      </c>
      <c r="J524" s="148"/>
      <c r="K524" s="149">
        <v>0</v>
      </c>
      <c r="L524" s="149">
        <v>0</v>
      </c>
      <c r="M524" s="150">
        <v>1</v>
      </c>
    </row>
    <row r="525" spans="1:13" x14ac:dyDescent="0.25">
      <c r="A525" s="151" t="s">
        <v>243</v>
      </c>
      <c r="B525" s="151" t="s">
        <v>114</v>
      </c>
      <c r="C525" s="151" t="s">
        <v>420</v>
      </c>
      <c r="D525" s="151" t="s">
        <v>1049</v>
      </c>
      <c r="E525" s="151" t="s">
        <v>1053</v>
      </c>
      <c r="F525" s="151" t="s">
        <v>1051</v>
      </c>
      <c r="G525" s="151" t="s">
        <v>554</v>
      </c>
      <c r="H525" s="151" t="s">
        <v>92</v>
      </c>
      <c r="I525" s="151" t="s">
        <v>92</v>
      </c>
      <c r="J525" s="151"/>
      <c r="K525" s="152">
        <v>0</v>
      </c>
      <c r="L525" s="152">
        <v>0</v>
      </c>
      <c r="M525" s="153">
        <v>0</v>
      </c>
    </row>
    <row r="526" spans="1:13" x14ac:dyDescent="0.25">
      <c r="A526" s="148" t="s">
        <v>243</v>
      </c>
      <c r="B526" s="148" t="s">
        <v>114</v>
      </c>
      <c r="C526" s="148" t="s">
        <v>1054</v>
      </c>
      <c r="D526" s="148" t="s">
        <v>1055</v>
      </c>
      <c r="E526" s="148" t="s">
        <v>1056</v>
      </c>
      <c r="F526" s="148" t="s">
        <v>1057</v>
      </c>
      <c r="G526" s="148" t="s">
        <v>547</v>
      </c>
      <c r="H526" s="148" t="s">
        <v>92</v>
      </c>
      <c r="I526" s="148" t="s">
        <v>92</v>
      </c>
      <c r="J526" s="148" t="s">
        <v>548</v>
      </c>
      <c r="K526" s="149">
        <v>0</v>
      </c>
      <c r="L526" s="149">
        <v>0</v>
      </c>
      <c r="M526" s="150">
        <v>0</v>
      </c>
    </row>
    <row r="527" spans="1:13" x14ac:dyDescent="0.25">
      <c r="A527" s="151" t="s">
        <v>243</v>
      </c>
      <c r="B527" s="151" t="s">
        <v>114</v>
      </c>
      <c r="C527" s="151" t="s">
        <v>1054</v>
      </c>
      <c r="D527" s="151" t="s">
        <v>1055</v>
      </c>
      <c r="E527" s="151" t="s">
        <v>1058</v>
      </c>
      <c r="F527" s="151" t="s">
        <v>1057</v>
      </c>
      <c r="G527" s="151" t="s">
        <v>550</v>
      </c>
      <c r="H527" s="151" t="s">
        <v>92</v>
      </c>
      <c r="I527" s="151" t="s">
        <v>92</v>
      </c>
      <c r="J527" s="151" t="s">
        <v>548</v>
      </c>
      <c r="K527" s="152">
        <v>0</v>
      </c>
      <c r="L527" s="152">
        <v>0</v>
      </c>
      <c r="M527" s="153">
        <v>0</v>
      </c>
    </row>
    <row r="528" spans="1:13" x14ac:dyDescent="0.25">
      <c r="A528" s="148" t="s">
        <v>243</v>
      </c>
      <c r="B528" s="148" t="s">
        <v>114</v>
      </c>
      <c r="C528" s="148" t="s">
        <v>1054</v>
      </c>
      <c r="D528" s="148" t="s">
        <v>1055</v>
      </c>
      <c r="E528" s="148" t="s">
        <v>1059</v>
      </c>
      <c r="F528" s="148" t="s">
        <v>1057</v>
      </c>
      <c r="G528" s="148" t="s">
        <v>970</v>
      </c>
      <c r="H528" s="148" t="s">
        <v>92</v>
      </c>
      <c r="I528" s="148" t="s">
        <v>92</v>
      </c>
      <c r="J528" s="148" t="s">
        <v>548</v>
      </c>
      <c r="K528" s="149">
        <v>0</v>
      </c>
      <c r="L528" s="149">
        <v>0</v>
      </c>
      <c r="M528" s="150">
        <v>0</v>
      </c>
    </row>
    <row r="529" spans="1:13" x14ac:dyDescent="0.25">
      <c r="A529" s="151" t="s">
        <v>243</v>
      </c>
      <c r="B529" s="151" t="s">
        <v>114</v>
      </c>
      <c r="C529" s="151" t="s">
        <v>1054</v>
      </c>
      <c r="D529" s="151" t="s">
        <v>1055</v>
      </c>
      <c r="E529" s="151" t="s">
        <v>1060</v>
      </c>
      <c r="F529" s="151" t="s">
        <v>1057</v>
      </c>
      <c r="G529" s="151" t="s">
        <v>972</v>
      </c>
      <c r="H529" s="151" t="s">
        <v>92</v>
      </c>
      <c r="I529" s="151" t="s">
        <v>92</v>
      </c>
      <c r="J529" s="151" t="s">
        <v>548</v>
      </c>
      <c r="K529" s="152">
        <v>0</v>
      </c>
      <c r="L529" s="152">
        <v>0</v>
      </c>
      <c r="M529" s="153">
        <v>0</v>
      </c>
    </row>
    <row r="530" spans="1:13" x14ac:dyDescent="0.25">
      <c r="A530" s="148" t="s">
        <v>243</v>
      </c>
      <c r="B530" s="148" t="s">
        <v>114</v>
      </c>
      <c r="C530" s="148" t="s">
        <v>1054</v>
      </c>
      <c r="D530" s="148" t="s">
        <v>1055</v>
      </c>
      <c r="E530" s="148" t="s">
        <v>1061</v>
      </c>
      <c r="F530" s="148" t="s">
        <v>1057</v>
      </c>
      <c r="G530" s="148" t="s">
        <v>552</v>
      </c>
      <c r="H530" s="148" t="s">
        <v>92</v>
      </c>
      <c r="I530" s="148" t="s">
        <v>92</v>
      </c>
      <c r="J530" s="148" t="s">
        <v>548</v>
      </c>
      <c r="K530" s="149">
        <v>0</v>
      </c>
      <c r="L530" s="149">
        <v>0</v>
      </c>
      <c r="M530" s="150">
        <v>0</v>
      </c>
    </row>
    <row r="531" spans="1:13" x14ac:dyDescent="0.25">
      <c r="A531" s="151" t="s">
        <v>243</v>
      </c>
      <c r="B531" s="151" t="s">
        <v>114</v>
      </c>
      <c r="C531" s="151" t="s">
        <v>1054</v>
      </c>
      <c r="D531" s="151" t="s">
        <v>1055</v>
      </c>
      <c r="E531" s="151" t="s">
        <v>1062</v>
      </c>
      <c r="F531" s="151" t="s">
        <v>1057</v>
      </c>
      <c r="G531" s="151" t="s">
        <v>554</v>
      </c>
      <c r="H531" s="151" t="s">
        <v>92</v>
      </c>
      <c r="I531" s="151" t="s">
        <v>92</v>
      </c>
      <c r="J531" s="151" t="s">
        <v>548</v>
      </c>
      <c r="K531" s="152">
        <v>0</v>
      </c>
      <c r="L531" s="152">
        <v>0</v>
      </c>
      <c r="M531" s="153">
        <v>0</v>
      </c>
    </row>
    <row r="532" spans="1:13" x14ac:dyDescent="0.25">
      <c r="A532" s="148" t="s">
        <v>243</v>
      </c>
      <c r="B532" s="148" t="s">
        <v>114</v>
      </c>
      <c r="C532" s="148" t="s">
        <v>1063</v>
      </c>
      <c r="D532" s="148" t="s">
        <v>307</v>
      </c>
      <c r="E532" s="148" t="s">
        <v>1064</v>
      </c>
      <c r="F532" s="148" t="s">
        <v>1065</v>
      </c>
      <c r="G532" s="148" t="s">
        <v>552</v>
      </c>
      <c r="H532" s="148" t="s">
        <v>92</v>
      </c>
      <c r="I532" s="148" t="s">
        <v>92</v>
      </c>
      <c r="J532" s="148"/>
      <c r="K532" s="149">
        <v>0</v>
      </c>
      <c r="L532" s="149">
        <v>0</v>
      </c>
      <c r="M532" s="150">
        <v>0</v>
      </c>
    </row>
    <row r="533" spans="1:13" x14ac:dyDescent="0.25">
      <c r="A533" s="151" t="s">
        <v>243</v>
      </c>
      <c r="B533" s="151" t="s">
        <v>114</v>
      </c>
      <c r="C533" s="151" t="s">
        <v>1063</v>
      </c>
      <c r="D533" s="151" t="s">
        <v>307</v>
      </c>
      <c r="E533" s="151" t="s">
        <v>1066</v>
      </c>
      <c r="F533" s="151" t="s">
        <v>1065</v>
      </c>
      <c r="G533" s="151" t="s">
        <v>554</v>
      </c>
      <c r="H533" s="151" t="s">
        <v>92</v>
      </c>
      <c r="I533" s="151" t="s">
        <v>92</v>
      </c>
      <c r="J533" s="151"/>
      <c r="K533" s="152">
        <v>0</v>
      </c>
      <c r="L533" s="152">
        <v>0</v>
      </c>
      <c r="M533" s="153">
        <v>0</v>
      </c>
    </row>
    <row r="534" spans="1:13" x14ac:dyDescent="0.25">
      <c r="A534" s="148" t="s">
        <v>243</v>
      </c>
      <c r="B534" s="148" t="s">
        <v>114</v>
      </c>
      <c r="C534" s="148" t="s">
        <v>692</v>
      </c>
      <c r="D534" s="148" t="s">
        <v>555</v>
      </c>
      <c r="E534" s="148" t="s">
        <v>1067</v>
      </c>
      <c r="F534" s="148" t="s">
        <v>1068</v>
      </c>
      <c r="G534" s="148" t="s">
        <v>547</v>
      </c>
      <c r="H534" s="148" t="s">
        <v>92</v>
      </c>
      <c r="I534" s="148" t="s">
        <v>92</v>
      </c>
      <c r="J534" s="148" t="s">
        <v>548</v>
      </c>
      <c r="K534" s="149">
        <v>0</v>
      </c>
      <c r="L534" s="149">
        <v>0</v>
      </c>
      <c r="M534" s="150">
        <v>0</v>
      </c>
    </row>
    <row r="535" spans="1:13" x14ac:dyDescent="0.25">
      <c r="A535" s="151" t="s">
        <v>243</v>
      </c>
      <c r="B535" s="151" t="s">
        <v>114</v>
      </c>
      <c r="C535" s="151" t="s">
        <v>692</v>
      </c>
      <c r="D535" s="151" t="s">
        <v>555</v>
      </c>
      <c r="E535" s="151" t="s">
        <v>1069</v>
      </c>
      <c r="F535" s="151" t="s">
        <v>1068</v>
      </c>
      <c r="G535" s="151" t="s">
        <v>550</v>
      </c>
      <c r="H535" s="151" t="s">
        <v>92</v>
      </c>
      <c r="I535" s="151" t="s">
        <v>92</v>
      </c>
      <c r="J535" s="151" t="s">
        <v>548</v>
      </c>
      <c r="K535" s="152">
        <v>0</v>
      </c>
      <c r="L535" s="152">
        <v>0</v>
      </c>
      <c r="M535" s="153">
        <v>0</v>
      </c>
    </row>
    <row r="536" spans="1:13" x14ac:dyDescent="0.25">
      <c r="A536" s="148" t="s">
        <v>243</v>
      </c>
      <c r="B536" s="148" t="s">
        <v>114</v>
      </c>
      <c r="C536" s="148" t="s">
        <v>692</v>
      </c>
      <c r="D536" s="148" t="s">
        <v>555</v>
      </c>
      <c r="E536" s="148" t="s">
        <v>1070</v>
      </c>
      <c r="F536" s="148" t="s">
        <v>1068</v>
      </c>
      <c r="G536" s="148" t="s">
        <v>970</v>
      </c>
      <c r="H536" s="148" t="s">
        <v>92</v>
      </c>
      <c r="I536" s="148" t="s">
        <v>92</v>
      </c>
      <c r="J536" s="148" t="s">
        <v>548</v>
      </c>
      <c r="K536" s="149">
        <v>0</v>
      </c>
      <c r="L536" s="149">
        <v>0</v>
      </c>
      <c r="M536" s="150">
        <v>0</v>
      </c>
    </row>
    <row r="537" spans="1:13" x14ac:dyDescent="0.25">
      <c r="A537" s="151" t="s">
        <v>243</v>
      </c>
      <c r="B537" s="151" t="s">
        <v>114</v>
      </c>
      <c r="C537" s="151" t="s">
        <v>692</v>
      </c>
      <c r="D537" s="151" t="s">
        <v>555</v>
      </c>
      <c r="E537" s="151" t="s">
        <v>1071</v>
      </c>
      <c r="F537" s="151" t="s">
        <v>1068</v>
      </c>
      <c r="G537" s="151" t="s">
        <v>972</v>
      </c>
      <c r="H537" s="151" t="s">
        <v>92</v>
      </c>
      <c r="I537" s="151" t="s">
        <v>92</v>
      </c>
      <c r="J537" s="151" t="s">
        <v>548</v>
      </c>
      <c r="K537" s="152">
        <v>0</v>
      </c>
      <c r="L537" s="152">
        <v>0</v>
      </c>
      <c r="M537" s="153">
        <v>0</v>
      </c>
    </row>
    <row r="538" spans="1:13" x14ac:dyDescent="0.25">
      <c r="A538" s="148" t="s">
        <v>243</v>
      </c>
      <c r="B538" s="148" t="s">
        <v>114</v>
      </c>
      <c r="C538" s="148" t="s">
        <v>392</v>
      </c>
      <c r="D538" s="148" t="s">
        <v>489</v>
      </c>
      <c r="E538" s="148" t="s">
        <v>1072</v>
      </c>
      <c r="F538" s="148" t="s">
        <v>491</v>
      </c>
      <c r="G538" s="148" t="s">
        <v>547</v>
      </c>
      <c r="H538" s="148" t="s">
        <v>92</v>
      </c>
      <c r="I538" s="148" t="s">
        <v>92</v>
      </c>
      <c r="J538" s="148"/>
      <c r="K538" s="149">
        <v>0</v>
      </c>
      <c r="L538" s="149">
        <v>0</v>
      </c>
      <c r="M538" s="150">
        <v>0</v>
      </c>
    </row>
    <row r="539" spans="1:13" x14ac:dyDescent="0.25">
      <c r="A539" s="151" t="s">
        <v>243</v>
      </c>
      <c r="B539" s="151" t="s">
        <v>114</v>
      </c>
      <c r="C539" s="151" t="s">
        <v>392</v>
      </c>
      <c r="D539" s="151" t="s">
        <v>489</v>
      </c>
      <c r="E539" s="151" t="s">
        <v>1073</v>
      </c>
      <c r="F539" s="151" t="s">
        <v>491</v>
      </c>
      <c r="G539" s="151" t="s">
        <v>550</v>
      </c>
      <c r="H539" s="151" t="s">
        <v>92</v>
      </c>
      <c r="I539" s="151" t="s">
        <v>92</v>
      </c>
      <c r="J539" s="151"/>
      <c r="K539" s="152">
        <v>0</v>
      </c>
      <c r="L539" s="152">
        <v>0</v>
      </c>
      <c r="M539" s="153">
        <v>0</v>
      </c>
    </row>
    <row r="540" spans="1:13" x14ac:dyDescent="0.25">
      <c r="A540" s="148" t="s">
        <v>243</v>
      </c>
      <c r="B540" s="148" t="s">
        <v>114</v>
      </c>
      <c r="C540" s="148" t="s">
        <v>392</v>
      </c>
      <c r="D540" s="148" t="s">
        <v>489</v>
      </c>
      <c r="E540" s="148" t="s">
        <v>1074</v>
      </c>
      <c r="F540" s="148" t="s">
        <v>491</v>
      </c>
      <c r="G540" s="148" t="s">
        <v>970</v>
      </c>
      <c r="H540" s="148" t="s">
        <v>92</v>
      </c>
      <c r="I540" s="148" t="s">
        <v>92</v>
      </c>
      <c r="J540" s="148"/>
      <c r="K540" s="149">
        <v>0</v>
      </c>
      <c r="L540" s="149">
        <v>0</v>
      </c>
      <c r="M540" s="150">
        <v>0</v>
      </c>
    </row>
    <row r="541" spans="1:13" x14ac:dyDescent="0.25">
      <c r="A541" s="151" t="s">
        <v>243</v>
      </c>
      <c r="B541" s="151" t="s">
        <v>114</v>
      </c>
      <c r="C541" s="151" t="s">
        <v>392</v>
      </c>
      <c r="D541" s="151" t="s">
        <v>489</v>
      </c>
      <c r="E541" s="151" t="s">
        <v>1075</v>
      </c>
      <c r="F541" s="151" t="s">
        <v>491</v>
      </c>
      <c r="G541" s="151" t="s">
        <v>972</v>
      </c>
      <c r="H541" s="151" t="s">
        <v>92</v>
      </c>
      <c r="I541" s="151" t="s">
        <v>92</v>
      </c>
      <c r="J541" s="151"/>
      <c r="K541" s="152">
        <v>0</v>
      </c>
      <c r="L541" s="152">
        <v>0</v>
      </c>
      <c r="M541" s="153">
        <v>0</v>
      </c>
    </row>
    <row r="542" spans="1:13" x14ac:dyDescent="0.25">
      <c r="A542" s="148" t="s">
        <v>243</v>
      </c>
      <c r="B542" s="148" t="s">
        <v>114</v>
      </c>
      <c r="C542" s="148" t="s">
        <v>392</v>
      </c>
      <c r="D542" s="148" t="s">
        <v>489</v>
      </c>
      <c r="E542" s="148" t="s">
        <v>1076</v>
      </c>
      <c r="F542" s="148" t="s">
        <v>491</v>
      </c>
      <c r="G542" s="148" t="s">
        <v>1000</v>
      </c>
      <c r="H542" s="148" t="s">
        <v>92</v>
      </c>
      <c r="I542" s="148" t="s">
        <v>92</v>
      </c>
      <c r="J542" s="148"/>
      <c r="K542" s="149">
        <v>0</v>
      </c>
      <c r="L542" s="149">
        <v>0</v>
      </c>
      <c r="M542" s="150">
        <v>0</v>
      </c>
    </row>
    <row r="543" spans="1:13" x14ac:dyDescent="0.25">
      <c r="A543" s="151" t="s">
        <v>243</v>
      </c>
      <c r="B543" s="151" t="s">
        <v>114</v>
      </c>
      <c r="C543" s="151" t="s">
        <v>392</v>
      </c>
      <c r="D543" s="151" t="s">
        <v>489</v>
      </c>
      <c r="E543" s="151" t="s">
        <v>1077</v>
      </c>
      <c r="F543" s="151" t="s">
        <v>491</v>
      </c>
      <c r="G543" s="151" t="s">
        <v>552</v>
      </c>
      <c r="H543" s="151" t="s">
        <v>92</v>
      </c>
      <c r="I543" s="151" t="s">
        <v>92</v>
      </c>
      <c r="J543" s="151"/>
      <c r="K543" s="152">
        <v>0</v>
      </c>
      <c r="L543" s="152">
        <v>0</v>
      </c>
      <c r="M543" s="153">
        <v>0</v>
      </c>
    </row>
    <row r="544" spans="1:13" x14ac:dyDescent="0.25">
      <c r="A544" s="148" t="s">
        <v>243</v>
      </c>
      <c r="B544" s="148" t="s">
        <v>114</v>
      </c>
      <c r="C544" s="148" t="s">
        <v>392</v>
      </c>
      <c r="D544" s="148" t="s">
        <v>489</v>
      </c>
      <c r="E544" s="148" t="s">
        <v>1078</v>
      </c>
      <c r="F544" s="148" t="s">
        <v>491</v>
      </c>
      <c r="G544" s="148" t="s">
        <v>1022</v>
      </c>
      <c r="H544" s="148" t="s">
        <v>92</v>
      </c>
      <c r="I544" s="148" t="s">
        <v>92</v>
      </c>
      <c r="J544" s="148"/>
      <c r="K544" s="149">
        <v>0</v>
      </c>
      <c r="L544" s="149">
        <v>0</v>
      </c>
      <c r="M544" s="150">
        <v>0</v>
      </c>
    </row>
    <row r="545" spans="1:13" x14ac:dyDescent="0.25">
      <c r="A545" s="151" t="s">
        <v>243</v>
      </c>
      <c r="B545" s="151" t="s">
        <v>114</v>
      </c>
      <c r="C545" s="151" t="s">
        <v>392</v>
      </c>
      <c r="D545" s="151" t="s">
        <v>489</v>
      </c>
      <c r="E545" s="151" t="s">
        <v>1079</v>
      </c>
      <c r="F545" s="151" t="s">
        <v>491</v>
      </c>
      <c r="G545" s="151" t="s">
        <v>554</v>
      </c>
      <c r="H545" s="151" t="s">
        <v>92</v>
      </c>
      <c r="I545" s="151" t="s">
        <v>92</v>
      </c>
      <c r="J545" s="151"/>
      <c r="K545" s="152">
        <v>0</v>
      </c>
      <c r="L545" s="152">
        <v>0</v>
      </c>
      <c r="M545" s="153">
        <v>0</v>
      </c>
    </row>
    <row r="546" spans="1:13" x14ac:dyDescent="0.25">
      <c r="A546" s="148" t="s">
        <v>243</v>
      </c>
      <c r="B546" s="148" t="s">
        <v>114</v>
      </c>
      <c r="C546" s="148" t="s">
        <v>392</v>
      </c>
      <c r="D546" s="148" t="s">
        <v>489</v>
      </c>
      <c r="E546" s="148" t="s">
        <v>1080</v>
      </c>
      <c r="F546" s="148" t="s">
        <v>491</v>
      </c>
      <c r="G546" s="148" t="s">
        <v>1025</v>
      </c>
      <c r="H546" s="148" t="s">
        <v>92</v>
      </c>
      <c r="I546" s="148" t="s">
        <v>92</v>
      </c>
      <c r="J546" s="148"/>
      <c r="K546" s="149">
        <v>0</v>
      </c>
      <c r="L546" s="149">
        <v>0</v>
      </c>
      <c r="M546" s="150">
        <v>0</v>
      </c>
    </row>
    <row r="547" spans="1:13" x14ac:dyDescent="0.25">
      <c r="A547" s="151" t="s">
        <v>243</v>
      </c>
      <c r="B547" s="151" t="s">
        <v>114</v>
      </c>
      <c r="C547" s="151" t="s">
        <v>392</v>
      </c>
      <c r="D547" s="151" t="s">
        <v>396</v>
      </c>
      <c r="E547" s="151" t="s">
        <v>1081</v>
      </c>
      <c r="F547" s="151" t="s">
        <v>398</v>
      </c>
      <c r="G547" s="151" t="s">
        <v>547</v>
      </c>
      <c r="H547" s="151" t="s">
        <v>92</v>
      </c>
      <c r="I547" s="151" t="s">
        <v>92</v>
      </c>
      <c r="J547" s="151"/>
      <c r="K547" s="152">
        <v>0</v>
      </c>
      <c r="L547" s="152">
        <v>0</v>
      </c>
      <c r="M547" s="153">
        <v>0</v>
      </c>
    </row>
    <row r="548" spans="1:13" x14ac:dyDescent="0.25">
      <c r="A548" s="148" t="s">
        <v>243</v>
      </c>
      <c r="B548" s="148" t="s">
        <v>114</v>
      </c>
      <c r="C548" s="148" t="s">
        <v>392</v>
      </c>
      <c r="D548" s="148" t="s">
        <v>396</v>
      </c>
      <c r="E548" s="148" t="s">
        <v>1082</v>
      </c>
      <c r="F548" s="148" t="s">
        <v>398</v>
      </c>
      <c r="G548" s="148" t="s">
        <v>550</v>
      </c>
      <c r="H548" s="148" t="s">
        <v>92</v>
      </c>
      <c r="I548" s="148" t="s">
        <v>92</v>
      </c>
      <c r="J548" s="148"/>
      <c r="K548" s="149">
        <v>0</v>
      </c>
      <c r="L548" s="149">
        <v>0</v>
      </c>
      <c r="M548" s="150">
        <v>0</v>
      </c>
    </row>
    <row r="549" spans="1:13" x14ac:dyDescent="0.25">
      <c r="A549" s="151" t="s">
        <v>243</v>
      </c>
      <c r="B549" s="151" t="s">
        <v>114</v>
      </c>
      <c r="C549" s="151" t="s">
        <v>392</v>
      </c>
      <c r="D549" s="151" t="s">
        <v>396</v>
      </c>
      <c r="E549" s="151" t="s">
        <v>1083</v>
      </c>
      <c r="F549" s="151" t="s">
        <v>398</v>
      </c>
      <c r="G549" s="151" t="s">
        <v>552</v>
      </c>
      <c r="H549" s="151" t="s">
        <v>92</v>
      </c>
      <c r="I549" s="151" t="s">
        <v>92</v>
      </c>
      <c r="J549" s="151"/>
      <c r="K549" s="152">
        <v>0</v>
      </c>
      <c r="L549" s="152">
        <v>0</v>
      </c>
      <c r="M549" s="153">
        <v>0</v>
      </c>
    </row>
    <row r="550" spans="1:13" x14ac:dyDescent="0.25">
      <c r="A550" s="148" t="s">
        <v>243</v>
      </c>
      <c r="B550" s="148" t="s">
        <v>114</v>
      </c>
      <c r="C550" s="148" t="s">
        <v>392</v>
      </c>
      <c r="D550" s="148" t="s">
        <v>396</v>
      </c>
      <c r="E550" s="148" t="s">
        <v>1084</v>
      </c>
      <c r="F550" s="148" t="s">
        <v>398</v>
      </c>
      <c r="G550" s="148" t="s">
        <v>554</v>
      </c>
      <c r="H550" s="148" t="s">
        <v>92</v>
      </c>
      <c r="I550" s="148" t="s">
        <v>92</v>
      </c>
      <c r="J550" s="148"/>
      <c r="K550" s="149">
        <v>0</v>
      </c>
      <c r="L550" s="149">
        <v>0</v>
      </c>
      <c r="M550" s="150">
        <v>0</v>
      </c>
    </row>
    <row r="551" spans="1:13" x14ac:dyDescent="0.25">
      <c r="A551" s="151" t="s">
        <v>243</v>
      </c>
      <c r="B551" s="151" t="s">
        <v>114</v>
      </c>
      <c r="C551" s="151" t="s">
        <v>392</v>
      </c>
      <c r="D551" s="151" t="s">
        <v>393</v>
      </c>
      <c r="E551" s="151" t="s">
        <v>1085</v>
      </c>
      <c r="F551" s="151" t="s">
        <v>395</v>
      </c>
      <c r="G551" s="151" t="s">
        <v>547</v>
      </c>
      <c r="H551" s="151" t="s">
        <v>92</v>
      </c>
      <c r="I551" s="151" t="s">
        <v>92</v>
      </c>
      <c r="J551" s="151"/>
      <c r="K551" s="152">
        <v>0</v>
      </c>
      <c r="L551" s="152">
        <v>0</v>
      </c>
      <c r="M551" s="153">
        <v>0</v>
      </c>
    </row>
    <row r="552" spans="1:13" x14ac:dyDescent="0.25">
      <c r="A552" s="148" t="s">
        <v>243</v>
      </c>
      <c r="B552" s="148" t="s">
        <v>114</v>
      </c>
      <c r="C552" s="148" t="s">
        <v>392</v>
      </c>
      <c r="D552" s="148" t="s">
        <v>393</v>
      </c>
      <c r="E552" s="148" t="s">
        <v>1086</v>
      </c>
      <c r="F552" s="148" t="s">
        <v>395</v>
      </c>
      <c r="G552" s="148" t="s">
        <v>550</v>
      </c>
      <c r="H552" s="148" t="s">
        <v>92</v>
      </c>
      <c r="I552" s="148" t="s">
        <v>92</v>
      </c>
      <c r="J552" s="148"/>
      <c r="K552" s="149">
        <v>0</v>
      </c>
      <c r="L552" s="149">
        <v>0</v>
      </c>
      <c r="M552" s="150">
        <v>0</v>
      </c>
    </row>
    <row r="553" spans="1:13" x14ac:dyDescent="0.25">
      <c r="A553" s="151" t="s">
        <v>243</v>
      </c>
      <c r="B553" s="151" t="s">
        <v>114</v>
      </c>
      <c r="C553" s="151" t="s">
        <v>392</v>
      </c>
      <c r="D553" s="151" t="s">
        <v>393</v>
      </c>
      <c r="E553" s="151" t="s">
        <v>1087</v>
      </c>
      <c r="F553" s="151" t="s">
        <v>395</v>
      </c>
      <c r="G553" s="151" t="s">
        <v>970</v>
      </c>
      <c r="H553" s="151" t="s">
        <v>92</v>
      </c>
      <c r="I553" s="151" t="s">
        <v>92</v>
      </c>
      <c r="J553" s="151"/>
      <c r="K553" s="152">
        <v>0</v>
      </c>
      <c r="L553" s="152">
        <v>0</v>
      </c>
      <c r="M553" s="153">
        <v>0</v>
      </c>
    </row>
    <row r="554" spans="1:13" x14ac:dyDescent="0.25">
      <c r="A554" s="148" t="s">
        <v>243</v>
      </c>
      <c r="B554" s="148" t="s">
        <v>114</v>
      </c>
      <c r="C554" s="148" t="s">
        <v>392</v>
      </c>
      <c r="D554" s="148" t="s">
        <v>393</v>
      </c>
      <c r="E554" s="148" t="s">
        <v>1088</v>
      </c>
      <c r="F554" s="148" t="s">
        <v>395</v>
      </c>
      <c r="G554" s="148" t="s">
        <v>972</v>
      </c>
      <c r="H554" s="148" t="s">
        <v>92</v>
      </c>
      <c r="I554" s="148" t="s">
        <v>92</v>
      </c>
      <c r="J554" s="148"/>
      <c r="K554" s="149">
        <v>0</v>
      </c>
      <c r="L554" s="149">
        <v>0</v>
      </c>
      <c r="M554" s="150">
        <v>1</v>
      </c>
    </row>
    <row r="555" spans="1:13" x14ac:dyDescent="0.25">
      <c r="A555" s="151" t="s">
        <v>243</v>
      </c>
      <c r="B555" s="151" t="s">
        <v>114</v>
      </c>
      <c r="C555" s="151" t="s">
        <v>392</v>
      </c>
      <c r="D555" s="151" t="s">
        <v>393</v>
      </c>
      <c r="E555" s="151" t="s">
        <v>1089</v>
      </c>
      <c r="F555" s="151" t="s">
        <v>395</v>
      </c>
      <c r="G555" s="151" t="s">
        <v>1000</v>
      </c>
      <c r="H555" s="151" t="s">
        <v>92</v>
      </c>
      <c r="I555" s="151" t="s">
        <v>92</v>
      </c>
      <c r="J555" s="151"/>
      <c r="K555" s="152">
        <v>0</v>
      </c>
      <c r="L555" s="152">
        <v>0</v>
      </c>
      <c r="M555" s="153">
        <v>0</v>
      </c>
    </row>
    <row r="556" spans="1:13" x14ac:dyDescent="0.25">
      <c r="A556" s="148" t="s">
        <v>243</v>
      </c>
      <c r="B556" s="148" t="s">
        <v>114</v>
      </c>
      <c r="C556" s="148" t="s">
        <v>392</v>
      </c>
      <c r="D556" s="148" t="s">
        <v>393</v>
      </c>
      <c r="E556" s="148" t="s">
        <v>1090</v>
      </c>
      <c r="F556" s="148" t="s">
        <v>395</v>
      </c>
      <c r="G556" s="148" t="s">
        <v>1009</v>
      </c>
      <c r="H556" s="148" t="s">
        <v>92</v>
      </c>
      <c r="I556" s="148" t="s">
        <v>92</v>
      </c>
      <c r="J556" s="148"/>
      <c r="K556" s="149">
        <v>0</v>
      </c>
      <c r="L556" s="149">
        <v>0</v>
      </c>
      <c r="M556" s="150">
        <v>0</v>
      </c>
    </row>
    <row r="557" spans="1:13" x14ac:dyDescent="0.25">
      <c r="A557" s="151" t="s">
        <v>243</v>
      </c>
      <c r="B557" s="151" t="s">
        <v>114</v>
      </c>
      <c r="C557" s="151" t="s">
        <v>392</v>
      </c>
      <c r="D557" s="151" t="s">
        <v>393</v>
      </c>
      <c r="E557" s="151" t="s">
        <v>1091</v>
      </c>
      <c r="F557" s="151" t="s">
        <v>395</v>
      </c>
      <c r="G557" s="151" t="s">
        <v>552</v>
      </c>
      <c r="H557" s="151" t="s">
        <v>92</v>
      </c>
      <c r="I557" s="151" t="s">
        <v>92</v>
      </c>
      <c r="J557" s="151"/>
      <c r="K557" s="152">
        <v>0</v>
      </c>
      <c r="L557" s="152">
        <v>0</v>
      </c>
      <c r="M557" s="153">
        <v>0</v>
      </c>
    </row>
    <row r="558" spans="1:13" x14ac:dyDescent="0.25">
      <c r="A558" s="148" t="s">
        <v>243</v>
      </c>
      <c r="B558" s="148" t="s">
        <v>114</v>
      </c>
      <c r="C558" s="148" t="s">
        <v>392</v>
      </c>
      <c r="D558" s="148" t="s">
        <v>393</v>
      </c>
      <c r="E558" s="148" t="s">
        <v>1092</v>
      </c>
      <c r="F558" s="148" t="s">
        <v>395</v>
      </c>
      <c r="G558" s="148" t="s">
        <v>1022</v>
      </c>
      <c r="H558" s="148" t="s">
        <v>92</v>
      </c>
      <c r="I558" s="148" t="s">
        <v>92</v>
      </c>
      <c r="J558" s="148"/>
      <c r="K558" s="149">
        <v>0</v>
      </c>
      <c r="L558" s="149">
        <v>0</v>
      </c>
      <c r="M558" s="150">
        <v>0</v>
      </c>
    </row>
    <row r="559" spans="1:13" x14ac:dyDescent="0.25">
      <c r="A559" s="151" t="s">
        <v>243</v>
      </c>
      <c r="B559" s="151" t="s">
        <v>114</v>
      </c>
      <c r="C559" s="151" t="s">
        <v>392</v>
      </c>
      <c r="D559" s="151" t="s">
        <v>393</v>
      </c>
      <c r="E559" s="151" t="s">
        <v>1093</v>
      </c>
      <c r="F559" s="151" t="s">
        <v>395</v>
      </c>
      <c r="G559" s="151" t="s">
        <v>554</v>
      </c>
      <c r="H559" s="151" t="s">
        <v>92</v>
      </c>
      <c r="I559" s="151" t="s">
        <v>92</v>
      </c>
      <c r="J559" s="151"/>
      <c r="K559" s="152">
        <v>0</v>
      </c>
      <c r="L559" s="152">
        <v>0</v>
      </c>
      <c r="M559" s="153">
        <v>0</v>
      </c>
    </row>
    <row r="560" spans="1:13" x14ac:dyDescent="0.25">
      <c r="A560" s="148" t="s">
        <v>243</v>
      </c>
      <c r="B560" s="148" t="s">
        <v>114</v>
      </c>
      <c r="C560" s="148" t="s">
        <v>392</v>
      </c>
      <c r="D560" s="148" t="s">
        <v>393</v>
      </c>
      <c r="E560" s="148" t="s">
        <v>1094</v>
      </c>
      <c r="F560" s="148" t="s">
        <v>395</v>
      </c>
      <c r="G560" s="148" t="s">
        <v>1025</v>
      </c>
      <c r="H560" s="148" t="s">
        <v>92</v>
      </c>
      <c r="I560" s="148" t="s">
        <v>92</v>
      </c>
      <c r="J560" s="148"/>
      <c r="K560" s="149">
        <v>0</v>
      </c>
      <c r="L560" s="149">
        <v>0</v>
      </c>
      <c r="M560" s="150">
        <v>0</v>
      </c>
    </row>
    <row r="561" spans="1:13" x14ac:dyDescent="0.25">
      <c r="A561" s="151" t="s">
        <v>243</v>
      </c>
      <c r="B561" s="151" t="s">
        <v>114</v>
      </c>
      <c r="C561" s="151" t="s">
        <v>703</v>
      </c>
      <c r="D561" s="151" t="s">
        <v>307</v>
      </c>
      <c r="E561" s="151" t="s">
        <v>1095</v>
      </c>
      <c r="F561" s="151" t="s">
        <v>1096</v>
      </c>
      <c r="G561" s="151" t="s">
        <v>547</v>
      </c>
      <c r="H561" s="151" t="s">
        <v>92</v>
      </c>
      <c r="I561" s="151" t="s">
        <v>92</v>
      </c>
      <c r="J561" s="151"/>
      <c r="K561" s="152">
        <v>0</v>
      </c>
      <c r="L561" s="152">
        <v>0</v>
      </c>
      <c r="M561" s="153">
        <v>0</v>
      </c>
    </row>
    <row r="562" spans="1:13" x14ac:dyDescent="0.25">
      <c r="A562" s="148" t="s">
        <v>243</v>
      </c>
      <c r="B562" s="148" t="s">
        <v>114</v>
      </c>
      <c r="C562" s="148" t="s">
        <v>703</v>
      </c>
      <c r="D562" s="148" t="s">
        <v>307</v>
      </c>
      <c r="E562" s="148" t="s">
        <v>1097</v>
      </c>
      <c r="F562" s="148" t="s">
        <v>1096</v>
      </c>
      <c r="G562" s="148" t="s">
        <v>550</v>
      </c>
      <c r="H562" s="148" t="s">
        <v>92</v>
      </c>
      <c r="I562" s="148" t="s">
        <v>92</v>
      </c>
      <c r="J562" s="148"/>
      <c r="K562" s="149">
        <v>0</v>
      </c>
      <c r="L562" s="149">
        <v>0</v>
      </c>
      <c r="M562" s="150">
        <v>0</v>
      </c>
    </row>
    <row r="563" spans="1:13" x14ac:dyDescent="0.25">
      <c r="A563" s="151" t="s">
        <v>243</v>
      </c>
      <c r="B563" s="151" t="s">
        <v>114</v>
      </c>
      <c r="C563" s="151" t="s">
        <v>703</v>
      </c>
      <c r="D563" s="151" t="s">
        <v>307</v>
      </c>
      <c r="E563" s="151" t="s">
        <v>1098</v>
      </c>
      <c r="F563" s="151" t="s">
        <v>1096</v>
      </c>
      <c r="G563" s="151" t="s">
        <v>552</v>
      </c>
      <c r="H563" s="151" t="s">
        <v>92</v>
      </c>
      <c r="I563" s="151" t="s">
        <v>92</v>
      </c>
      <c r="J563" s="151"/>
      <c r="K563" s="152">
        <v>0</v>
      </c>
      <c r="L563" s="152">
        <v>0</v>
      </c>
      <c r="M563" s="153">
        <v>0</v>
      </c>
    </row>
    <row r="564" spans="1:13" x14ac:dyDescent="0.25">
      <c r="A564" s="148" t="s">
        <v>243</v>
      </c>
      <c r="B564" s="148" t="s">
        <v>114</v>
      </c>
      <c r="C564" s="148" t="s">
        <v>703</v>
      </c>
      <c r="D564" s="148" t="s">
        <v>307</v>
      </c>
      <c r="E564" s="148" t="s">
        <v>1099</v>
      </c>
      <c r="F564" s="148" t="s">
        <v>1096</v>
      </c>
      <c r="G564" s="148" t="s">
        <v>554</v>
      </c>
      <c r="H564" s="148" t="s">
        <v>92</v>
      </c>
      <c r="I564" s="148" t="s">
        <v>92</v>
      </c>
      <c r="J564" s="148"/>
      <c r="K564" s="149">
        <v>0</v>
      </c>
      <c r="L564" s="149">
        <v>0</v>
      </c>
      <c r="M564" s="150">
        <v>0</v>
      </c>
    </row>
    <row r="565" spans="1:13" x14ac:dyDescent="0.25">
      <c r="A565" s="151" t="s">
        <v>243</v>
      </c>
      <c r="B565" s="151" t="s">
        <v>114</v>
      </c>
      <c r="C565" s="151" t="s">
        <v>703</v>
      </c>
      <c r="D565" s="151" t="s">
        <v>489</v>
      </c>
      <c r="E565" s="151" t="s">
        <v>1100</v>
      </c>
      <c r="F565" s="151" t="s">
        <v>122</v>
      </c>
      <c r="G565" s="151" t="s">
        <v>547</v>
      </c>
      <c r="H565" s="151" t="s">
        <v>92</v>
      </c>
      <c r="I565" s="151" t="s">
        <v>92</v>
      </c>
      <c r="J565" s="151"/>
      <c r="K565" s="152">
        <v>0</v>
      </c>
      <c r="L565" s="152">
        <v>0</v>
      </c>
      <c r="M565" s="153">
        <v>0</v>
      </c>
    </row>
    <row r="566" spans="1:13" x14ac:dyDescent="0.25">
      <c r="A566" s="148" t="s">
        <v>243</v>
      </c>
      <c r="B566" s="148" t="s">
        <v>114</v>
      </c>
      <c r="C566" s="148" t="s">
        <v>703</v>
      </c>
      <c r="D566" s="148" t="s">
        <v>489</v>
      </c>
      <c r="E566" s="148" t="s">
        <v>1101</v>
      </c>
      <c r="F566" s="148" t="s">
        <v>122</v>
      </c>
      <c r="G566" s="148" t="s">
        <v>550</v>
      </c>
      <c r="H566" s="148" t="s">
        <v>92</v>
      </c>
      <c r="I566" s="148" t="s">
        <v>92</v>
      </c>
      <c r="J566" s="148"/>
      <c r="K566" s="149">
        <v>0</v>
      </c>
      <c r="L566" s="149">
        <v>0</v>
      </c>
      <c r="M566" s="150">
        <v>0</v>
      </c>
    </row>
    <row r="567" spans="1:13" x14ac:dyDescent="0.25">
      <c r="A567" s="151" t="s">
        <v>243</v>
      </c>
      <c r="B567" s="151" t="s">
        <v>114</v>
      </c>
      <c r="C567" s="151" t="s">
        <v>703</v>
      </c>
      <c r="D567" s="151" t="s">
        <v>489</v>
      </c>
      <c r="E567" s="151" t="s">
        <v>1102</v>
      </c>
      <c r="F567" s="151" t="s">
        <v>122</v>
      </c>
      <c r="G567" s="151" t="s">
        <v>970</v>
      </c>
      <c r="H567" s="151" t="s">
        <v>92</v>
      </c>
      <c r="I567" s="151" t="s">
        <v>92</v>
      </c>
      <c r="J567" s="151"/>
      <c r="K567" s="152">
        <v>0</v>
      </c>
      <c r="L567" s="152">
        <v>0</v>
      </c>
      <c r="M567" s="153">
        <v>0</v>
      </c>
    </row>
    <row r="568" spans="1:13" x14ac:dyDescent="0.25">
      <c r="A568" s="148" t="s">
        <v>243</v>
      </c>
      <c r="B568" s="148" t="s">
        <v>114</v>
      </c>
      <c r="C568" s="148" t="s">
        <v>703</v>
      </c>
      <c r="D568" s="148" t="s">
        <v>489</v>
      </c>
      <c r="E568" s="148" t="s">
        <v>1103</v>
      </c>
      <c r="F568" s="148" t="s">
        <v>122</v>
      </c>
      <c r="G568" s="148" t="s">
        <v>972</v>
      </c>
      <c r="H568" s="148" t="s">
        <v>92</v>
      </c>
      <c r="I568" s="148" t="s">
        <v>92</v>
      </c>
      <c r="J568" s="148"/>
      <c r="K568" s="149">
        <v>0</v>
      </c>
      <c r="L568" s="149">
        <v>0</v>
      </c>
      <c r="M568" s="150">
        <v>0</v>
      </c>
    </row>
    <row r="569" spans="1:13" x14ac:dyDescent="0.25">
      <c r="A569" s="151" t="s">
        <v>243</v>
      </c>
      <c r="B569" s="151" t="s">
        <v>114</v>
      </c>
      <c r="C569" s="151" t="s">
        <v>703</v>
      </c>
      <c r="D569" s="151" t="s">
        <v>489</v>
      </c>
      <c r="E569" s="151" t="s">
        <v>1104</v>
      </c>
      <c r="F569" s="151" t="s">
        <v>122</v>
      </c>
      <c r="G569" s="151" t="s">
        <v>552</v>
      </c>
      <c r="H569" s="151" t="s">
        <v>92</v>
      </c>
      <c r="I569" s="151" t="s">
        <v>92</v>
      </c>
      <c r="J569" s="151"/>
      <c r="K569" s="152">
        <v>0</v>
      </c>
      <c r="L569" s="152">
        <v>0</v>
      </c>
      <c r="M569" s="153">
        <v>0</v>
      </c>
    </row>
    <row r="570" spans="1:13" x14ac:dyDescent="0.25">
      <c r="A570" s="148" t="s">
        <v>243</v>
      </c>
      <c r="B570" s="148" t="s">
        <v>114</v>
      </c>
      <c r="C570" s="148" t="s">
        <v>703</v>
      </c>
      <c r="D570" s="148" t="s">
        <v>489</v>
      </c>
      <c r="E570" s="148" t="s">
        <v>1105</v>
      </c>
      <c r="F570" s="148" t="s">
        <v>122</v>
      </c>
      <c r="G570" s="148" t="s">
        <v>554</v>
      </c>
      <c r="H570" s="148" t="s">
        <v>92</v>
      </c>
      <c r="I570" s="148" t="s">
        <v>92</v>
      </c>
      <c r="J570" s="148"/>
      <c r="K570" s="149">
        <v>0</v>
      </c>
      <c r="L570" s="149">
        <v>0</v>
      </c>
      <c r="M570" s="150">
        <v>0</v>
      </c>
    </row>
    <row r="571" spans="1:13" x14ac:dyDescent="0.25">
      <c r="A571" s="151" t="s">
        <v>243</v>
      </c>
      <c r="B571" s="151" t="s">
        <v>114</v>
      </c>
      <c r="C571" s="151" t="s">
        <v>703</v>
      </c>
      <c r="D571" s="151" t="s">
        <v>751</v>
      </c>
      <c r="E571" s="151" t="s">
        <v>1106</v>
      </c>
      <c r="F571" s="151" t="s">
        <v>753</v>
      </c>
      <c r="G571" s="151" t="s">
        <v>547</v>
      </c>
      <c r="H571" s="151" t="s">
        <v>92</v>
      </c>
      <c r="I571" s="151" t="s">
        <v>92</v>
      </c>
      <c r="J571" s="151"/>
      <c r="K571" s="152">
        <v>0</v>
      </c>
      <c r="L571" s="152">
        <v>0</v>
      </c>
      <c r="M571" s="153">
        <v>0</v>
      </c>
    </row>
    <row r="572" spans="1:13" x14ac:dyDescent="0.25">
      <c r="A572" s="148" t="s">
        <v>243</v>
      </c>
      <c r="B572" s="148" t="s">
        <v>114</v>
      </c>
      <c r="C572" s="148" t="s">
        <v>703</v>
      </c>
      <c r="D572" s="148" t="s">
        <v>751</v>
      </c>
      <c r="E572" s="148" t="s">
        <v>1107</v>
      </c>
      <c r="F572" s="148" t="s">
        <v>753</v>
      </c>
      <c r="G572" s="148" t="s">
        <v>550</v>
      </c>
      <c r="H572" s="148" t="s">
        <v>92</v>
      </c>
      <c r="I572" s="148" t="s">
        <v>92</v>
      </c>
      <c r="J572" s="148"/>
      <c r="K572" s="149">
        <v>0</v>
      </c>
      <c r="L572" s="149">
        <v>0</v>
      </c>
      <c r="M572" s="150">
        <v>0</v>
      </c>
    </row>
    <row r="573" spans="1:13" x14ac:dyDescent="0.25">
      <c r="A573" s="151" t="s">
        <v>243</v>
      </c>
      <c r="B573" s="151" t="s">
        <v>114</v>
      </c>
      <c r="C573" s="151" t="s">
        <v>703</v>
      </c>
      <c r="D573" s="151" t="s">
        <v>751</v>
      </c>
      <c r="E573" s="151" t="s">
        <v>1108</v>
      </c>
      <c r="F573" s="151" t="s">
        <v>753</v>
      </c>
      <c r="G573" s="151" t="s">
        <v>970</v>
      </c>
      <c r="H573" s="151" t="s">
        <v>92</v>
      </c>
      <c r="I573" s="151" t="s">
        <v>92</v>
      </c>
      <c r="J573" s="151"/>
      <c r="K573" s="152">
        <v>0</v>
      </c>
      <c r="L573" s="152">
        <v>0</v>
      </c>
      <c r="M573" s="153">
        <v>0</v>
      </c>
    </row>
    <row r="574" spans="1:13" x14ac:dyDescent="0.25">
      <c r="A574" s="148" t="s">
        <v>243</v>
      </c>
      <c r="B574" s="148" t="s">
        <v>114</v>
      </c>
      <c r="C574" s="148" t="s">
        <v>703</v>
      </c>
      <c r="D574" s="148" t="s">
        <v>751</v>
      </c>
      <c r="E574" s="148" t="s">
        <v>1109</v>
      </c>
      <c r="F574" s="148" t="s">
        <v>753</v>
      </c>
      <c r="G574" s="148" t="s">
        <v>552</v>
      </c>
      <c r="H574" s="148" t="s">
        <v>92</v>
      </c>
      <c r="I574" s="148" t="s">
        <v>92</v>
      </c>
      <c r="J574" s="148"/>
      <c r="K574" s="149">
        <v>0</v>
      </c>
      <c r="L574" s="149">
        <v>0</v>
      </c>
      <c r="M574" s="150">
        <v>0</v>
      </c>
    </row>
    <row r="575" spans="1:13" x14ac:dyDescent="0.25">
      <c r="A575" s="151" t="s">
        <v>243</v>
      </c>
      <c r="B575" s="151" t="s">
        <v>114</v>
      </c>
      <c r="C575" s="151" t="s">
        <v>703</v>
      </c>
      <c r="D575" s="151" t="s">
        <v>751</v>
      </c>
      <c r="E575" s="151" t="s">
        <v>1110</v>
      </c>
      <c r="F575" s="151" t="s">
        <v>753</v>
      </c>
      <c r="G575" s="151" t="s">
        <v>554</v>
      </c>
      <c r="H575" s="151" t="s">
        <v>92</v>
      </c>
      <c r="I575" s="151" t="s">
        <v>92</v>
      </c>
      <c r="J575" s="151"/>
      <c r="K575" s="152">
        <v>0</v>
      </c>
      <c r="L575" s="152">
        <v>0</v>
      </c>
      <c r="M575" s="153">
        <v>0</v>
      </c>
    </row>
    <row r="576" spans="1:13" x14ac:dyDescent="0.25">
      <c r="A576" s="148" t="s">
        <v>243</v>
      </c>
      <c r="B576" s="148" t="s">
        <v>114</v>
      </c>
      <c r="C576" s="148" t="s">
        <v>703</v>
      </c>
      <c r="D576" s="148" t="s">
        <v>1111</v>
      </c>
      <c r="E576" s="148" t="s">
        <v>1112</v>
      </c>
      <c r="F576" s="148" t="s">
        <v>1113</v>
      </c>
      <c r="G576" s="148" t="s">
        <v>547</v>
      </c>
      <c r="H576" s="148" t="s">
        <v>92</v>
      </c>
      <c r="I576" s="148" t="s">
        <v>92</v>
      </c>
      <c r="J576" s="148"/>
      <c r="K576" s="149">
        <v>0</v>
      </c>
      <c r="L576" s="149">
        <v>0</v>
      </c>
      <c r="M576" s="150">
        <v>0</v>
      </c>
    </row>
    <row r="577" spans="1:13" x14ac:dyDescent="0.25">
      <c r="A577" s="151" t="s">
        <v>243</v>
      </c>
      <c r="B577" s="151" t="s">
        <v>114</v>
      </c>
      <c r="C577" s="151" t="s">
        <v>703</v>
      </c>
      <c r="D577" s="151" t="s">
        <v>1111</v>
      </c>
      <c r="E577" s="151" t="s">
        <v>1114</v>
      </c>
      <c r="F577" s="151" t="s">
        <v>1113</v>
      </c>
      <c r="G577" s="151" t="s">
        <v>550</v>
      </c>
      <c r="H577" s="151" t="s">
        <v>92</v>
      </c>
      <c r="I577" s="151" t="s">
        <v>92</v>
      </c>
      <c r="J577" s="151"/>
      <c r="K577" s="152">
        <v>0</v>
      </c>
      <c r="L577" s="152">
        <v>0</v>
      </c>
      <c r="M577" s="153">
        <v>0</v>
      </c>
    </row>
    <row r="578" spans="1:13" x14ac:dyDescent="0.25">
      <c r="A578" s="148" t="s">
        <v>243</v>
      </c>
      <c r="B578" s="148" t="s">
        <v>114</v>
      </c>
      <c r="C578" s="148" t="s">
        <v>703</v>
      </c>
      <c r="D578" s="148" t="s">
        <v>1111</v>
      </c>
      <c r="E578" s="148" t="s">
        <v>1115</v>
      </c>
      <c r="F578" s="148" t="s">
        <v>1113</v>
      </c>
      <c r="G578" s="148" t="s">
        <v>970</v>
      </c>
      <c r="H578" s="148" t="s">
        <v>92</v>
      </c>
      <c r="I578" s="148" t="s">
        <v>92</v>
      </c>
      <c r="J578" s="148"/>
      <c r="K578" s="149">
        <v>0</v>
      </c>
      <c r="L578" s="149">
        <v>0</v>
      </c>
      <c r="M578" s="150">
        <v>0</v>
      </c>
    </row>
    <row r="579" spans="1:13" x14ac:dyDescent="0.25">
      <c r="A579" s="151" t="s">
        <v>243</v>
      </c>
      <c r="B579" s="151" t="s">
        <v>114</v>
      </c>
      <c r="C579" s="151" t="s">
        <v>703</v>
      </c>
      <c r="D579" s="151" t="s">
        <v>1111</v>
      </c>
      <c r="E579" s="151" t="s">
        <v>1116</v>
      </c>
      <c r="F579" s="151" t="s">
        <v>1113</v>
      </c>
      <c r="G579" s="151" t="s">
        <v>552</v>
      </c>
      <c r="H579" s="151" t="s">
        <v>92</v>
      </c>
      <c r="I579" s="151" t="s">
        <v>92</v>
      </c>
      <c r="J579" s="151"/>
      <c r="K579" s="152">
        <v>0</v>
      </c>
      <c r="L579" s="152">
        <v>0</v>
      </c>
      <c r="M579" s="153">
        <v>0</v>
      </c>
    </row>
    <row r="580" spans="1:13" x14ac:dyDescent="0.25">
      <c r="A580" s="148" t="s">
        <v>243</v>
      </c>
      <c r="B580" s="148" t="s">
        <v>114</v>
      </c>
      <c r="C580" s="148" t="s">
        <v>703</v>
      </c>
      <c r="D580" s="148" t="s">
        <v>1111</v>
      </c>
      <c r="E580" s="148" t="s">
        <v>1117</v>
      </c>
      <c r="F580" s="148" t="s">
        <v>1113</v>
      </c>
      <c r="G580" s="148" t="s">
        <v>554</v>
      </c>
      <c r="H580" s="148" t="s">
        <v>92</v>
      </c>
      <c r="I580" s="148" t="s">
        <v>92</v>
      </c>
      <c r="J580" s="148"/>
      <c r="K580" s="149">
        <v>0</v>
      </c>
      <c r="L580" s="149">
        <v>0</v>
      </c>
      <c r="M580" s="150">
        <v>0</v>
      </c>
    </row>
    <row r="581" spans="1:13" x14ac:dyDescent="0.25">
      <c r="A581" s="151" t="s">
        <v>243</v>
      </c>
      <c r="B581" s="151" t="s">
        <v>114</v>
      </c>
      <c r="C581" s="151" t="s">
        <v>703</v>
      </c>
      <c r="D581" s="151" t="s">
        <v>1118</v>
      </c>
      <c r="E581" s="151" t="s">
        <v>1119</v>
      </c>
      <c r="F581" s="151" t="s">
        <v>112</v>
      </c>
      <c r="G581" s="151" t="s">
        <v>547</v>
      </c>
      <c r="H581" s="151" t="s">
        <v>92</v>
      </c>
      <c r="I581" s="151" t="s">
        <v>92</v>
      </c>
      <c r="J581" s="151"/>
      <c r="K581" s="152">
        <v>0</v>
      </c>
      <c r="L581" s="152">
        <v>0</v>
      </c>
      <c r="M581" s="153">
        <v>0</v>
      </c>
    </row>
    <row r="582" spans="1:13" x14ac:dyDescent="0.25">
      <c r="A582" s="148" t="s">
        <v>243</v>
      </c>
      <c r="B582" s="148" t="s">
        <v>114</v>
      </c>
      <c r="C582" s="148" t="s">
        <v>703</v>
      </c>
      <c r="D582" s="148" t="s">
        <v>1118</v>
      </c>
      <c r="E582" s="148" t="s">
        <v>1120</v>
      </c>
      <c r="F582" s="148" t="s">
        <v>112</v>
      </c>
      <c r="G582" s="148" t="s">
        <v>552</v>
      </c>
      <c r="H582" s="148" t="s">
        <v>92</v>
      </c>
      <c r="I582" s="148" t="s">
        <v>92</v>
      </c>
      <c r="J582" s="148"/>
      <c r="K582" s="149">
        <v>0</v>
      </c>
      <c r="L582" s="149">
        <v>0</v>
      </c>
      <c r="M582" s="150">
        <v>0</v>
      </c>
    </row>
    <row r="583" spans="1:13" x14ac:dyDescent="0.25">
      <c r="A583" s="151" t="s">
        <v>243</v>
      </c>
      <c r="B583" s="151" t="s">
        <v>114</v>
      </c>
      <c r="C583" s="151" t="s">
        <v>703</v>
      </c>
      <c r="D583" s="151" t="s">
        <v>1118</v>
      </c>
      <c r="E583" s="151" t="s">
        <v>1121</v>
      </c>
      <c r="F583" s="151" t="s">
        <v>112</v>
      </c>
      <c r="G583" s="151" t="s">
        <v>554</v>
      </c>
      <c r="H583" s="151" t="s">
        <v>92</v>
      </c>
      <c r="I583" s="151" t="s">
        <v>92</v>
      </c>
      <c r="J583" s="151"/>
      <c r="K583" s="152">
        <v>0</v>
      </c>
      <c r="L583" s="152">
        <v>0</v>
      </c>
      <c r="M583" s="153">
        <v>1</v>
      </c>
    </row>
    <row r="584" spans="1:13" x14ac:dyDescent="0.25">
      <c r="A584" s="148" t="s">
        <v>243</v>
      </c>
      <c r="B584" s="148" t="s">
        <v>114</v>
      </c>
      <c r="C584" s="148" t="s">
        <v>628</v>
      </c>
      <c r="D584" s="148" t="s">
        <v>359</v>
      </c>
      <c r="E584" s="148" t="s">
        <v>1122</v>
      </c>
      <c r="F584" s="148" t="s">
        <v>138</v>
      </c>
      <c r="G584" s="148" t="s">
        <v>547</v>
      </c>
      <c r="H584" s="148" t="s">
        <v>92</v>
      </c>
      <c r="I584" s="148" t="s">
        <v>92</v>
      </c>
      <c r="J584" s="148"/>
      <c r="K584" s="149">
        <v>0</v>
      </c>
      <c r="L584" s="149">
        <v>0</v>
      </c>
      <c r="M584" s="150">
        <v>0</v>
      </c>
    </row>
    <row r="585" spans="1:13" x14ac:dyDescent="0.25">
      <c r="A585" s="151" t="s">
        <v>243</v>
      </c>
      <c r="B585" s="151" t="s">
        <v>114</v>
      </c>
      <c r="C585" s="151" t="s">
        <v>628</v>
      </c>
      <c r="D585" s="151" t="s">
        <v>359</v>
      </c>
      <c r="E585" s="151" t="s">
        <v>1123</v>
      </c>
      <c r="F585" s="151" t="s">
        <v>138</v>
      </c>
      <c r="G585" s="151" t="s">
        <v>550</v>
      </c>
      <c r="H585" s="151" t="s">
        <v>92</v>
      </c>
      <c r="I585" s="151" t="s">
        <v>92</v>
      </c>
      <c r="J585" s="151"/>
      <c r="K585" s="152">
        <v>0</v>
      </c>
      <c r="L585" s="152">
        <v>0</v>
      </c>
      <c r="M585" s="153">
        <v>0</v>
      </c>
    </row>
    <row r="586" spans="1:13" x14ac:dyDescent="0.25">
      <c r="A586" s="148" t="s">
        <v>243</v>
      </c>
      <c r="B586" s="148" t="s">
        <v>114</v>
      </c>
      <c r="C586" s="148" t="s">
        <v>628</v>
      </c>
      <c r="D586" s="148" t="s">
        <v>359</v>
      </c>
      <c r="E586" s="148" t="s">
        <v>1124</v>
      </c>
      <c r="F586" s="148" t="s">
        <v>138</v>
      </c>
      <c r="G586" s="148" t="s">
        <v>552</v>
      </c>
      <c r="H586" s="148" t="s">
        <v>92</v>
      </c>
      <c r="I586" s="148" t="s">
        <v>92</v>
      </c>
      <c r="J586" s="148"/>
      <c r="K586" s="149">
        <v>0</v>
      </c>
      <c r="L586" s="149">
        <v>0</v>
      </c>
      <c r="M586" s="150">
        <v>0</v>
      </c>
    </row>
    <row r="587" spans="1:13" x14ac:dyDescent="0.25">
      <c r="A587" s="151" t="s">
        <v>243</v>
      </c>
      <c r="B587" s="151" t="s">
        <v>114</v>
      </c>
      <c r="C587" s="151" t="s">
        <v>628</v>
      </c>
      <c r="D587" s="151" t="s">
        <v>359</v>
      </c>
      <c r="E587" s="151" t="s">
        <v>1125</v>
      </c>
      <c r="F587" s="151" t="s">
        <v>138</v>
      </c>
      <c r="G587" s="151" t="s">
        <v>554</v>
      </c>
      <c r="H587" s="151" t="s">
        <v>92</v>
      </c>
      <c r="I587" s="151" t="s">
        <v>92</v>
      </c>
      <c r="J587" s="151"/>
      <c r="K587" s="152">
        <v>0</v>
      </c>
      <c r="L587" s="152">
        <v>0</v>
      </c>
      <c r="M587" s="153">
        <v>1</v>
      </c>
    </row>
    <row r="588" spans="1:13" x14ac:dyDescent="0.25">
      <c r="A588" s="148" t="s">
        <v>243</v>
      </c>
      <c r="B588" s="148" t="s">
        <v>114</v>
      </c>
      <c r="C588" s="148" t="s">
        <v>1126</v>
      </c>
      <c r="D588" s="148" t="s">
        <v>1127</v>
      </c>
      <c r="E588" s="148" t="s">
        <v>1128</v>
      </c>
      <c r="F588" s="148" t="s">
        <v>1129</v>
      </c>
      <c r="G588" s="148" t="s">
        <v>547</v>
      </c>
      <c r="H588" s="148" t="s">
        <v>92</v>
      </c>
      <c r="I588" s="148" t="s">
        <v>92</v>
      </c>
      <c r="J588" s="148"/>
      <c r="K588" s="149">
        <v>0</v>
      </c>
      <c r="L588" s="149">
        <v>0</v>
      </c>
      <c r="M588" s="150">
        <v>0</v>
      </c>
    </row>
    <row r="589" spans="1:13" x14ac:dyDescent="0.25">
      <c r="A589" s="151" t="s">
        <v>243</v>
      </c>
      <c r="B589" s="151" t="s">
        <v>114</v>
      </c>
      <c r="C589" s="151" t="s">
        <v>1126</v>
      </c>
      <c r="D589" s="151" t="s">
        <v>1127</v>
      </c>
      <c r="E589" s="151" t="s">
        <v>1130</v>
      </c>
      <c r="F589" s="151" t="s">
        <v>1129</v>
      </c>
      <c r="G589" s="151" t="s">
        <v>550</v>
      </c>
      <c r="H589" s="151" t="s">
        <v>92</v>
      </c>
      <c r="I589" s="151" t="s">
        <v>92</v>
      </c>
      <c r="J589" s="151"/>
      <c r="K589" s="152">
        <v>0</v>
      </c>
      <c r="L589" s="152">
        <v>0</v>
      </c>
      <c r="M589" s="153">
        <v>0</v>
      </c>
    </row>
    <row r="590" spans="1:13" x14ac:dyDescent="0.25">
      <c r="A590" s="148" t="s">
        <v>243</v>
      </c>
      <c r="B590" s="148" t="s">
        <v>114</v>
      </c>
      <c r="C590" s="148" t="s">
        <v>1126</v>
      </c>
      <c r="D590" s="148" t="s">
        <v>1127</v>
      </c>
      <c r="E590" s="148" t="s">
        <v>1131</v>
      </c>
      <c r="F590" s="148" t="s">
        <v>1129</v>
      </c>
      <c r="G590" s="148" t="s">
        <v>970</v>
      </c>
      <c r="H590" s="148" t="s">
        <v>92</v>
      </c>
      <c r="I590" s="148" t="s">
        <v>92</v>
      </c>
      <c r="J590" s="148"/>
      <c r="K590" s="149">
        <v>0</v>
      </c>
      <c r="L590" s="149">
        <v>0</v>
      </c>
      <c r="M590" s="150">
        <v>0</v>
      </c>
    </row>
    <row r="591" spans="1:13" x14ac:dyDescent="0.25">
      <c r="A591" s="151" t="s">
        <v>243</v>
      </c>
      <c r="B591" s="151" t="s">
        <v>114</v>
      </c>
      <c r="C591" s="151" t="s">
        <v>1126</v>
      </c>
      <c r="D591" s="151" t="s">
        <v>1127</v>
      </c>
      <c r="E591" s="151" t="s">
        <v>1132</v>
      </c>
      <c r="F591" s="151" t="s">
        <v>1129</v>
      </c>
      <c r="G591" s="151" t="s">
        <v>552</v>
      </c>
      <c r="H591" s="151" t="s">
        <v>92</v>
      </c>
      <c r="I591" s="151" t="s">
        <v>92</v>
      </c>
      <c r="J591" s="151"/>
      <c r="K591" s="152">
        <v>0</v>
      </c>
      <c r="L591" s="152">
        <v>0</v>
      </c>
      <c r="M591" s="153">
        <v>0</v>
      </c>
    </row>
    <row r="592" spans="1:13" x14ac:dyDescent="0.25">
      <c r="A592" s="148" t="s">
        <v>243</v>
      </c>
      <c r="B592" s="148" t="s">
        <v>114</v>
      </c>
      <c r="C592" s="148" t="s">
        <v>1126</v>
      </c>
      <c r="D592" s="148" t="s">
        <v>1127</v>
      </c>
      <c r="E592" s="148" t="s">
        <v>1133</v>
      </c>
      <c r="F592" s="148" t="s">
        <v>1129</v>
      </c>
      <c r="G592" s="148" t="s">
        <v>554</v>
      </c>
      <c r="H592" s="148" t="s">
        <v>92</v>
      </c>
      <c r="I592" s="148" t="s">
        <v>92</v>
      </c>
      <c r="J592" s="148"/>
      <c r="K592" s="149">
        <v>0</v>
      </c>
      <c r="L592" s="149">
        <v>0</v>
      </c>
      <c r="M592" s="150">
        <v>0</v>
      </c>
    </row>
    <row r="593" spans="1:13" x14ac:dyDescent="0.25">
      <c r="A593" s="151" t="s">
        <v>243</v>
      </c>
      <c r="B593" s="151" t="s">
        <v>114</v>
      </c>
      <c r="C593" s="151" t="s">
        <v>796</v>
      </c>
      <c r="D593" s="151" t="s">
        <v>1134</v>
      </c>
      <c r="E593" s="151" t="s">
        <v>1135</v>
      </c>
      <c r="F593" s="151" t="s">
        <v>1136</v>
      </c>
      <c r="G593" s="151" t="s">
        <v>1137</v>
      </c>
      <c r="H593" s="151" t="s">
        <v>92</v>
      </c>
      <c r="I593" s="151" t="s">
        <v>92</v>
      </c>
      <c r="J593" s="151" t="s">
        <v>548</v>
      </c>
      <c r="K593" s="152">
        <v>1</v>
      </c>
      <c r="L593" s="152">
        <v>0</v>
      </c>
      <c r="M593" s="153">
        <v>1</v>
      </c>
    </row>
    <row r="594" spans="1:13" x14ac:dyDescent="0.25">
      <c r="A594" s="148" t="s">
        <v>243</v>
      </c>
      <c r="B594" s="148" t="s">
        <v>114</v>
      </c>
      <c r="C594" s="148" t="s">
        <v>796</v>
      </c>
      <c r="D594" s="148" t="s">
        <v>1134</v>
      </c>
      <c r="E594" s="148" t="s">
        <v>1138</v>
      </c>
      <c r="F594" s="148" t="s">
        <v>1136</v>
      </c>
      <c r="G594" s="148" t="s">
        <v>547</v>
      </c>
      <c r="H594" s="148" t="s">
        <v>92</v>
      </c>
      <c r="I594" s="148" t="s">
        <v>92</v>
      </c>
      <c r="J594" s="148" t="s">
        <v>548</v>
      </c>
      <c r="K594" s="149">
        <v>0</v>
      </c>
      <c r="L594" s="149">
        <v>0</v>
      </c>
      <c r="M594" s="150">
        <v>0</v>
      </c>
    </row>
    <row r="595" spans="1:13" x14ac:dyDescent="0.25">
      <c r="A595" s="151" t="s">
        <v>243</v>
      </c>
      <c r="B595" s="151" t="s">
        <v>114</v>
      </c>
      <c r="C595" s="151" t="s">
        <v>362</v>
      </c>
      <c r="D595" s="151" t="s">
        <v>307</v>
      </c>
      <c r="E595" s="151" t="s">
        <v>1139</v>
      </c>
      <c r="F595" s="151" t="s">
        <v>89</v>
      </c>
      <c r="G595" s="151" t="s">
        <v>547</v>
      </c>
      <c r="H595" s="151" t="s">
        <v>92</v>
      </c>
      <c r="I595" s="151" t="s">
        <v>92</v>
      </c>
      <c r="J595" s="151"/>
      <c r="K595" s="152">
        <v>0</v>
      </c>
      <c r="L595" s="152">
        <v>0</v>
      </c>
      <c r="M595" s="153">
        <v>0</v>
      </c>
    </row>
    <row r="596" spans="1:13" x14ac:dyDescent="0.25">
      <c r="A596" s="148" t="s">
        <v>243</v>
      </c>
      <c r="B596" s="148" t="s">
        <v>114</v>
      </c>
      <c r="C596" s="148" t="s">
        <v>362</v>
      </c>
      <c r="D596" s="148" t="s">
        <v>307</v>
      </c>
      <c r="E596" s="148" t="s">
        <v>1140</v>
      </c>
      <c r="F596" s="148" t="s">
        <v>89</v>
      </c>
      <c r="G596" s="148" t="s">
        <v>550</v>
      </c>
      <c r="H596" s="148" t="s">
        <v>92</v>
      </c>
      <c r="I596" s="148" t="s">
        <v>92</v>
      </c>
      <c r="J596" s="148"/>
      <c r="K596" s="149">
        <v>0</v>
      </c>
      <c r="L596" s="149">
        <v>0</v>
      </c>
      <c r="M596" s="150">
        <v>0</v>
      </c>
    </row>
    <row r="597" spans="1:13" x14ac:dyDescent="0.25">
      <c r="A597" s="151" t="s">
        <v>243</v>
      </c>
      <c r="B597" s="151" t="s">
        <v>114</v>
      </c>
      <c r="C597" s="151" t="s">
        <v>362</v>
      </c>
      <c r="D597" s="151" t="s">
        <v>307</v>
      </c>
      <c r="E597" s="151" t="s">
        <v>1141</v>
      </c>
      <c r="F597" s="151" t="s">
        <v>89</v>
      </c>
      <c r="G597" s="151" t="s">
        <v>970</v>
      </c>
      <c r="H597" s="151" t="s">
        <v>92</v>
      </c>
      <c r="I597" s="151" t="s">
        <v>92</v>
      </c>
      <c r="J597" s="151"/>
      <c r="K597" s="152">
        <v>0</v>
      </c>
      <c r="L597" s="152">
        <v>0</v>
      </c>
      <c r="M597" s="153">
        <v>0</v>
      </c>
    </row>
    <row r="598" spans="1:13" x14ac:dyDescent="0.25">
      <c r="A598" s="148" t="s">
        <v>243</v>
      </c>
      <c r="B598" s="148" t="s">
        <v>114</v>
      </c>
      <c r="C598" s="148" t="s">
        <v>362</v>
      </c>
      <c r="D598" s="148" t="s">
        <v>307</v>
      </c>
      <c r="E598" s="148" t="s">
        <v>1142</v>
      </c>
      <c r="F598" s="148" t="s">
        <v>89</v>
      </c>
      <c r="G598" s="148" t="s">
        <v>972</v>
      </c>
      <c r="H598" s="148" t="s">
        <v>92</v>
      </c>
      <c r="I598" s="148" t="s">
        <v>92</v>
      </c>
      <c r="J598" s="148"/>
      <c r="K598" s="149">
        <v>0</v>
      </c>
      <c r="L598" s="149">
        <v>0</v>
      </c>
      <c r="M598" s="150">
        <v>2</v>
      </c>
    </row>
    <row r="599" spans="1:13" x14ac:dyDescent="0.25">
      <c r="A599" s="151" t="s">
        <v>243</v>
      </c>
      <c r="B599" s="151" t="s">
        <v>114</v>
      </c>
      <c r="C599" s="151" t="s">
        <v>362</v>
      </c>
      <c r="D599" s="151" t="s">
        <v>307</v>
      </c>
      <c r="E599" s="151" t="s">
        <v>1143</v>
      </c>
      <c r="F599" s="151" t="s">
        <v>89</v>
      </c>
      <c r="G599" s="151" t="s">
        <v>1000</v>
      </c>
      <c r="H599" s="151" t="s">
        <v>92</v>
      </c>
      <c r="I599" s="151" t="s">
        <v>92</v>
      </c>
      <c r="J599" s="151"/>
      <c r="K599" s="152">
        <v>0</v>
      </c>
      <c r="L599" s="152">
        <v>0</v>
      </c>
      <c r="M599" s="153">
        <v>0</v>
      </c>
    </row>
    <row r="600" spans="1:13" x14ac:dyDescent="0.25">
      <c r="A600" s="148" t="s">
        <v>243</v>
      </c>
      <c r="B600" s="148" t="s">
        <v>114</v>
      </c>
      <c r="C600" s="148" t="s">
        <v>362</v>
      </c>
      <c r="D600" s="148" t="s">
        <v>307</v>
      </c>
      <c r="E600" s="148" t="s">
        <v>1144</v>
      </c>
      <c r="F600" s="148" t="s">
        <v>89</v>
      </c>
      <c r="G600" s="148" t="s">
        <v>1009</v>
      </c>
      <c r="H600" s="148" t="s">
        <v>92</v>
      </c>
      <c r="I600" s="148" t="s">
        <v>92</v>
      </c>
      <c r="J600" s="148"/>
      <c r="K600" s="149">
        <v>0</v>
      </c>
      <c r="L600" s="149">
        <v>0</v>
      </c>
      <c r="M600" s="150">
        <v>0</v>
      </c>
    </row>
    <row r="601" spans="1:13" x14ac:dyDescent="0.25">
      <c r="A601" s="151" t="s">
        <v>243</v>
      </c>
      <c r="B601" s="151" t="s">
        <v>114</v>
      </c>
      <c r="C601" s="151" t="s">
        <v>362</v>
      </c>
      <c r="D601" s="151" t="s">
        <v>307</v>
      </c>
      <c r="E601" s="151" t="s">
        <v>1145</v>
      </c>
      <c r="F601" s="151" t="s">
        <v>89</v>
      </c>
      <c r="G601" s="151" t="s">
        <v>552</v>
      </c>
      <c r="H601" s="151" t="s">
        <v>92</v>
      </c>
      <c r="I601" s="151" t="s">
        <v>92</v>
      </c>
      <c r="J601" s="151"/>
      <c r="K601" s="152">
        <v>0</v>
      </c>
      <c r="L601" s="152">
        <v>0</v>
      </c>
      <c r="M601" s="153">
        <v>0</v>
      </c>
    </row>
    <row r="602" spans="1:13" x14ac:dyDescent="0.25">
      <c r="A602" s="148" t="s">
        <v>243</v>
      </c>
      <c r="B602" s="148" t="s">
        <v>114</v>
      </c>
      <c r="C602" s="148" t="s">
        <v>362</v>
      </c>
      <c r="D602" s="148" t="s">
        <v>307</v>
      </c>
      <c r="E602" s="148" t="s">
        <v>1146</v>
      </c>
      <c r="F602" s="148" t="s">
        <v>89</v>
      </c>
      <c r="G602" s="148" t="s">
        <v>1022</v>
      </c>
      <c r="H602" s="148" t="s">
        <v>92</v>
      </c>
      <c r="I602" s="148" t="s">
        <v>92</v>
      </c>
      <c r="J602" s="148"/>
      <c r="K602" s="149">
        <v>0</v>
      </c>
      <c r="L602" s="149">
        <v>0</v>
      </c>
      <c r="M602" s="150">
        <v>1</v>
      </c>
    </row>
    <row r="603" spans="1:13" x14ac:dyDescent="0.25">
      <c r="A603" s="151" t="s">
        <v>243</v>
      </c>
      <c r="B603" s="151" t="s">
        <v>114</v>
      </c>
      <c r="C603" s="151" t="s">
        <v>362</v>
      </c>
      <c r="D603" s="151" t="s">
        <v>307</v>
      </c>
      <c r="E603" s="151" t="s">
        <v>1147</v>
      </c>
      <c r="F603" s="151" t="s">
        <v>89</v>
      </c>
      <c r="G603" s="151" t="s">
        <v>554</v>
      </c>
      <c r="H603" s="151" t="s">
        <v>92</v>
      </c>
      <c r="I603" s="151" t="s">
        <v>92</v>
      </c>
      <c r="J603" s="151"/>
      <c r="K603" s="152">
        <v>0</v>
      </c>
      <c r="L603" s="152">
        <v>0</v>
      </c>
      <c r="M603" s="153">
        <v>1</v>
      </c>
    </row>
    <row r="604" spans="1:13" x14ac:dyDescent="0.25">
      <c r="A604" s="148" t="s">
        <v>243</v>
      </c>
      <c r="B604" s="148" t="s">
        <v>114</v>
      </c>
      <c r="C604" s="148" t="s">
        <v>362</v>
      </c>
      <c r="D604" s="148" t="s">
        <v>307</v>
      </c>
      <c r="E604" s="148" t="s">
        <v>1148</v>
      </c>
      <c r="F604" s="148" t="s">
        <v>89</v>
      </c>
      <c r="G604" s="148" t="s">
        <v>1025</v>
      </c>
      <c r="H604" s="148" t="s">
        <v>92</v>
      </c>
      <c r="I604" s="148" t="s">
        <v>92</v>
      </c>
      <c r="J604" s="148"/>
      <c r="K604" s="149">
        <v>0</v>
      </c>
      <c r="L604" s="149">
        <v>0</v>
      </c>
      <c r="M604" s="150">
        <v>1</v>
      </c>
    </row>
    <row r="605" spans="1:13" x14ac:dyDescent="0.25">
      <c r="A605" s="151" t="s">
        <v>243</v>
      </c>
      <c r="B605" s="151" t="s">
        <v>114</v>
      </c>
      <c r="C605" s="151" t="s">
        <v>313</v>
      </c>
      <c r="D605" s="151" t="s">
        <v>307</v>
      </c>
      <c r="E605" s="151" t="s">
        <v>1149</v>
      </c>
      <c r="F605" s="151" t="s">
        <v>315</v>
      </c>
      <c r="G605" s="151" t="s">
        <v>547</v>
      </c>
      <c r="H605" s="151" t="s">
        <v>92</v>
      </c>
      <c r="I605" s="151" t="s">
        <v>92</v>
      </c>
      <c r="J605" s="151"/>
      <c r="K605" s="152">
        <v>0</v>
      </c>
      <c r="L605" s="152">
        <v>0</v>
      </c>
      <c r="M605" s="153">
        <v>0</v>
      </c>
    </row>
    <row r="606" spans="1:13" x14ac:dyDescent="0.25">
      <c r="A606" s="148" t="s">
        <v>243</v>
      </c>
      <c r="B606" s="148" t="s">
        <v>114</v>
      </c>
      <c r="C606" s="148" t="s">
        <v>313</v>
      </c>
      <c r="D606" s="148" t="s">
        <v>307</v>
      </c>
      <c r="E606" s="148" t="s">
        <v>1150</v>
      </c>
      <c r="F606" s="148" t="s">
        <v>315</v>
      </c>
      <c r="G606" s="148" t="s">
        <v>550</v>
      </c>
      <c r="H606" s="148" t="s">
        <v>92</v>
      </c>
      <c r="I606" s="148" t="s">
        <v>92</v>
      </c>
      <c r="J606" s="148"/>
      <c r="K606" s="149">
        <v>0</v>
      </c>
      <c r="L606" s="149">
        <v>0</v>
      </c>
      <c r="M606" s="150">
        <v>0</v>
      </c>
    </row>
    <row r="607" spans="1:13" x14ac:dyDescent="0.25">
      <c r="A607" s="151" t="s">
        <v>243</v>
      </c>
      <c r="B607" s="151" t="s">
        <v>114</v>
      </c>
      <c r="C607" s="151" t="s">
        <v>313</v>
      </c>
      <c r="D607" s="151" t="s">
        <v>307</v>
      </c>
      <c r="E607" s="151" t="s">
        <v>1151</v>
      </c>
      <c r="F607" s="151" t="s">
        <v>315</v>
      </c>
      <c r="G607" s="151" t="s">
        <v>970</v>
      </c>
      <c r="H607" s="151" t="s">
        <v>92</v>
      </c>
      <c r="I607" s="151" t="s">
        <v>92</v>
      </c>
      <c r="J607" s="151"/>
      <c r="K607" s="152">
        <v>0</v>
      </c>
      <c r="L607" s="152">
        <v>0</v>
      </c>
      <c r="M607" s="153">
        <v>0</v>
      </c>
    </row>
    <row r="608" spans="1:13" x14ac:dyDescent="0.25">
      <c r="A608" s="148" t="s">
        <v>243</v>
      </c>
      <c r="B608" s="148" t="s">
        <v>114</v>
      </c>
      <c r="C608" s="148" t="s">
        <v>313</v>
      </c>
      <c r="D608" s="148" t="s">
        <v>307</v>
      </c>
      <c r="E608" s="148" t="s">
        <v>1152</v>
      </c>
      <c r="F608" s="148" t="s">
        <v>315</v>
      </c>
      <c r="G608" s="148" t="s">
        <v>972</v>
      </c>
      <c r="H608" s="148" t="s">
        <v>92</v>
      </c>
      <c r="I608" s="148" t="s">
        <v>92</v>
      </c>
      <c r="J608" s="148"/>
      <c r="K608" s="149">
        <v>0</v>
      </c>
      <c r="L608" s="149">
        <v>0</v>
      </c>
      <c r="M608" s="150">
        <v>0</v>
      </c>
    </row>
    <row r="609" spans="1:13" x14ac:dyDescent="0.25">
      <c r="A609" s="151" t="s">
        <v>243</v>
      </c>
      <c r="B609" s="151" t="s">
        <v>114</v>
      </c>
      <c r="C609" s="151" t="s">
        <v>313</v>
      </c>
      <c r="D609" s="151" t="s">
        <v>307</v>
      </c>
      <c r="E609" s="151" t="s">
        <v>1153</v>
      </c>
      <c r="F609" s="151" t="s">
        <v>315</v>
      </c>
      <c r="G609" s="151" t="s">
        <v>552</v>
      </c>
      <c r="H609" s="151" t="s">
        <v>92</v>
      </c>
      <c r="I609" s="151" t="s">
        <v>92</v>
      </c>
      <c r="J609" s="151"/>
      <c r="K609" s="152">
        <v>0</v>
      </c>
      <c r="L609" s="152">
        <v>0</v>
      </c>
      <c r="M609" s="153">
        <v>0</v>
      </c>
    </row>
    <row r="610" spans="1:13" x14ac:dyDescent="0.25">
      <c r="A610" s="148" t="s">
        <v>243</v>
      </c>
      <c r="B610" s="148" t="s">
        <v>114</v>
      </c>
      <c r="C610" s="148" t="s">
        <v>313</v>
      </c>
      <c r="D610" s="148" t="s">
        <v>307</v>
      </c>
      <c r="E610" s="148" t="s">
        <v>1154</v>
      </c>
      <c r="F610" s="148" t="s">
        <v>315</v>
      </c>
      <c r="G610" s="148" t="s">
        <v>554</v>
      </c>
      <c r="H610" s="148" t="s">
        <v>92</v>
      </c>
      <c r="I610" s="148" t="s">
        <v>92</v>
      </c>
      <c r="J610" s="148"/>
      <c r="K610" s="149">
        <v>0</v>
      </c>
      <c r="L610" s="149">
        <v>0</v>
      </c>
      <c r="M610" s="150">
        <v>0</v>
      </c>
    </row>
    <row r="611" spans="1:13" x14ac:dyDescent="0.25">
      <c r="A611" s="151" t="s">
        <v>243</v>
      </c>
      <c r="B611" s="151" t="s">
        <v>114</v>
      </c>
      <c r="C611" s="151" t="s">
        <v>313</v>
      </c>
      <c r="D611" s="151" t="s">
        <v>307</v>
      </c>
      <c r="E611" s="151" t="s">
        <v>1155</v>
      </c>
      <c r="F611" s="151" t="s">
        <v>315</v>
      </c>
      <c r="G611" s="151" t="s">
        <v>1025</v>
      </c>
      <c r="H611" s="151" t="s">
        <v>92</v>
      </c>
      <c r="I611" s="151" t="s">
        <v>92</v>
      </c>
      <c r="J611" s="151"/>
      <c r="K611" s="152">
        <v>0</v>
      </c>
      <c r="L611" s="152">
        <v>0</v>
      </c>
      <c r="M611" s="153">
        <v>0</v>
      </c>
    </row>
    <row r="612" spans="1:13" x14ac:dyDescent="0.25">
      <c r="A612" s="148" t="s">
        <v>243</v>
      </c>
      <c r="B612" s="148" t="s">
        <v>114</v>
      </c>
      <c r="C612" s="148" t="s">
        <v>306</v>
      </c>
      <c r="D612" s="148" t="s">
        <v>307</v>
      </c>
      <c r="E612" s="148" t="s">
        <v>1156</v>
      </c>
      <c r="F612" s="148" t="s">
        <v>130</v>
      </c>
      <c r="G612" s="148" t="s">
        <v>547</v>
      </c>
      <c r="H612" s="148" t="s">
        <v>92</v>
      </c>
      <c r="I612" s="148" t="s">
        <v>92</v>
      </c>
      <c r="J612" s="148"/>
      <c r="K612" s="149">
        <v>0</v>
      </c>
      <c r="L612" s="149">
        <v>0</v>
      </c>
      <c r="M612" s="150">
        <v>0</v>
      </c>
    </row>
    <row r="613" spans="1:13" x14ac:dyDescent="0.25">
      <c r="A613" s="151" t="s">
        <v>243</v>
      </c>
      <c r="B613" s="151" t="s">
        <v>114</v>
      </c>
      <c r="C613" s="151" t="s">
        <v>306</v>
      </c>
      <c r="D613" s="151" t="s">
        <v>307</v>
      </c>
      <c r="E613" s="151" t="s">
        <v>1157</v>
      </c>
      <c r="F613" s="151" t="s">
        <v>130</v>
      </c>
      <c r="G613" s="151" t="s">
        <v>550</v>
      </c>
      <c r="H613" s="151" t="s">
        <v>92</v>
      </c>
      <c r="I613" s="151" t="s">
        <v>92</v>
      </c>
      <c r="J613" s="151"/>
      <c r="K613" s="152">
        <v>0</v>
      </c>
      <c r="L613" s="152">
        <v>0</v>
      </c>
      <c r="M613" s="153">
        <v>0</v>
      </c>
    </row>
    <row r="614" spans="1:13" x14ac:dyDescent="0.25">
      <c r="A614" s="148" t="s">
        <v>243</v>
      </c>
      <c r="B614" s="148" t="s">
        <v>114</v>
      </c>
      <c r="C614" s="148" t="s">
        <v>306</v>
      </c>
      <c r="D614" s="148" t="s">
        <v>307</v>
      </c>
      <c r="E614" s="148" t="s">
        <v>1158</v>
      </c>
      <c r="F614" s="148" t="s">
        <v>130</v>
      </c>
      <c r="G614" s="148" t="s">
        <v>970</v>
      </c>
      <c r="H614" s="148" t="s">
        <v>92</v>
      </c>
      <c r="I614" s="148" t="s">
        <v>92</v>
      </c>
      <c r="J614" s="148"/>
      <c r="K614" s="149">
        <v>0</v>
      </c>
      <c r="L614" s="149">
        <v>0</v>
      </c>
      <c r="M614" s="150">
        <v>2</v>
      </c>
    </row>
    <row r="615" spans="1:13" x14ac:dyDescent="0.25">
      <c r="A615" s="151" t="s">
        <v>243</v>
      </c>
      <c r="B615" s="151" t="s">
        <v>114</v>
      </c>
      <c r="C615" s="151" t="s">
        <v>306</v>
      </c>
      <c r="D615" s="151" t="s">
        <v>307</v>
      </c>
      <c r="E615" s="151" t="s">
        <v>1159</v>
      </c>
      <c r="F615" s="151" t="s">
        <v>130</v>
      </c>
      <c r="G615" s="151" t="s">
        <v>972</v>
      </c>
      <c r="H615" s="151" t="s">
        <v>92</v>
      </c>
      <c r="I615" s="151" t="s">
        <v>92</v>
      </c>
      <c r="J615" s="151"/>
      <c r="K615" s="152">
        <v>0</v>
      </c>
      <c r="L615" s="152">
        <v>0</v>
      </c>
      <c r="M615" s="153">
        <v>0</v>
      </c>
    </row>
    <row r="616" spans="1:13" x14ac:dyDescent="0.25">
      <c r="A616" s="148" t="s">
        <v>243</v>
      </c>
      <c r="B616" s="148" t="s">
        <v>114</v>
      </c>
      <c r="C616" s="148" t="s">
        <v>306</v>
      </c>
      <c r="D616" s="148" t="s">
        <v>307</v>
      </c>
      <c r="E616" s="148" t="s">
        <v>1160</v>
      </c>
      <c r="F616" s="148" t="s">
        <v>130</v>
      </c>
      <c r="G616" s="148" t="s">
        <v>552</v>
      </c>
      <c r="H616" s="148" t="s">
        <v>92</v>
      </c>
      <c r="I616" s="148" t="s">
        <v>92</v>
      </c>
      <c r="J616" s="148"/>
      <c r="K616" s="149">
        <v>0</v>
      </c>
      <c r="L616" s="149">
        <v>0</v>
      </c>
      <c r="M616" s="150">
        <v>0</v>
      </c>
    </row>
    <row r="617" spans="1:13" x14ac:dyDescent="0.25">
      <c r="A617" s="151" t="s">
        <v>243</v>
      </c>
      <c r="B617" s="151" t="s">
        <v>114</v>
      </c>
      <c r="C617" s="151" t="s">
        <v>306</v>
      </c>
      <c r="D617" s="151" t="s">
        <v>307</v>
      </c>
      <c r="E617" s="151" t="s">
        <v>1161</v>
      </c>
      <c r="F617" s="151" t="s">
        <v>130</v>
      </c>
      <c r="G617" s="151" t="s">
        <v>554</v>
      </c>
      <c r="H617" s="151" t="s">
        <v>92</v>
      </c>
      <c r="I617" s="151" t="s">
        <v>92</v>
      </c>
      <c r="J617" s="151"/>
      <c r="K617" s="152">
        <v>0</v>
      </c>
      <c r="L617" s="152">
        <v>0</v>
      </c>
      <c r="M617" s="153">
        <v>0</v>
      </c>
    </row>
    <row r="618" spans="1:13" x14ac:dyDescent="0.25">
      <c r="A618" s="148" t="s">
        <v>243</v>
      </c>
      <c r="B618" s="148" t="s">
        <v>114</v>
      </c>
      <c r="C618" s="148" t="s">
        <v>477</v>
      </c>
      <c r="D618" s="148" t="s">
        <v>1162</v>
      </c>
      <c r="E618" s="148" t="s">
        <v>1163</v>
      </c>
      <c r="F618" s="148" t="s">
        <v>1164</v>
      </c>
      <c r="G618" s="148" t="s">
        <v>547</v>
      </c>
      <c r="H618" s="148" t="s">
        <v>92</v>
      </c>
      <c r="I618" s="148" t="s">
        <v>92</v>
      </c>
      <c r="J618" s="148"/>
      <c r="K618" s="149">
        <v>0</v>
      </c>
      <c r="L618" s="149">
        <v>0</v>
      </c>
      <c r="M618" s="150">
        <v>0</v>
      </c>
    </row>
    <row r="619" spans="1:13" x14ac:dyDescent="0.25">
      <c r="A619" s="151" t="s">
        <v>243</v>
      </c>
      <c r="B619" s="151" t="s">
        <v>114</v>
      </c>
      <c r="C619" s="151" t="s">
        <v>477</v>
      </c>
      <c r="D619" s="151" t="s">
        <v>1162</v>
      </c>
      <c r="E619" s="151" t="s">
        <v>1165</v>
      </c>
      <c r="F619" s="151" t="s">
        <v>1164</v>
      </c>
      <c r="G619" s="151" t="s">
        <v>550</v>
      </c>
      <c r="H619" s="151" t="s">
        <v>92</v>
      </c>
      <c r="I619" s="151" t="s">
        <v>92</v>
      </c>
      <c r="J619" s="151"/>
      <c r="K619" s="152">
        <v>0</v>
      </c>
      <c r="L619" s="152">
        <v>0</v>
      </c>
      <c r="M619" s="153">
        <v>0</v>
      </c>
    </row>
    <row r="620" spans="1:13" x14ac:dyDescent="0.25">
      <c r="A620" s="148" t="s">
        <v>243</v>
      </c>
      <c r="B620" s="148" t="s">
        <v>114</v>
      </c>
      <c r="C620" s="148" t="s">
        <v>477</v>
      </c>
      <c r="D620" s="148" t="s">
        <v>1162</v>
      </c>
      <c r="E620" s="148" t="s">
        <v>1166</v>
      </c>
      <c r="F620" s="148" t="s">
        <v>1164</v>
      </c>
      <c r="G620" s="148" t="s">
        <v>552</v>
      </c>
      <c r="H620" s="148" t="s">
        <v>92</v>
      </c>
      <c r="I620" s="148" t="s">
        <v>92</v>
      </c>
      <c r="J620" s="148"/>
      <c r="K620" s="149">
        <v>0</v>
      </c>
      <c r="L620" s="149">
        <v>0</v>
      </c>
      <c r="M620" s="150">
        <v>0</v>
      </c>
    </row>
    <row r="621" spans="1:13" x14ac:dyDescent="0.25">
      <c r="A621" s="151" t="s">
        <v>243</v>
      </c>
      <c r="B621" s="151" t="s">
        <v>114</v>
      </c>
      <c r="C621" s="151" t="s">
        <v>477</v>
      </c>
      <c r="D621" s="151" t="s">
        <v>1162</v>
      </c>
      <c r="E621" s="151" t="s">
        <v>1167</v>
      </c>
      <c r="F621" s="151" t="s">
        <v>1164</v>
      </c>
      <c r="G621" s="151" t="s">
        <v>554</v>
      </c>
      <c r="H621" s="151" t="s">
        <v>92</v>
      </c>
      <c r="I621" s="151" t="s">
        <v>92</v>
      </c>
      <c r="J621" s="151"/>
      <c r="K621" s="152">
        <v>0</v>
      </c>
      <c r="L621" s="152">
        <v>0</v>
      </c>
      <c r="M621" s="153">
        <v>0</v>
      </c>
    </row>
    <row r="622" spans="1:13" x14ac:dyDescent="0.25">
      <c r="A622" s="148" t="s">
        <v>243</v>
      </c>
      <c r="B622" s="148" t="s">
        <v>114</v>
      </c>
      <c r="C622" s="148" t="s">
        <v>477</v>
      </c>
      <c r="D622" s="148" t="s">
        <v>700</v>
      </c>
      <c r="E622" s="148" t="s">
        <v>1168</v>
      </c>
      <c r="F622" s="148" t="s">
        <v>1169</v>
      </c>
      <c r="G622" s="148" t="s">
        <v>547</v>
      </c>
      <c r="H622" s="148" t="s">
        <v>92</v>
      </c>
      <c r="I622" s="148" t="s">
        <v>92</v>
      </c>
      <c r="J622" s="148"/>
      <c r="K622" s="149">
        <v>0</v>
      </c>
      <c r="L622" s="149">
        <v>0</v>
      </c>
      <c r="M622" s="150">
        <v>1</v>
      </c>
    </row>
    <row r="623" spans="1:13" x14ac:dyDescent="0.25">
      <c r="A623" s="151" t="s">
        <v>243</v>
      </c>
      <c r="B623" s="151" t="s">
        <v>114</v>
      </c>
      <c r="C623" s="151" t="s">
        <v>477</v>
      </c>
      <c r="D623" s="151" t="s">
        <v>700</v>
      </c>
      <c r="E623" s="151" t="s">
        <v>1170</v>
      </c>
      <c r="F623" s="151" t="s">
        <v>1169</v>
      </c>
      <c r="G623" s="151" t="s">
        <v>552</v>
      </c>
      <c r="H623" s="151" t="s">
        <v>92</v>
      </c>
      <c r="I623" s="151" t="s">
        <v>92</v>
      </c>
      <c r="J623" s="151"/>
      <c r="K623" s="152">
        <v>0</v>
      </c>
      <c r="L623" s="152">
        <v>0</v>
      </c>
      <c r="M623" s="153">
        <v>0</v>
      </c>
    </row>
    <row r="624" spans="1:13" x14ac:dyDescent="0.25">
      <c r="A624" s="148" t="s">
        <v>243</v>
      </c>
      <c r="B624" s="148" t="s">
        <v>114</v>
      </c>
      <c r="C624" s="148" t="s">
        <v>329</v>
      </c>
      <c r="D624" s="148" t="s">
        <v>1171</v>
      </c>
      <c r="E624" s="148" t="s">
        <v>1172</v>
      </c>
      <c r="F624" s="148" t="s">
        <v>1173</v>
      </c>
      <c r="G624" s="148" t="s">
        <v>248</v>
      </c>
      <c r="H624" s="148" t="s">
        <v>95</v>
      </c>
      <c r="I624" s="148" t="s">
        <v>95</v>
      </c>
      <c r="J624" s="148"/>
      <c r="K624" s="149">
        <v>0</v>
      </c>
      <c r="L624" s="149">
        <v>0</v>
      </c>
      <c r="M624" s="150">
        <v>0</v>
      </c>
    </row>
    <row r="625" spans="1:13" x14ac:dyDescent="0.25">
      <c r="A625" s="151" t="s">
        <v>243</v>
      </c>
      <c r="B625" s="151" t="s">
        <v>114</v>
      </c>
      <c r="C625" s="151" t="s">
        <v>329</v>
      </c>
      <c r="D625" s="151" t="s">
        <v>478</v>
      </c>
      <c r="E625" s="151" t="s">
        <v>1174</v>
      </c>
      <c r="F625" s="151" t="s">
        <v>1175</v>
      </c>
      <c r="G625" s="151" t="s">
        <v>248</v>
      </c>
      <c r="H625" s="151" t="s">
        <v>95</v>
      </c>
      <c r="I625" s="151" t="s">
        <v>95</v>
      </c>
      <c r="J625" s="151"/>
      <c r="K625" s="152">
        <v>0</v>
      </c>
      <c r="L625" s="152">
        <v>0</v>
      </c>
      <c r="M625" s="153">
        <v>0</v>
      </c>
    </row>
    <row r="626" spans="1:13" x14ac:dyDescent="0.25">
      <c r="A626" s="148" t="s">
        <v>243</v>
      </c>
      <c r="B626" s="148" t="s">
        <v>114</v>
      </c>
      <c r="C626" s="148" t="s">
        <v>329</v>
      </c>
      <c r="D626" s="148" t="s">
        <v>514</v>
      </c>
      <c r="E626" s="148" t="s">
        <v>1176</v>
      </c>
      <c r="F626" s="148" t="s">
        <v>1177</v>
      </c>
      <c r="G626" s="148" t="s">
        <v>1178</v>
      </c>
      <c r="H626" s="148" t="s">
        <v>92</v>
      </c>
      <c r="I626" s="148" t="s">
        <v>95</v>
      </c>
      <c r="J626" s="148"/>
      <c r="K626" s="149">
        <v>0</v>
      </c>
      <c r="L626" s="149">
        <v>0</v>
      </c>
      <c r="M626" s="150">
        <v>0</v>
      </c>
    </row>
    <row r="627" spans="1:13" x14ac:dyDescent="0.25">
      <c r="A627" s="151" t="s">
        <v>243</v>
      </c>
      <c r="B627" s="151" t="s">
        <v>114</v>
      </c>
      <c r="C627" s="151" t="s">
        <v>329</v>
      </c>
      <c r="D627" s="151" t="s">
        <v>678</v>
      </c>
      <c r="E627" s="151" t="s">
        <v>1179</v>
      </c>
      <c r="F627" s="151" t="s">
        <v>1180</v>
      </c>
      <c r="G627" s="151" t="s">
        <v>248</v>
      </c>
      <c r="H627" s="151" t="s">
        <v>95</v>
      </c>
      <c r="I627" s="151" t="s">
        <v>95</v>
      </c>
      <c r="J627" s="151"/>
      <c r="K627" s="152">
        <v>0</v>
      </c>
      <c r="L627" s="152">
        <v>0</v>
      </c>
      <c r="M627" s="153">
        <v>0</v>
      </c>
    </row>
    <row r="628" spans="1:13" x14ac:dyDescent="0.25">
      <c r="A628" s="148" t="s">
        <v>243</v>
      </c>
      <c r="B628" s="148" t="s">
        <v>114</v>
      </c>
      <c r="C628" s="148" t="s">
        <v>329</v>
      </c>
      <c r="D628" s="148" t="s">
        <v>678</v>
      </c>
      <c r="E628" s="148" t="s">
        <v>1181</v>
      </c>
      <c r="F628" s="148" t="s">
        <v>1180</v>
      </c>
      <c r="G628" s="148" t="s">
        <v>338</v>
      </c>
      <c r="H628" s="148" t="s">
        <v>95</v>
      </c>
      <c r="I628" s="148" t="s">
        <v>95</v>
      </c>
      <c r="J628" s="148"/>
      <c r="K628" s="149">
        <v>0</v>
      </c>
      <c r="L628" s="149">
        <v>0</v>
      </c>
      <c r="M628" s="150">
        <v>1</v>
      </c>
    </row>
    <row r="629" spans="1:13" x14ac:dyDescent="0.25">
      <c r="A629" s="151" t="s">
        <v>243</v>
      </c>
      <c r="B629" s="151" t="s">
        <v>114</v>
      </c>
      <c r="C629" s="151" t="s">
        <v>329</v>
      </c>
      <c r="D629" s="151" t="s">
        <v>1182</v>
      </c>
      <c r="E629" s="151" t="s">
        <v>1183</v>
      </c>
      <c r="F629" s="151" t="s">
        <v>1184</v>
      </c>
      <c r="G629" s="151" t="s">
        <v>248</v>
      </c>
      <c r="H629" s="151" t="s">
        <v>95</v>
      </c>
      <c r="I629" s="151" t="s">
        <v>95</v>
      </c>
      <c r="J629" s="151"/>
      <c r="K629" s="152">
        <v>0</v>
      </c>
      <c r="L629" s="152">
        <v>0</v>
      </c>
      <c r="M629" s="153">
        <v>0</v>
      </c>
    </row>
    <row r="630" spans="1:13" x14ac:dyDescent="0.25">
      <c r="A630" s="148" t="s">
        <v>243</v>
      </c>
      <c r="B630" s="148" t="s">
        <v>114</v>
      </c>
      <c r="C630" s="148" t="s">
        <v>329</v>
      </c>
      <c r="D630" s="148" t="s">
        <v>1182</v>
      </c>
      <c r="E630" s="148" t="s">
        <v>1185</v>
      </c>
      <c r="F630" s="148" t="s">
        <v>1184</v>
      </c>
      <c r="G630" s="148" t="s">
        <v>338</v>
      </c>
      <c r="H630" s="148" t="s">
        <v>95</v>
      </c>
      <c r="I630" s="148" t="s">
        <v>95</v>
      </c>
      <c r="J630" s="148"/>
      <c r="K630" s="149">
        <v>0</v>
      </c>
      <c r="L630" s="149">
        <v>0</v>
      </c>
      <c r="M630" s="150">
        <v>0</v>
      </c>
    </row>
    <row r="631" spans="1:13" x14ac:dyDescent="0.25">
      <c r="A631" s="151" t="s">
        <v>243</v>
      </c>
      <c r="B631" s="151" t="s">
        <v>114</v>
      </c>
      <c r="C631" s="151" t="s">
        <v>329</v>
      </c>
      <c r="D631" s="151" t="s">
        <v>439</v>
      </c>
      <c r="E631" s="151" t="s">
        <v>1186</v>
      </c>
      <c r="F631" s="151" t="s">
        <v>1187</v>
      </c>
      <c r="G631" s="151" t="s">
        <v>248</v>
      </c>
      <c r="H631" s="151" t="s">
        <v>95</v>
      </c>
      <c r="I631" s="151" t="s">
        <v>95</v>
      </c>
      <c r="J631" s="151"/>
      <c r="K631" s="152">
        <v>0</v>
      </c>
      <c r="L631" s="152">
        <v>0</v>
      </c>
      <c r="M631" s="153">
        <v>1</v>
      </c>
    </row>
    <row r="632" spans="1:13" x14ac:dyDescent="0.25">
      <c r="A632" s="148" t="s">
        <v>243</v>
      </c>
      <c r="B632" s="148" t="s">
        <v>114</v>
      </c>
      <c r="C632" s="148" t="s">
        <v>329</v>
      </c>
      <c r="D632" s="148" t="s">
        <v>439</v>
      </c>
      <c r="E632" s="148" t="s">
        <v>1188</v>
      </c>
      <c r="F632" s="148" t="s">
        <v>1187</v>
      </c>
      <c r="G632" s="148" t="s">
        <v>338</v>
      </c>
      <c r="H632" s="148" t="s">
        <v>95</v>
      </c>
      <c r="I632" s="148" t="s">
        <v>95</v>
      </c>
      <c r="J632" s="148"/>
      <c r="K632" s="149">
        <v>0</v>
      </c>
      <c r="L632" s="149">
        <v>0</v>
      </c>
      <c r="M632" s="150">
        <v>1</v>
      </c>
    </row>
    <row r="633" spans="1:13" x14ac:dyDescent="0.25">
      <c r="A633" s="151" t="s">
        <v>243</v>
      </c>
      <c r="B633" s="151" t="s">
        <v>114</v>
      </c>
      <c r="C633" s="151" t="s">
        <v>1189</v>
      </c>
      <c r="D633" s="151" t="s">
        <v>478</v>
      </c>
      <c r="E633" s="151" t="s">
        <v>1190</v>
      </c>
      <c r="F633" s="151" t="s">
        <v>1191</v>
      </c>
      <c r="G633" s="151" t="s">
        <v>248</v>
      </c>
      <c r="H633" s="151" t="s">
        <v>95</v>
      </c>
      <c r="I633" s="151" t="s">
        <v>95</v>
      </c>
      <c r="J633" s="151"/>
      <c r="K633" s="152">
        <v>0</v>
      </c>
      <c r="L633" s="152">
        <v>0</v>
      </c>
      <c r="M633" s="153">
        <v>0</v>
      </c>
    </row>
    <row r="634" spans="1:13" x14ac:dyDescent="0.25">
      <c r="A634" s="148" t="s">
        <v>243</v>
      </c>
      <c r="B634" s="148" t="s">
        <v>114</v>
      </c>
      <c r="C634" s="148" t="s">
        <v>1189</v>
      </c>
      <c r="D634" s="148" t="s">
        <v>514</v>
      </c>
      <c r="E634" s="148" t="s">
        <v>1192</v>
      </c>
      <c r="F634" s="148" t="s">
        <v>1193</v>
      </c>
      <c r="G634" s="148" t="s">
        <v>248</v>
      </c>
      <c r="H634" s="148" t="s">
        <v>95</v>
      </c>
      <c r="I634" s="148" t="s">
        <v>95</v>
      </c>
      <c r="J634" s="148"/>
      <c r="K634" s="149">
        <v>0</v>
      </c>
      <c r="L634" s="149">
        <v>0</v>
      </c>
      <c r="M634" s="150">
        <v>0</v>
      </c>
    </row>
    <row r="635" spans="1:13" x14ac:dyDescent="0.25">
      <c r="A635" s="151" t="s">
        <v>243</v>
      </c>
      <c r="B635" s="151" t="s">
        <v>114</v>
      </c>
      <c r="C635" s="151" t="s">
        <v>1189</v>
      </c>
      <c r="D635" s="151" t="s">
        <v>1162</v>
      </c>
      <c r="E635" s="151" t="s">
        <v>1194</v>
      </c>
      <c r="F635" s="151" t="s">
        <v>1195</v>
      </c>
      <c r="G635" s="151" t="s">
        <v>248</v>
      </c>
      <c r="H635" s="151" t="s">
        <v>95</v>
      </c>
      <c r="I635" s="151" t="s">
        <v>95</v>
      </c>
      <c r="J635" s="151"/>
      <c r="K635" s="152">
        <v>0</v>
      </c>
      <c r="L635" s="152">
        <v>0</v>
      </c>
      <c r="M635" s="153">
        <v>0</v>
      </c>
    </row>
    <row r="636" spans="1:13" x14ac:dyDescent="0.25">
      <c r="A636" s="148" t="s">
        <v>243</v>
      </c>
      <c r="B636" s="148" t="s">
        <v>114</v>
      </c>
      <c r="C636" s="148" t="s">
        <v>1189</v>
      </c>
      <c r="D636" s="148" t="s">
        <v>700</v>
      </c>
      <c r="E636" s="148" t="s">
        <v>1196</v>
      </c>
      <c r="F636" s="148" t="s">
        <v>1197</v>
      </c>
      <c r="G636" s="148" t="s">
        <v>248</v>
      </c>
      <c r="H636" s="148" t="s">
        <v>95</v>
      </c>
      <c r="I636" s="148" t="s">
        <v>95</v>
      </c>
      <c r="J636" s="148"/>
      <c r="K636" s="149">
        <v>0</v>
      </c>
      <c r="L636" s="149">
        <v>0</v>
      </c>
      <c r="M636" s="150">
        <v>0</v>
      </c>
    </row>
    <row r="637" spans="1:13" x14ac:dyDescent="0.25">
      <c r="A637" s="151" t="s">
        <v>243</v>
      </c>
      <c r="B637" s="151" t="s">
        <v>114</v>
      </c>
      <c r="C637" s="151" t="s">
        <v>1198</v>
      </c>
      <c r="D637" s="151" t="s">
        <v>478</v>
      </c>
      <c r="E637" s="151" t="s">
        <v>1199</v>
      </c>
      <c r="F637" s="151" t="s">
        <v>1200</v>
      </c>
      <c r="G637" s="151" t="s">
        <v>248</v>
      </c>
      <c r="H637" s="151" t="s">
        <v>95</v>
      </c>
      <c r="I637" s="151" t="s">
        <v>95</v>
      </c>
      <c r="J637" s="151"/>
      <c r="K637" s="152">
        <v>0</v>
      </c>
      <c r="L637" s="152">
        <v>0</v>
      </c>
      <c r="M637" s="153">
        <v>0</v>
      </c>
    </row>
    <row r="638" spans="1:13" x14ac:dyDescent="0.25">
      <c r="A638" s="148" t="s">
        <v>243</v>
      </c>
      <c r="B638" s="148" t="s">
        <v>114</v>
      </c>
      <c r="C638" s="148" t="s">
        <v>1198</v>
      </c>
      <c r="D638" s="148" t="s">
        <v>478</v>
      </c>
      <c r="E638" s="148" t="s">
        <v>1201</v>
      </c>
      <c r="F638" s="148" t="s">
        <v>1200</v>
      </c>
      <c r="G638" s="148" t="s">
        <v>338</v>
      </c>
      <c r="H638" s="148" t="s">
        <v>95</v>
      </c>
      <c r="I638" s="148" t="s">
        <v>95</v>
      </c>
      <c r="J638" s="148"/>
      <c r="K638" s="149">
        <v>0</v>
      </c>
      <c r="L638" s="149">
        <v>0</v>
      </c>
      <c r="M638" s="150">
        <v>0</v>
      </c>
    </row>
    <row r="639" spans="1:13" x14ac:dyDescent="0.25">
      <c r="A639" s="151" t="s">
        <v>243</v>
      </c>
      <c r="B639" s="151" t="s">
        <v>114</v>
      </c>
      <c r="C639" s="151" t="s">
        <v>1198</v>
      </c>
      <c r="D639" s="151" t="s">
        <v>514</v>
      </c>
      <c r="E639" s="151" t="s">
        <v>1202</v>
      </c>
      <c r="F639" s="151" t="s">
        <v>1203</v>
      </c>
      <c r="G639" s="151" t="s">
        <v>248</v>
      </c>
      <c r="H639" s="151" t="s">
        <v>95</v>
      </c>
      <c r="I639" s="151" t="s">
        <v>95</v>
      </c>
      <c r="J639" s="151"/>
      <c r="K639" s="152">
        <v>0</v>
      </c>
      <c r="L639" s="152">
        <v>0</v>
      </c>
      <c r="M639" s="153">
        <v>0</v>
      </c>
    </row>
    <row r="640" spans="1:13" x14ac:dyDescent="0.25">
      <c r="A640" s="148" t="s">
        <v>243</v>
      </c>
      <c r="B640" s="148" t="s">
        <v>114</v>
      </c>
      <c r="C640" s="148" t="s">
        <v>1204</v>
      </c>
      <c r="D640" s="148" t="s">
        <v>478</v>
      </c>
      <c r="E640" s="148" t="s">
        <v>1205</v>
      </c>
      <c r="F640" s="148" t="s">
        <v>1206</v>
      </c>
      <c r="G640" s="148" t="s">
        <v>248</v>
      </c>
      <c r="H640" s="148" t="s">
        <v>95</v>
      </c>
      <c r="I640" s="148" t="s">
        <v>95</v>
      </c>
      <c r="J640" s="148"/>
      <c r="K640" s="149">
        <v>0</v>
      </c>
      <c r="L640" s="149">
        <v>0</v>
      </c>
      <c r="M640" s="150">
        <v>0</v>
      </c>
    </row>
    <row r="641" spans="1:13" x14ac:dyDescent="0.25">
      <c r="A641" s="151" t="s">
        <v>243</v>
      </c>
      <c r="B641" s="151" t="s">
        <v>114</v>
      </c>
      <c r="C641" s="151" t="s">
        <v>1204</v>
      </c>
      <c r="D641" s="151" t="s">
        <v>1162</v>
      </c>
      <c r="E641" s="151" t="s">
        <v>1207</v>
      </c>
      <c r="F641" s="151" t="s">
        <v>1208</v>
      </c>
      <c r="G641" s="151" t="s">
        <v>248</v>
      </c>
      <c r="H641" s="151" t="s">
        <v>95</v>
      </c>
      <c r="I641" s="151" t="s">
        <v>95</v>
      </c>
      <c r="J641" s="151"/>
      <c r="K641" s="152">
        <v>0</v>
      </c>
      <c r="L641" s="152">
        <v>0</v>
      </c>
      <c r="M641" s="153">
        <v>0</v>
      </c>
    </row>
    <row r="642" spans="1:13" x14ac:dyDescent="0.25">
      <c r="A642" s="148" t="s">
        <v>243</v>
      </c>
      <c r="B642" s="148" t="s">
        <v>114</v>
      </c>
      <c r="C642" s="148" t="s">
        <v>1209</v>
      </c>
      <c r="D642" s="148" t="s">
        <v>1210</v>
      </c>
      <c r="E642" s="148" t="s">
        <v>1211</v>
      </c>
      <c r="F642" s="148" t="s">
        <v>1212</v>
      </c>
      <c r="G642" s="148" t="s">
        <v>248</v>
      </c>
      <c r="H642" s="148" t="s">
        <v>95</v>
      </c>
      <c r="I642" s="148" t="s">
        <v>95</v>
      </c>
      <c r="J642" s="148"/>
      <c r="K642" s="149">
        <v>0</v>
      </c>
      <c r="L642" s="149">
        <v>0</v>
      </c>
      <c r="M642" s="150">
        <v>0</v>
      </c>
    </row>
    <row r="643" spans="1:13" x14ac:dyDescent="0.25">
      <c r="A643" s="151" t="s">
        <v>243</v>
      </c>
      <c r="B643" s="151" t="s">
        <v>114</v>
      </c>
      <c r="C643" s="151" t="s">
        <v>1209</v>
      </c>
      <c r="D643" s="151" t="s">
        <v>1213</v>
      </c>
      <c r="E643" s="151" t="s">
        <v>1214</v>
      </c>
      <c r="F643" s="151" t="s">
        <v>1215</v>
      </c>
      <c r="G643" s="151" t="s">
        <v>248</v>
      </c>
      <c r="H643" s="151" t="s">
        <v>95</v>
      </c>
      <c r="I643" s="151" t="s">
        <v>95</v>
      </c>
      <c r="J643" s="151"/>
      <c r="K643" s="152">
        <v>0</v>
      </c>
      <c r="L643" s="152">
        <v>0</v>
      </c>
      <c r="M643" s="153">
        <v>1</v>
      </c>
    </row>
    <row r="644" spans="1:13" x14ac:dyDescent="0.25">
      <c r="A644" s="148" t="s">
        <v>243</v>
      </c>
      <c r="B644" s="148" t="s">
        <v>114</v>
      </c>
      <c r="C644" s="148" t="s">
        <v>1216</v>
      </c>
      <c r="D644" s="148" t="s">
        <v>1217</v>
      </c>
      <c r="E644" s="148" t="s">
        <v>1218</v>
      </c>
      <c r="F644" s="148" t="s">
        <v>1219</v>
      </c>
      <c r="G644" s="148" t="s">
        <v>248</v>
      </c>
      <c r="H644" s="148" t="s">
        <v>95</v>
      </c>
      <c r="I644" s="148" t="s">
        <v>95</v>
      </c>
      <c r="J644" s="148"/>
      <c r="K644" s="149">
        <v>0</v>
      </c>
      <c r="L644" s="149">
        <v>0</v>
      </c>
      <c r="M644" s="150">
        <v>1</v>
      </c>
    </row>
    <row r="645" spans="1:13" x14ac:dyDescent="0.25">
      <c r="A645" s="151" t="s">
        <v>243</v>
      </c>
      <c r="B645" s="151" t="s">
        <v>114</v>
      </c>
      <c r="C645" s="151" t="s">
        <v>1216</v>
      </c>
      <c r="D645" s="151" t="s">
        <v>1220</v>
      </c>
      <c r="E645" s="151" t="s">
        <v>1221</v>
      </c>
      <c r="F645" s="151" t="s">
        <v>1222</v>
      </c>
      <c r="G645" s="151" t="s">
        <v>248</v>
      </c>
      <c r="H645" s="151" t="s">
        <v>95</v>
      </c>
      <c r="I645" s="151" t="s">
        <v>95</v>
      </c>
      <c r="J645" s="151"/>
      <c r="K645" s="152">
        <v>0</v>
      </c>
      <c r="L645" s="152">
        <v>0</v>
      </c>
      <c r="M645" s="153">
        <v>0</v>
      </c>
    </row>
    <row r="646" spans="1:13" x14ac:dyDescent="0.25">
      <c r="A646" s="148" t="s">
        <v>243</v>
      </c>
      <c r="B646" s="148" t="s">
        <v>114</v>
      </c>
      <c r="C646" s="148" t="s">
        <v>1216</v>
      </c>
      <c r="D646" s="148" t="s">
        <v>1223</v>
      </c>
      <c r="E646" s="148" t="s">
        <v>1224</v>
      </c>
      <c r="F646" s="148" t="s">
        <v>1225</v>
      </c>
      <c r="G646" s="148" t="s">
        <v>248</v>
      </c>
      <c r="H646" s="148" t="s">
        <v>95</v>
      </c>
      <c r="I646" s="148" t="s">
        <v>95</v>
      </c>
      <c r="J646" s="148"/>
      <c r="K646" s="149">
        <v>0</v>
      </c>
      <c r="L646" s="149">
        <v>0</v>
      </c>
      <c r="M646" s="150">
        <v>0</v>
      </c>
    </row>
    <row r="647" spans="1:13" x14ac:dyDescent="0.25">
      <c r="A647" s="151" t="s">
        <v>243</v>
      </c>
      <c r="B647" s="151" t="s">
        <v>114</v>
      </c>
      <c r="C647" s="151" t="s">
        <v>477</v>
      </c>
      <c r="D647" s="151" t="s">
        <v>478</v>
      </c>
      <c r="E647" s="151" t="s">
        <v>1226</v>
      </c>
      <c r="F647" s="151" t="s">
        <v>480</v>
      </c>
      <c r="G647" s="151" t="s">
        <v>248</v>
      </c>
      <c r="H647" s="151" t="s">
        <v>95</v>
      </c>
      <c r="I647" s="151" t="s">
        <v>95</v>
      </c>
      <c r="J647" s="151"/>
      <c r="K647" s="152">
        <v>0</v>
      </c>
      <c r="L647" s="152">
        <v>0</v>
      </c>
      <c r="M647" s="153">
        <v>0</v>
      </c>
    </row>
    <row r="648" spans="1:13" x14ac:dyDescent="0.25">
      <c r="A648" s="148" t="s">
        <v>243</v>
      </c>
      <c r="B648" s="148" t="s">
        <v>114</v>
      </c>
      <c r="C648" s="148" t="s">
        <v>477</v>
      </c>
      <c r="D648" s="148" t="s">
        <v>478</v>
      </c>
      <c r="E648" s="148" t="s">
        <v>1227</v>
      </c>
      <c r="F648" s="148" t="s">
        <v>480</v>
      </c>
      <c r="G648" s="148" t="s">
        <v>338</v>
      </c>
      <c r="H648" s="148" t="s">
        <v>95</v>
      </c>
      <c r="I648" s="148" t="s">
        <v>95</v>
      </c>
      <c r="J648" s="148"/>
      <c r="K648" s="149">
        <v>0</v>
      </c>
      <c r="L648" s="149">
        <v>0</v>
      </c>
      <c r="M648" s="150">
        <v>0</v>
      </c>
    </row>
    <row r="649" spans="1:13" x14ac:dyDescent="0.25">
      <c r="A649" s="151" t="s">
        <v>243</v>
      </c>
      <c r="B649" s="151" t="s">
        <v>114</v>
      </c>
      <c r="C649" s="151" t="s">
        <v>477</v>
      </c>
      <c r="D649" s="151" t="s">
        <v>478</v>
      </c>
      <c r="E649" s="151" t="s">
        <v>1228</v>
      </c>
      <c r="F649" s="151" t="s">
        <v>480</v>
      </c>
      <c r="G649" s="151" t="s">
        <v>257</v>
      </c>
      <c r="H649" s="151" t="s">
        <v>95</v>
      </c>
      <c r="I649" s="151" t="s">
        <v>95</v>
      </c>
      <c r="J649" s="151"/>
      <c r="K649" s="152">
        <v>0</v>
      </c>
      <c r="L649" s="152">
        <v>0</v>
      </c>
      <c r="M649" s="153">
        <v>0</v>
      </c>
    </row>
    <row r="650" spans="1:13" x14ac:dyDescent="0.25">
      <c r="A650" s="148" t="s">
        <v>243</v>
      </c>
      <c r="B650" s="148" t="s">
        <v>114</v>
      </c>
      <c r="C650" s="148" t="s">
        <v>477</v>
      </c>
      <c r="D650" s="148" t="s">
        <v>478</v>
      </c>
      <c r="E650" s="148" t="s">
        <v>1229</v>
      </c>
      <c r="F650" s="148" t="s">
        <v>480</v>
      </c>
      <c r="G650" s="148" t="s">
        <v>1178</v>
      </c>
      <c r="H650" s="148" t="s">
        <v>92</v>
      </c>
      <c r="I650" s="148" t="s">
        <v>95</v>
      </c>
      <c r="J650" s="148"/>
      <c r="K650" s="149">
        <v>0</v>
      </c>
      <c r="L650" s="149">
        <v>0</v>
      </c>
      <c r="M650" s="150">
        <v>0</v>
      </c>
    </row>
    <row r="651" spans="1:13" x14ac:dyDescent="0.25">
      <c r="A651" s="151" t="s">
        <v>243</v>
      </c>
      <c r="B651" s="151" t="s">
        <v>114</v>
      </c>
      <c r="C651" s="151" t="s">
        <v>477</v>
      </c>
      <c r="D651" s="151" t="s">
        <v>478</v>
      </c>
      <c r="E651" s="151" t="s">
        <v>1230</v>
      </c>
      <c r="F651" s="151" t="s">
        <v>480</v>
      </c>
      <c r="G651" s="151" t="s">
        <v>1231</v>
      </c>
      <c r="H651" s="151" t="s">
        <v>92</v>
      </c>
      <c r="I651" s="151" t="s">
        <v>95</v>
      </c>
      <c r="J651" s="151"/>
      <c r="K651" s="152">
        <v>0</v>
      </c>
      <c r="L651" s="152">
        <v>0</v>
      </c>
      <c r="M651" s="153">
        <v>0</v>
      </c>
    </row>
    <row r="652" spans="1:13" x14ac:dyDescent="0.25">
      <c r="A652" s="148" t="s">
        <v>243</v>
      </c>
      <c r="B652" s="148" t="s">
        <v>114</v>
      </c>
      <c r="C652" s="148" t="s">
        <v>477</v>
      </c>
      <c r="D652" s="148" t="s">
        <v>514</v>
      </c>
      <c r="E652" s="148" t="s">
        <v>1232</v>
      </c>
      <c r="F652" s="148" t="s">
        <v>516</v>
      </c>
      <c r="G652" s="148" t="s">
        <v>248</v>
      </c>
      <c r="H652" s="148" t="s">
        <v>95</v>
      </c>
      <c r="I652" s="148" t="s">
        <v>95</v>
      </c>
      <c r="J652" s="148"/>
      <c r="K652" s="149">
        <v>0</v>
      </c>
      <c r="L652" s="149">
        <v>0</v>
      </c>
      <c r="M652" s="150">
        <v>0</v>
      </c>
    </row>
    <row r="653" spans="1:13" x14ac:dyDescent="0.25">
      <c r="A653" s="151" t="s">
        <v>243</v>
      </c>
      <c r="B653" s="151" t="s">
        <v>114</v>
      </c>
      <c r="C653" s="151" t="s">
        <v>477</v>
      </c>
      <c r="D653" s="151" t="s">
        <v>514</v>
      </c>
      <c r="E653" s="151" t="s">
        <v>1233</v>
      </c>
      <c r="F653" s="151" t="s">
        <v>516</v>
      </c>
      <c r="G653" s="151" t="s">
        <v>338</v>
      </c>
      <c r="H653" s="151" t="s">
        <v>95</v>
      </c>
      <c r="I653" s="151" t="s">
        <v>95</v>
      </c>
      <c r="J653" s="151"/>
      <c r="K653" s="152">
        <v>0</v>
      </c>
      <c r="L653" s="152">
        <v>0</v>
      </c>
      <c r="M653" s="153">
        <v>0</v>
      </c>
    </row>
    <row r="654" spans="1:13" x14ac:dyDescent="0.25">
      <c r="A654" s="148" t="s">
        <v>243</v>
      </c>
      <c r="B654" s="148" t="s">
        <v>114</v>
      </c>
      <c r="C654" s="148" t="s">
        <v>477</v>
      </c>
      <c r="D654" s="148" t="s">
        <v>514</v>
      </c>
      <c r="E654" s="148" t="s">
        <v>1234</v>
      </c>
      <c r="F654" s="148" t="s">
        <v>516</v>
      </c>
      <c r="G654" s="148" t="s">
        <v>257</v>
      </c>
      <c r="H654" s="148" t="s">
        <v>95</v>
      </c>
      <c r="I654" s="148" t="s">
        <v>95</v>
      </c>
      <c r="J654" s="148"/>
      <c r="K654" s="149">
        <v>0</v>
      </c>
      <c r="L654" s="149">
        <v>0</v>
      </c>
      <c r="M654" s="150">
        <v>0</v>
      </c>
    </row>
    <row r="655" spans="1:13" x14ac:dyDescent="0.25">
      <c r="A655" s="151" t="s">
        <v>243</v>
      </c>
      <c r="B655" s="151" t="s">
        <v>114</v>
      </c>
      <c r="C655" s="151" t="s">
        <v>477</v>
      </c>
      <c r="D655" s="151" t="s">
        <v>514</v>
      </c>
      <c r="E655" s="151" t="s">
        <v>1235</v>
      </c>
      <c r="F655" s="151" t="s">
        <v>516</v>
      </c>
      <c r="G655" s="151" t="s">
        <v>1231</v>
      </c>
      <c r="H655" s="151" t="s">
        <v>92</v>
      </c>
      <c r="I655" s="151" t="s">
        <v>95</v>
      </c>
      <c r="J655" s="151"/>
      <c r="K655" s="152">
        <v>0</v>
      </c>
      <c r="L655" s="152">
        <v>0</v>
      </c>
      <c r="M655" s="153">
        <v>0</v>
      </c>
    </row>
    <row r="656" spans="1:13" x14ac:dyDescent="0.25">
      <c r="A656" s="148" t="s">
        <v>243</v>
      </c>
      <c r="B656" s="148" t="s">
        <v>114</v>
      </c>
      <c r="C656" s="148" t="s">
        <v>477</v>
      </c>
      <c r="D656" s="148" t="s">
        <v>1162</v>
      </c>
      <c r="E656" s="148" t="s">
        <v>1236</v>
      </c>
      <c r="F656" s="148" t="s">
        <v>1164</v>
      </c>
      <c r="G656" s="148" t="s">
        <v>248</v>
      </c>
      <c r="H656" s="148" t="s">
        <v>95</v>
      </c>
      <c r="I656" s="148" t="s">
        <v>95</v>
      </c>
      <c r="J656" s="148"/>
      <c r="K656" s="149">
        <v>0</v>
      </c>
      <c r="L656" s="149">
        <v>0</v>
      </c>
      <c r="M656" s="150">
        <v>0</v>
      </c>
    </row>
    <row r="657" spans="1:13" x14ac:dyDescent="0.25">
      <c r="A657" s="151" t="s">
        <v>243</v>
      </c>
      <c r="B657" s="151" t="s">
        <v>114</v>
      </c>
      <c r="C657" s="151" t="s">
        <v>477</v>
      </c>
      <c r="D657" s="151" t="s">
        <v>1162</v>
      </c>
      <c r="E657" s="151" t="s">
        <v>1237</v>
      </c>
      <c r="F657" s="151" t="s">
        <v>1164</v>
      </c>
      <c r="G657" s="151" t="s">
        <v>338</v>
      </c>
      <c r="H657" s="151" t="s">
        <v>95</v>
      </c>
      <c r="I657" s="151" t="s">
        <v>95</v>
      </c>
      <c r="J657" s="151"/>
      <c r="K657" s="152">
        <v>0</v>
      </c>
      <c r="L657" s="152">
        <v>0</v>
      </c>
      <c r="M657" s="153">
        <v>0</v>
      </c>
    </row>
    <row r="658" spans="1:13" x14ac:dyDescent="0.25">
      <c r="A658" s="148" t="s">
        <v>243</v>
      </c>
      <c r="B658" s="148" t="s">
        <v>114</v>
      </c>
      <c r="C658" s="148" t="s">
        <v>477</v>
      </c>
      <c r="D658" s="148" t="s">
        <v>700</v>
      </c>
      <c r="E658" s="148" t="s">
        <v>1238</v>
      </c>
      <c r="F658" s="148" t="s">
        <v>1169</v>
      </c>
      <c r="G658" s="148" t="s">
        <v>248</v>
      </c>
      <c r="H658" s="148" t="s">
        <v>95</v>
      </c>
      <c r="I658" s="148" t="s">
        <v>95</v>
      </c>
      <c r="J658" s="148"/>
      <c r="K658" s="149">
        <v>0</v>
      </c>
      <c r="L658" s="149">
        <v>0</v>
      </c>
      <c r="M658" s="150">
        <v>0</v>
      </c>
    </row>
    <row r="659" spans="1:13" x14ac:dyDescent="0.25">
      <c r="A659" s="151" t="s">
        <v>243</v>
      </c>
      <c r="B659" s="151" t="s">
        <v>114</v>
      </c>
      <c r="C659" s="151" t="s">
        <v>477</v>
      </c>
      <c r="D659" s="151" t="s">
        <v>700</v>
      </c>
      <c r="E659" s="151" t="s">
        <v>1239</v>
      </c>
      <c r="F659" s="151" t="s">
        <v>1169</v>
      </c>
      <c r="G659" s="151" t="s">
        <v>338</v>
      </c>
      <c r="H659" s="151" t="s">
        <v>95</v>
      </c>
      <c r="I659" s="151" t="s">
        <v>95</v>
      </c>
      <c r="J659" s="151"/>
      <c r="K659" s="152">
        <v>0</v>
      </c>
      <c r="L659" s="152">
        <v>0</v>
      </c>
      <c r="M659" s="153">
        <v>0</v>
      </c>
    </row>
    <row r="660" spans="1:13" x14ac:dyDescent="0.25">
      <c r="A660" s="148" t="s">
        <v>243</v>
      </c>
      <c r="B660" s="148" t="s">
        <v>114</v>
      </c>
      <c r="C660" s="148" t="s">
        <v>1240</v>
      </c>
      <c r="D660" s="148" t="s">
        <v>1210</v>
      </c>
      <c r="E660" s="148" t="s">
        <v>1241</v>
      </c>
      <c r="F660" s="148" t="s">
        <v>1242</v>
      </c>
      <c r="G660" s="148" t="s">
        <v>248</v>
      </c>
      <c r="H660" s="148" t="s">
        <v>95</v>
      </c>
      <c r="I660" s="148" t="s">
        <v>95</v>
      </c>
      <c r="J660" s="148"/>
      <c r="K660" s="149">
        <v>0</v>
      </c>
      <c r="L660" s="149">
        <v>0</v>
      </c>
      <c r="M660" s="150">
        <v>0</v>
      </c>
    </row>
    <row r="661" spans="1:13" x14ac:dyDescent="0.25">
      <c r="A661" s="151" t="s">
        <v>243</v>
      </c>
      <c r="B661" s="151" t="s">
        <v>114</v>
      </c>
      <c r="C661" s="151" t="s">
        <v>1240</v>
      </c>
      <c r="D661" s="151" t="s">
        <v>1243</v>
      </c>
      <c r="E661" s="151" t="s">
        <v>1244</v>
      </c>
      <c r="F661" s="151" t="s">
        <v>1245</v>
      </c>
      <c r="G661" s="151" t="s">
        <v>248</v>
      </c>
      <c r="H661" s="151" t="s">
        <v>95</v>
      </c>
      <c r="I661" s="151" t="s">
        <v>95</v>
      </c>
      <c r="J661" s="151"/>
      <c r="K661" s="152">
        <v>0</v>
      </c>
      <c r="L661" s="152">
        <v>0</v>
      </c>
      <c r="M661" s="153">
        <v>0</v>
      </c>
    </row>
    <row r="662" spans="1:13" x14ac:dyDescent="0.25">
      <c r="A662" s="148" t="s">
        <v>243</v>
      </c>
      <c r="B662" s="148" t="s">
        <v>114</v>
      </c>
      <c r="C662" s="148" t="s">
        <v>1240</v>
      </c>
      <c r="D662" s="148" t="s">
        <v>1246</v>
      </c>
      <c r="E662" s="148" t="s">
        <v>1247</v>
      </c>
      <c r="F662" s="148" t="s">
        <v>1248</v>
      </c>
      <c r="G662" s="148" t="s">
        <v>248</v>
      </c>
      <c r="H662" s="148" t="s">
        <v>95</v>
      </c>
      <c r="I662" s="148" t="s">
        <v>95</v>
      </c>
      <c r="J662" s="148"/>
      <c r="K662" s="149">
        <v>0</v>
      </c>
      <c r="L662" s="149">
        <v>0</v>
      </c>
      <c r="M662" s="150">
        <v>0</v>
      </c>
    </row>
    <row r="663" spans="1:13" x14ac:dyDescent="0.25">
      <c r="A663" s="151" t="s">
        <v>243</v>
      </c>
      <c r="B663" s="151" t="s">
        <v>114</v>
      </c>
      <c r="C663" s="151" t="s">
        <v>1240</v>
      </c>
      <c r="D663" s="151" t="s">
        <v>1249</v>
      </c>
      <c r="E663" s="151" t="s">
        <v>1250</v>
      </c>
      <c r="F663" s="151" t="s">
        <v>1251</v>
      </c>
      <c r="G663" s="151" t="s">
        <v>338</v>
      </c>
      <c r="H663" s="151" t="s">
        <v>95</v>
      </c>
      <c r="I663" s="151" t="s">
        <v>95</v>
      </c>
      <c r="J663" s="151"/>
      <c r="K663" s="152">
        <v>0</v>
      </c>
      <c r="L663" s="152">
        <v>0</v>
      </c>
      <c r="M663" s="153">
        <v>0</v>
      </c>
    </row>
    <row r="664" spans="1:13" x14ac:dyDescent="0.25">
      <c r="A664" s="148" t="s">
        <v>243</v>
      </c>
      <c r="B664" s="148" t="s">
        <v>114</v>
      </c>
      <c r="C664" s="148" t="s">
        <v>1240</v>
      </c>
      <c r="D664" s="148" t="s">
        <v>1252</v>
      </c>
      <c r="E664" s="148" t="s">
        <v>1253</v>
      </c>
      <c r="F664" s="148" t="s">
        <v>1254</v>
      </c>
      <c r="G664" s="148" t="s">
        <v>248</v>
      </c>
      <c r="H664" s="148" t="s">
        <v>95</v>
      </c>
      <c r="I664" s="148" t="s">
        <v>95</v>
      </c>
      <c r="J664" s="148"/>
      <c r="K664" s="149">
        <v>0</v>
      </c>
      <c r="L664" s="149">
        <v>0</v>
      </c>
      <c r="M664" s="150">
        <v>0</v>
      </c>
    </row>
    <row r="665" spans="1:13" x14ac:dyDescent="0.25">
      <c r="A665" s="151" t="s">
        <v>243</v>
      </c>
      <c r="B665" s="151" t="s">
        <v>114</v>
      </c>
      <c r="C665" s="151" t="s">
        <v>1240</v>
      </c>
      <c r="D665" s="151" t="s">
        <v>1255</v>
      </c>
      <c r="E665" s="151" t="s">
        <v>1256</v>
      </c>
      <c r="F665" s="151" t="s">
        <v>1257</v>
      </c>
      <c r="G665" s="151" t="s">
        <v>248</v>
      </c>
      <c r="H665" s="151" t="s">
        <v>95</v>
      </c>
      <c r="I665" s="151" t="s">
        <v>95</v>
      </c>
      <c r="J665" s="151"/>
      <c r="K665" s="152">
        <v>0</v>
      </c>
      <c r="L665" s="152">
        <v>0</v>
      </c>
      <c r="M665" s="153">
        <v>0</v>
      </c>
    </row>
    <row r="666" spans="1:13" x14ac:dyDescent="0.25">
      <c r="A666" s="148" t="s">
        <v>243</v>
      </c>
      <c r="B666" s="148" t="s">
        <v>114</v>
      </c>
      <c r="C666" s="148" t="s">
        <v>1240</v>
      </c>
      <c r="D666" s="148" t="s">
        <v>1258</v>
      </c>
      <c r="E666" s="148" t="s">
        <v>1259</v>
      </c>
      <c r="F666" s="148" t="s">
        <v>1260</v>
      </c>
      <c r="G666" s="148" t="s">
        <v>248</v>
      </c>
      <c r="H666" s="148" t="s">
        <v>95</v>
      </c>
      <c r="I666" s="148" t="s">
        <v>95</v>
      </c>
      <c r="J666" s="148"/>
      <c r="K666" s="149">
        <v>0</v>
      </c>
      <c r="L666" s="149">
        <v>0</v>
      </c>
      <c r="M666" s="150">
        <v>0</v>
      </c>
    </row>
    <row r="667" spans="1:13" x14ac:dyDescent="0.25">
      <c r="A667" s="151" t="s">
        <v>243</v>
      </c>
      <c r="B667" s="151" t="s">
        <v>114</v>
      </c>
      <c r="C667" s="151" t="s">
        <v>1240</v>
      </c>
      <c r="D667" s="151" t="s">
        <v>356</v>
      </c>
      <c r="E667" s="151" t="s">
        <v>1261</v>
      </c>
      <c r="F667" s="151" t="s">
        <v>1262</v>
      </c>
      <c r="G667" s="151" t="s">
        <v>248</v>
      </c>
      <c r="H667" s="151" t="s">
        <v>95</v>
      </c>
      <c r="I667" s="151" t="s">
        <v>95</v>
      </c>
      <c r="J667" s="151"/>
      <c r="K667" s="152">
        <v>0</v>
      </c>
      <c r="L667" s="152">
        <v>0</v>
      </c>
      <c r="M667" s="153">
        <v>0</v>
      </c>
    </row>
    <row r="668" spans="1:13" x14ac:dyDescent="0.25">
      <c r="A668" s="148" t="s">
        <v>243</v>
      </c>
      <c r="B668" s="148" t="s">
        <v>114</v>
      </c>
      <c r="C668" s="148" t="s">
        <v>1240</v>
      </c>
      <c r="D668" s="148" t="s">
        <v>1263</v>
      </c>
      <c r="E668" s="148" t="s">
        <v>1264</v>
      </c>
      <c r="F668" s="148" t="s">
        <v>1265</v>
      </c>
      <c r="G668" s="148" t="s">
        <v>338</v>
      </c>
      <c r="H668" s="148" t="s">
        <v>95</v>
      </c>
      <c r="I668" s="148" t="s">
        <v>95</v>
      </c>
      <c r="J668" s="148"/>
      <c r="K668" s="149">
        <v>0</v>
      </c>
      <c r="L668" s="149">
        <v>0</v>
      </c>
      <c r="M668" s="150">
        <v>0</v>
      </c>
    </row>
    <row r="669" spans="1:13" x14ac:dyDescent="0.25">
      <c r="A669" s="151" t="s">
        <v>243</v>
      </c>
      <c r="B669" s="151" t="s">
        <v>114</v>
      </c>
      <c r="C669" s="151" t="s">
        <v>1240</v>
      </c>
      <c r="D669" s="151" t="s">
        <v>1266</v>
      </c>
      <c r="E669" s="151" t="s">
        <v>1267</v>
      </c>
      <c r="F669" s="151" t="s">
        <v>1268</v>
      </c>
      <c r="G669" s="151" t="s">
        <v>248</v>
      </c>
      <c r="H669" s="151" t="s">
        <v>95</v>
      </c>
      <c r="I669" s="151" t="s">
        <v>95</v>
      </c>
      <c r="J669" s="151"/>
      <c r="K669" s="152">
        <v>0</v>
      </c>
      <c r="L669" s="152">
        <v>0</v>
      </c>
      <c r="M669" s="153">
        <v>0</v>
      </c>
    </row>
    <row r="670" spans="1:13" x14ac:dyDescent="0.25">
      <c r="A670" s="148" t="s">
        <v>243</v>
      </c>
      <c r="B670" s="148" t="s">
        <v>114</v>
      </c>
      <c r="C670" s="148" t="s">
        <v>1240</v>
      </c>
      <c r="D670" s="148" t="s">
        <v>1269</v>
      </c>
      <c r="E670" s="148" t="s">
        <v>1270</v>
      </c>
      <c r="F670" s="148" t="s">
        <v>1271</v>
      </c>
      <c r="G670" s="148" t="s">
        <v>248</v>
      </c>
      <c r="H670" s="148" t="s">
        <v>95</v>
      </c>
      <c r="I670" s="148" t="s">
        <v>95</v>
      </c>
      <c r="J670" s="148"/>
      <c r="K670" s="149">
        <v>0</v>
      </c>
      <c r="L670" s="149">
        <v>0</v>
      </c>
      <c r="M670" s="150">
        <v>0</v>
      </c>
    </row>
    <row r="671" spans="1:13" x14ac:dyDescent="0.25">
      <c r="A671" s="151" t="s">
        <v>243</v>
      </c>
      <c r="B671" s="151" t="s">
        <v>114</v>
      </c>
      <c r="C671" s="151" t="s">
        <v>1240</v>
      </c>
      <c r="D671" s="151" t="s">
        <v>689</v>
      </c>
      <c r="E671" s="151" t="s">
        <v>1272</v>
      </c>
      <c r="F671" s="151" t="s">
        <v>1273</v>
      </c>
      <c r="G671" s="151" t="s">
        <v>248</v>
      </c>
      <c r="H671" s="151" t="s">
        <v>95</v>
      </c>
      <c r="I671" s="151" t="s">
        <v>95</v>
      </c>
      <c r="J671" s="151"/>
      <c r="K671" s="152">
        <v>0</v>
      </c>
      <c r="L671" s="152">
        <v>0</v>
      </c>
      <c r="M671" s="153">
        <v>0</v>
      </c>
    </row>
    <row r="672" spans="1:13" x14ac:dyDescent="0.25">
      <c r="A672" s="148" t="s">
        <v>243</v>
      </c>
      <c r="B672" s="148" t="s">
        <v>114</v>
      </c>
      <c r="C672" s="148" t="s">
        <v>1240</v>
      </c>
      <c r="D672" s="148" t="s">
        <v>689</v>
      </c>
      <c r="E672" s="148" t="s">
        <v>1274</v>
      </c>
      <c r="F672" s="148" t="s">
        <v>1273</v>
      </c>
      <c r="G672" s="148" t="s">
        <v>338</v>
      </c>
      <c r="H672" s="148" t="s">
        <v>95</v>
      </c>
      <c r="I672" s="148" t="s">
        <v>95</v>
      </c>
      <c r="J672" s="148"/>
      <c r="K672" s="149">
        <v>0</v>
      </c>
      <c r="L672" s="149">
        <v>0</v>
      </c>
      <c r="M672" s="150">
        <v>1</v>
      </c>
    </row>
    <row r="673" spans="1:13" x14ac:dyDescent="0.25">
      <c r="A673" s="151" t="s">
        <v>243</v>
      </c>
      <c r="B673" s="151" t="s">
        <v>114</v>
      </c>
      <c r="C673" s="151" t="s">
        <v>1240</v>
      </c>
      <c r="D673" s="151" t="s">
        <v>1275</v>
      </c>
      <c r="E673" s="151" t="s">
        <v>1276</v>
      </c>
      <c r="F673" s="151" t="s">
        <v>1277</v>
      </c>
      <c r="G673" s="151" t="s">
        <v>248</v>
      </c>
      <c r="H673" s="151" t="s">
        <v>95</v>
      </c>
      <c r="I673" s="151" t="s">
        <v>95</v>
      </c>
      <c r="J673" s="151"/>
      <c r="K673" s="152">
        <v>0</v>
      </c>
      <c r="L673" s="152">
        <v>0</v>
      </c>
      <c r="M673" s="153">
        <v>0</v>
      </c>
    </row>
    <row r="674" spans="1:13" x14ac:dyDescent="0.25">
      <c r="A674" s="148" t="s">
        <v>243</v>
      </c>
      <c r="B674" s="148" t="s">
        <v>114</v>
      </c>
      <c r="C674" s="148" t="s">
        <v>1240</v>
      </c>
      <c r="D674" s="148" t="s">
        <v>1278</v>
      </c>
      <c r="E674" s="148" t="s">
        <v>1279</v>
      </c>
      <c r="F674" s="148" t="s">
        <v>1280</v>
      </c>
      <c r="G674" s="148" t="s">
        <v>248</v>
      </c>
      <c r="H674" s="148" t="s">
        <v>95</v>
      </c>
      <c r="I674" s="148" t="s">
        <v>95</v>
      </c>
      <c r="J674" s="148"/>
      <c r="K674" s="149">
        <v>0</v>
      </c>
      <c r="L674" s="149">
        <v>0</v>
      </c>
      <c r="M674" s="150">
        <v>1</v>
      </c>
    </row>
    <row r="675" spans="1:13" x14ac:dyDescent="0.25">
      <c r="A675" s="151" t="s">
        <v>243</v>
      </c>
      <c r="B675" s="151" t="s">
        <v>114</v>
      </c>
      <c r="C675" s="151" t="s">
        <v>1240</v>
      </c>
      <c r="D675" s="151" t="s">
        <v>1278</v>
      </c>
      <c r="E675" s="151" t="s">
        <v>1281</v>
      </c>
      <c r="F675" s="151" t="s">
        <v>1280</v>
      </c>
      <c r="G675" s="151" t="s">
        <v>338</v>
      </c>
      <c r="H675" s="151" t="s">
        <v>95</v>
      </c>
      <c r="I675" s="151" t="s">
        <v>95</v>
      </c>
      <c r="J675" s="151"/>
      <c r="K675" s="152">
        <v>0</v>
      </c>
      <c r="L675" s="152">
        <v>0</v>
      </c>
      <c r="M675" s="153">
        <v>0</v>
      </c>
    </row>
    <row r="676" spans="1:13" x14ac:dyDescent="0.25">
      <c r="A676" s="148" t="s">
        <v>243</v>
      </c>
      <c r="B676" s="148" t="s">
        <v>114</v>
      </c>
      <c r="C676" s="148" t="s">
        <v>1240</v>
      </c>
      <c r="D676" s="148" t="s">
        <v>1278</v>
      </c>
      <c r="E676" s="148" t="s">
        <v>1282</v>
      </c>
      <c r="F676" s="148" t="s">
        <v>1280</v>
      </c>
      <c r="G676" s="148" t="s">
        <v>257</v>
      </c>
      <c r="H676" s="148" t="s">
        <v>95</v>
      </c>
      <c r="I676" s="148" t="s">
        <v>95</v>
      </c>
      <c r="J676" s="148"/>
      <c r="K676" s="149">
        <v>0</v>
      </c>
      <c r="L676" s="149">
        <v>0</v>
      </c>
      <c r="M676" s="150">
        <v>1</v>
      </c>
    </row>
    <row r="677" spans="1:13" x14ac:dyDescent="0.25">
      <c r="A677" s="151" t="s">
        <v>243</v>
      </c>
      <c r="B677" s="151" t="s">
        <v>114</v>
      </c>
      <c r="C677" s="151" t="s">
        <v>1240</v>
      </c>
      <c r="D677" s="151" t="s">
        <v>1283</v>
      </c>
      <c r="E677" s="151" t="s">
        <v>1284</v>
      </c>
      <c r="F677" s="151" t="s">
        <v>1285</v>
      </c>
      <c r="G677" s="151" t="s">
        <v>248</v>
      </c>
      <c r="H677" s="151" t="s">
        <v>95</v>
      </c>
      <c r="I677" s="151" t="s">
        <v>95</v>
      </c>
      <c r="J677" s="151"/>
      <c r="K677" s="152">
        <v>0</v>
      </c>
      <c r="L677" s="152">
        <v>0</v>
      </c>
      <c r="M677" s="153">
        <v>0</v>
      </c>
    </row>
    <row r="678" spans="1:13" x14ac:dyDescent="0.25">
      <c r="A678" s="148" t="s">
        <v>243</v>
      </c>
      <c r="B678" s="148" t="s">
        <v>114</v>
      </c>
      <c r="C678" s="148" t="s">
        <v>1240</v>
      </c>
      <c r="D678" s="148" t="s">
        <v>1283</v>
      </c>
      <c r="E678" s="148" t="s">
        <v>1286</v>
      </c>
      <c r="F678" s="148" t="s">
        <v>1285</v>
      </c>
      <c r="G678" s="148" t="s">
        <v>338</v>
      </c>
      <c r="H678" s="148" t="s">
        <v>95</v>
      </c>
      <c r="I678" s="148" t="s">
        <v>95</v>
      </c>
      <c r="J678" s="148"/>
      <c r="K678" s="149">
        <v>0</v>
      </c>
      <c r="L678" s="149">
        <v>0</v>
      </c>
      <c r="M678" s="150">
        <v>1</v>
      </c>
    </row>
    <row r="679" spans="1:13" x14ac:dyDescent="0.25">
      <c r="A679" s="151" t="s">
        <v>243</v>
      </c>
      <c r="B679" s="151" t="s">
        <v>114</v>
      </c>
      <c r="C679" s="151" t="s">
        <v>1240</v>
      </c>
      <c r="D679" s="151" t="s">
        <v>1283</v>
      </c>
      <c r="E679" s="151" t="s">
        <v>1287</v>
      </c>
      <c r="F679" s="151" t="s">
        <v>1285</v>
      </c>
      <c r="G679" s="151" t="s">
        <v>257</v>
      </c>
      <c r="H679" s="151" t="s">
        <v>95</v>
      </c>
      <c r="I679" s="151" t="s">
        <v>95</v>
      </c>
      <c r="J679" s="151"/>
      <c r="K679" s="152">
        <v>0</v>
      </c>
      <c r="L679" s="152">
        <v>0</v>
      </c>
      <c r="M679" s="153">
        <v>0</v>
      </c>
    </row>
    <row r="680" spans="1:13" x14ac:dyDescent="0.25">
      <c r="A680" s="148" t="s">
        <v>243</v>
      </c>
      <c r="B680" s="148" t="s">
        <v>114</v>
      </c>
      <c r="C680" s="148" t="s">
        <v>1240</v>
      </c>
      <c r="D680" s="148" t="s">
        <v>1283</v>
      </c>
      <c r="E680" s="148" t="s">
        <v>1288</v>
      </c>
      <c r="F680" s="148" t="s">
        <v>1285</v>
      </c>
      <c r="G680" s="148" t="s">
        <v>260</v>
      </c>
      <c r="H680" s="148" t="s">
        <v>95</v>
      </c>
      <c r="I680" s="148" t="s">
        <v>95</v>
      </c>
      <c r="J680" s="148"/>
      <c r="K680" s="149">
        <v>0</v>
      </c>
      <c r="L680" s="149">
        <v>0</v>
      </c>
      <c r="M680" s="150">
        <v>0</v>
      </c>
    </row>
    <row r="681" spans="1:13" x14ac:dyDescent="0.25">
      <c r="A681" s="151" t="s">
        <v>243</v>
      </c>
      <c r="B681" s="151" t="s">
        <v>114</v>
      </c>
      <c r="C681" s="151" t="s">
        <v>1240</v>
      </c>
      <c r="D681" s="151" t="s">
        <v>1289</v>
      </c>
      <c r="E681" s="151" t="s">
        <v>1290</v>
      </c>
      <c r="F681" s="151" t="s">
        <v>1291</v>
      </c>
      <c r="G681" s="151" t="s">
        <v>248</v>
      </c>
      <c r="H681" s="151" t="s">
        <v>95</v>
      </c>
      <c r="I681" s="151" t="s">
        <v>95</v>
      </c>
      <c r="J681" s="151"/>
      <c r="K681" s="152">
        <v>0</v>
      </c>
      <c r="L681" s="152">
        <v>0</v>
      </c>
      <c r="M681" s="153">
        <v>0</v>
      </c>
    </row>
    <row r="682" spans="1:13" x14ac:dyDescent="0.25">
      <c r="A682" s="148" t="s">
        <v>243</v>
      </c>
      <c r="B682" s="148" t="s">
        <v>114</v>
      </c>
      <c r="C682" s="148" t="s">
        <v>1240</v>
      </c>
      <c r="D682" s="148" t="s">
        <v>1289</v>
      </c>
      <c r="E682" s="148" t="s">
        <v>1292</v>
      </c>
      <c r="F682" s="148" t="s">
        <v>1291</v>
      </c>
      <c r="G682" s="148" t="s">
        <v>338</v>
      </c>
      <c r="H682" s="148" t="s">
        <v>95</v>
      </c>
      <c r="I682" s="148" t="s">
        <v>95</v>
      </c>
      <c r="J682" s="148"/>
      <c r="K682" s="149">
        <v>0</v>
      </c>
      <c r="L682" s="149">
        <v>0</v>
      </c>
      <c r="M682" s="150">
        <v>0</v>
      </c>
    </row>
    <row r="683" spans="1:13" x14ac:dyDescent="0.25">
      <c r="A683" s="151" t="s">
        <v>243</v>
      </c>
      <c r="B683" s="151" t="s">
        <v>114</v>
      </c>
      <c r="C683" s="151" t="s">
        <v>1240</v>
      </c>
      <c r="D683" s="151" t="s">
        <v>1289</v>
      </c>
      <c r="E683" s="151" t="s">
        <v>1293</v>
      </c>
      <c r="F683" s="151" t="s">
        <v>1291</v>
      </c>
      <c r="G683" s="151" t="s">
        <v>257</v>
      </c>
      <c r="H683" s="151" t="s">
        <v>95</v>
      </c>
      <c r="I683" s="151" t="s">
        <v>95</v>
      </c>
      <c r="J683" s="151"/>
      <c r="K683" s="152">
        <v>0</v>
      </c>
      <c r="L683" s="152">
        <v>0</v>
      </c>
      <c r="M683" s="153">
        <v>0</v>
      </c>
    </row>
    <row r="684" spans="1:13" x14ac:dyDescent="0.25">
      <c r="A684" s="148" t="s">
        <v>243</v>
      </c>
      <c r="B684" s="148" t="s">
        <v>114</v>
      </c>
      <c r="C684" s="148" t="s">
        <v>1240</v>
      </c>
      <c r="D684" s="148" t="s">
        <v>1294</v>
      </c>
      <c r="E684" s="148" t="s">
        <v>1295</v>
      </c>
      <c r="F684" s="148" t="s">
        <v>1296</v>
      </c>
      <c r="G684" s="148" t="s">
        <v>248</v>
      </c>
      <c r="H684" s="148" t="s">
        <v>95</v>
      </c>
      <c r="I684" s="148" t="s">
        <v>95</v>
      </c>
      <c r="J684" s="148"/>
      <c r="K684" s="149">
        <v>0</v>
      </c>
      <c r="L684" s="149">
        <v>0</v>
      </c>
      <c r="M684" s="150">
        <v>0</v>
      </c>
    </row>
    <row r="685" spans="1:13" x14ac:dyDescent="0.25">
      <c r="A685" s="151" t="s">
        <v>243</v>
      </c>
      <c r="B685" s="151" t="s">
        <v>114</v>
      </c>
      <c r="C685" s="151" t="s">
        <v>1240</v>
      </c>
      <c r="D685" s="151" t="s">
        <v>1294</v>
      </c>
      <c r="E685" s="151" t="s">
        <v>1297</v>
      </c>
      <c r="F685" s="151" t="s">
        <v>1296</v>
      </c>
      <c r="G685" s="151" t="s">
        <v>338</v>
      </c>
      <c r="H685" s="151" t="s">
        <v>95</v>
      </c>
      <c r="I685" s="151" t="s">
        <v>95</v>
      </c>
      <c r="J685" s="151"/>
      <c r="K685" s="152">
        <v>0</v>
      </c>
      <c r="L685" s="152">
        <v>0</v>
      </c>
      <c r="M685" s="153">
        <v>0</v>
      </c>
    </row>
    <row r="686" spans="1:13" x14ac:dyDescent="0.25">
      <c r="A686" s="148" t="s">
        <v>243</v>
      </c>
      <c r="B686" s="148" t="s">
        <v>114</v>
      </c>
      <c r="C686" s="148" t="s">
        <v>1240</v>
      </c>
      <c r="D686" s="148" t="s">
        <v>1298</v>
      </c>
      <c r="E686" s="148" t="s">
        <v>1299</v>
      </c>
      <c r="F686" s="148" t="s">
        <v>1300</v>
      </c>
      <c r="G686" s="148" t="s">
        <v>248</v>
      </c>
      <c r="H686" s="148" t="s">
        <v>95</v>
      </c>
      <c r="I686" s="148" t="s">
        <v>95</v>
      </c>
      <c r="J686" s="148"/>
      <c r="K686" s="149">
        <v>0</v>
      </c>
      <c r="L686" s="149">
        <v>0</v>
      </c>
      <c r="M686" s="150">
        <v>0</v>
      </c>
    </row>
    <row r="687" spans="1:13" x14ac:dyDescent="0.25">
      <c r="A687" s="151" t="s">
        <v>243</v>
      </c>
      <c r="B687" s="151" t="s">
        <v>114</v>
      </c>
      <c r="C687" s="151" t="s">
        <v>1240</v>
      </c>
      <c r="D687" s="151" t="s">
        <v>1298</v>
      </c>
      <c r="E687" s="151" t="s">
        <v>1301</v>
      </c>
      <c r="F687" s="151" t="s">
        <v>1300</v>
      </c>
      <c r="G687" s="151" t="s">
        <v>338</v>
      </c>
      <c r="H687" s="151" t="s">
        <v>95</v>
      </c>
      <c r="I687" s="151" t="s">
        <v>95</v>
      </c>
      <c r="J687" s="151"/>
      <c r="K687" s="152">
        <v>0</v>
      </c>
      <c r="L687" s="152">
        <v>0</v>
      </c>
      <c r="M687" s="153">
        <v>0</v>
      </c>
    </row>
    <row r="688" spans="1:13" x14ac:dyDescent="0.25">
      <c r="A688" s="148" t="s">
        <v>243</v>
      </c>
      <c r="B688" s="148" t="s">
        <v>114</v>
      </c>
      <c r="C688" s="148" t="s">
        <v>371</v>
      </c>
      <c r="D688" s="148" t="s">
        <v>330</v>
      </c>
      <c r="E688" s="148" t="s">
        <v>1302</v>
      </c>
      <c r="F688" s="148" t="s">
        <v>764</v>
      </c>
      <c r="G688" s="148" t="s">
        <v>285</v>
      </c>
      <c r="H688" s="148" t="s">
        <v>92</v>
      </c>
      <c r="I688" s="148" t="s">
        <v>95</v>
      </c>
      <c r="J688" s="148"/>
      <c r="K688" s="149">
        <v>0</v>
      </c>
      <c r="L688" s="149">
        <v>0</v>
      </c>
      <c r="M688" s="150">
        <v>31</v>
      </c>
    </row>
    <row r="689" spans="1:13" x14ac:dyDescent="0.25">
      <c r="A689" s="151" t="s">
        <v>243</v>
      </c>
      <c r="B689" s="151" t="s">
        <v>114</v>
      </c>
      <c r="C689" s="151" t="s">
        <v>392</v>
      </c>
      <c r="D689" s="151" t="s">
        <v>1303</v>
      </c>
      <c r="E689" s="151" t="s">
        <v>1304</v>
      </c>
      <c r="F689" s="151" t="s">
        <v>1305</v>
      </c>
      <c r="G689" s="151" t="s">
        <v>288</v>
      </c>
      <c r="H689" s="151" t="s">
        <v>92</v>
      </c>
      <c r="I689" s="151" t="s">
        <v>95</v>
      </c>
      <c r="J689" s="151"/>
      <c r="K689" s="152">
        <v>0</v>
      </c>
      <c r="L689" s="152">
        <v>0</v>
      </c>
      <c r="M689" s="153">
        <v>12</v>
      </c>
    </row>
    <row r="690" spans="1:13" x14ac:dyDescent="0.25">
      <c r="A690" s="148" t="s">
        <v>243</v>
      </c>
      <c r="B690" s="148" t="s">
        <v>114</v>
      </c>
      <c r="C690" s="148" t="s">
        <v>420</v>
      </c>
      <c r="D690" s="148" t="s">
        <v>1306</v>
      </c>
      <c r="E690" s="148" t="s">
        <v>1307</v>
      </c>
      <c r="F690" s="148" t="s">
        <v>1308</v>
      </c>
      <c r="G690" s="148" t="s">
        <v>271</v>
      </c>
      <c r="H690" s="148" t="s">
        <v>95</v>
      </c>
      <c r="I690" s="148" t="s">
        <v>95</v>
      </c>
      <c r="J690" s="148"/>
      <c r="K690" s="149">
        <v>0</v>
      </c>
      <c r="L690" s="149">
        <v>0</v>
      </c>
      <c r="M690" s="150">
        <v>14</v>
      </c>
    </row>
    <row r="691" spans="1:13" x14ac:dyDescent="0.25">
      <c r="A691" s="151" t="s">
        <v>243</v>
      </c>
      <c r="B691" s="151" t="s">
        <v>114</v>
      </c>
      <c r="C691" s="151" t="s">
        <v>420</v>
      </c>
      <c r="D691" s="151" t="s">
        <v>262</v>
      </c>
      <c r="E691" s="151" t="s">
        <v>1309</v>
      </c>
      <c r="F691" s="151" t="s">
        <v>1310</v>
      </c>
      <c r="G691" s="151" t="s">
        <v>248</v>
      </c>
      <c r="H691" s="151" t="s">
        <v>95</v>
      </c>
      <c r="I691" s="151" t="s">
        <v>95</v>
      </c>
      <c r="J691" s="151"/>
      <c r="K691" s="152">
        <v>0</v>
      </c>
      <c r="L691" s="152">
        <v>0</v>
      </c>
      <c r="M691" s="153">
        <v>25</v>
      </c>
    </row>
    <row r="692" spans="1:13" x14ac:dyDescent="0.25">
      <c r="A692" s="148" t="s">
        <v>243</v>
      </c>
      <c r="B692" s="148" t="s">
        <v>114</v>
      </c>
      <c r="C692" s="148" t="s">
        <v>420</v>
      </c>
      <c r="D692" s="148" t="s">
        <v>421</v>
      </c>
      <c r="E692" s="148" t="s">
        <v>1311</v>
      </c>
      <c r="F692" s="148" t="s">
        <v>423</v>
      </c>
      <c r="G692" s="148" t="s">
        <v>274</v>
      </c>
      <c r="H692" s="148" t="s">
        <v>95</v>
      </c>
      <c r="I692" s="148" t="s">
        <v>95</v>
      </c>
      <c r="J692" s="148"/>
      <c r="K692" s="149">
        <v>0</v>
      </c>
      <c r="L692" s="149">
        <v>0</v>
      </c>
      <c r="M692" s="150">
        <v>27</v>
      </c>
    </row>
    <row r="693" spans="1:13" x14ac:dyDescent="0.25">
      <c r="A693" s="151" t="s">
        <v>243</v>
      </c>
      <c r="B693" s="151" t="s">
        <v>114</v>
      </c>
      <c r="C693" s="151" t="s">
        <v>420</v>
      </c>
      <c r="D693" s="151" t="s">
        <v>421</v>
      </c>
      <c r="E693" s="151" t="s">
        <v>1312</v>
      </c>
      <c r="F693" s="151" t="s">
        <v>423</v>
      </c>
      <c r="G693" s="151" t="s">
        <v>277</v>
      </c>
      <c r="H693" s="151" t="s">
        <v>95</v>
      </c>
      <c r="I693" s="151" t="s">
        <v>95</v>
      </c>
      <c r="J693" s="151"/>
      <c r="K693" s="152">
        <v>0</v>
      </c>
      <c r="L693" s="152">
        <v>0</v>
      </c>
      <c r="M693" s="153">
        <v>22</v>
      </c>
    </row>
    <row r="694" spans="1:13" x14ac:dyDescent="0.25">
      <c r="A694" s="148" t="s">
        <v>243</v>
      </c>
      <c r="B694" s="148" t="s">
        <v>114</v>
      </c>
      <c r="C694" s="148" t="s">
        <v>420</v>
      </c>
      <c r="D694" s="148" t="s">
        <v>421</v>
      </c>
      <c r="E694" s="148" t="s">
        <v>1313</v>
      </c>
      <c r="F694" s="148" t="s">
        <v>423</v>
      </c>
      <c r="G694" s="148" t="s">
        <v>500</v>
      </c>
      <c r="H694" s="148" t="s">
        <v>95</v>
      </c>
      <c r="I694" s="148" t="s">
        <v>95</v>
      </c>
      <c r="J694" s="148"/>
      <c r="K694" s="149">
        <v>0</v>
      </c>
      <c r="L694" s="149">
        <v>0</v>
      </c>
      <c r="M694" s="150">
        <v>25</v>
      </c>
    </row>
    <row r="695" spans="1:13" x14ac:dyDescent="0.25">
      <c r="A695" s="151" t="s">
        <v>243</v>
      </c>
      <c r="B695" s="151" t="s">
        <v>114</v>
      </c>
      <c r="C695" s="151" t="s">
        <v>313</v>
      </c>
      <c r="D695" s="151" t="s">
        <v>965</v>
      </c>
      <c r="E695" s="151" t="s">
        <v>1314</v>
      </c>
      <c r="F695" s="151" t="s">
        <v>1315</v>
      </c>
      <c r="G695" s="151" t="s">
        <v>288</v>
      </c>
      <c r="H695" s="151" t="s">
        <v>92</v>
      </c>
      <c r="I695" s="151" t="s">
        <v>95</v>
      </c>
      <c r="J695" s="151"/>
      <c r="K695" s="152">
        <v>0</v>
      </c>
      <c r="L695" s="152">
        <v>0</v>
      </c>
      <c r="M695" s="153">
        <v>26</v>
      </c>
    </row>
    <row r="696" spans="1:13" x14ac:dyDescent="0.25">
      <c r="A696" s="148" t="s">
        <v>243</v>
      </c>
      <c r="B696" s="148" t="s">
        <v>114</v>
      </c>
      <c r="C696" s="148" t="s">
        <v>416</v>
      </c>
      <c r="D696" s="148" t="s">
        <v>417</v>
      </c>
      <c r="E696" s="148" t="s">
        <v>1316</v>
      </c>
      <c r="F696" s="148" t="s">
        <v>419</v>
      </c>
      <c r="G696" s="148" t="s">
        <v>338</v>
      </c>
      <c r="H696" s="148" t="s">
        <v>95</v>
      </c>
      <c r="I696" s="148" t="s">
        <v>95</v>
      </c>
      <c r="J696" s="148"/>
      <c r="K696" s="149">
        <v>0</v>
      </c>
      <c r="L696" s="149">
        <v>0</v>
      </c>
      <c r="M696" s="150">
        <v>22</v>
      </c>
    </row>
    <row r="697" spans="1:13" x14ac:dyDescent="0.25">
      <c r="A697" s="151" t="s">
        <v>243</v>
      </c>
      <c r="B697" s="151" t="s">
        <v>114</v>
      </c>
      <c r="C697" s="151" t="s">
        <v>371</v>
      </c>
      <c r="D697" s="151" t="s">
        <v>1162</v>
      </c>
      <c r="E697" s="151" t="s">
        <v>1317</v>
      </c>
      <c r="F697" s="151" t="s">
        <v>1318</v>
      </c>
      <c r="G697" s="151" t="s">
        <v>248</v>
      </c>
      <c r="H697" s="151" t="s">
        <v>95</v>
      </c>
      <c r="I697" s="151" t="s">
        <v>95</v>
      </c>
      <c r="J697" s="151"/>
      <c r="K697" s="152">
        <v>0</v>
      </c>
      <c r="L697" s="152">
        <v>0</v>
      </c>
      <c r="M697" s="153">
        <v>0</v>
      </c>
    </row>
    <row r="698" spans="1:13" x14ac:dyDescent="0.25">
      <c r="A698" s="148" t="s">
        <v>243</v>
      </c>
      <c r="B698" s="148" t="s">
        <v>114</v>
      </c>
      <c r="C698" s="148" t="s">
        <v>420</v>
      </c>
      <c r="D698" s="148" t="s">
        <v>324</v>
      </c>
      <c r="E698" s="148" t="s">
        <v>1319</v>
      </c>
      <c r="F698" s="148" t="s">
        <v>430</v>
      </c>
      <c r="G698" s="148" t="s">
        <v>354</v>
      </c>
      <c r="H698" s="148" t="s">
        <v>95</v>
      </c>
      <c r="I698" s="148" t="s">
        <v>95</v>
      </c>
      <c r="J698" s="148"/>
      <c r="K698" s="149">
        <v>0</v>
      </c>
      <c r="L698" s="149">
        <v>0</v>
      </c>
      <c r="M698" s="150">
        <v>23</v>
      </c>
    </row>
    <row r="699" spans="1:13" x14ac:dyDescent="0.25">
      <c r="A699" s="151" t="s">
        <v>243</v>
      </c>
      <c r="B699" s="151" t="s">
        <v>114</v>
      </c>
      <c r="C699" s="151" t="s">
        <v>416</v>
      </c>
      <c r="D699" s="151" t="s">
        <v>432</v>
      </c>
      <c r="E699" s="151" t="s">
        <v>1320</v>
      </c>
      <c r="F699" s="151" t="s">
        <v>434</v>
      </c>
      <c r="G699" s="151" t="s">
        <v>291</v>
      </c>
      <c r="H699" s="151" t="s">
        <v>92</v>
      </c>
      <c r="I699" s="151" t="s">
        <v>95</v>
      </c>
      <c r="J699" s="151"/>
      <c r="K699" s="152">
        <v>0</v>
      </c>
      <c r="L699" s="152">
        <v>0</v>
      </c>
      <c r="M699" s="153">
        <v>28</v>
      </c>
    </row>
    <row r="700" spans="1:13" x14ac:dyDescent="0.25">
      <c r="A700" s="148" t="s">
        <v>243</v>
      </c>
      <c r="B700" s="148" t="s">
        <v>114</v>
      </c>
      <c r="C700" s="148" t="s">
        <v>408</v>
      </c>
      <c r="D700" s="148" t="s">
        <v>435</v>
      </c>
      <c r="E700" s="148" t="s">
        <v>1321</v>
      </c>
      <c r="F700" s="148" t="s">
        <v>437</v>
      </c>
      <c r="G700" s="148" t="s">
        <v>294</v>
      </c>
      <c r="H700" s="148" t="s">
        <v>92</v>
      </c>
      <c r="I700" s="148" t="s">
        <v>95</v>
      </c>
      <c r="J700" s="148"/>
      <c r="K700" s="149">
        <v>0</v>
      </c>
      <c r="L700" s="149">
        <v>0</v>
      </c>
      <c r="M700" s="150">
        <v>22</v>
      </c>
    </row>
    <row r="701" spans="1:13" x14ac:dyDescent="0.25">
      <c r="A701" s="151" t="s">
        <v>243</v>
      </c>
      <c r="B701" s="151" t="s">
        <v>114</v>
      </c>
      <c r="C701" s="151" t="s">
        <v>317</v>
      </c>
      <c r="D701" s="151" t="s">
        <v>318</v>
      </c>
      <c r="E701" s="151" t="s">
        <v>1322</v>
      </c>
      <c r="F701" s="151" t="s">
        <v>320</v>
      </c>
      <c r="G701" s="151" t="s">
        <v>271</v>
      </c>
      <c r="H701" s="151" t="s">
        <v>95</v>
      </c>
      <c r="I701" s="151" t="s">
        <v>95</v>
      </c>
      <c r="J701" s="151"/>
      <c r="K701" s="152">
        <v>0</v>
      </c>
      <c r="L701" s="152">
        <v>0</v>
      </c>
      <c r="M701" s="153">
        <v>10</v>
      </c>
    </row>
    <row r="702" spans="1:13" x14ac:dyDescent="0.25">
      <c r="A702" s="148" t="s">
        <v>243</v>
      </c>
      <c r="B702" s="148" t="s">
        <v>114</v>
      </c>
      <c r="C702" s="148" t="s">
        <v>416</v>
      </c>
      <c r="D702" s="148" t="s">
        <v>432</v>
      </c>
      <c r="E702" s="148" t="s">
        <v>1323</v>
      </c>
      <c r="F702" s="148" t="s">
        <v>434</v>
      </c>
      <c r="G702" s="148" t="s">
        <v>1324</v>
      </c>
      <c r="H702" s="148" t="s">
        <v>92</v>
      </c>
      <c r="I702" s="148" t="s">
        <v>95</v>
      </c>
      <c r="J702" s="148"/>
      <c r="K702" s="149">
        <v>0</v>
      </c>
      <c r="L702" s="149">
        <v>0</v>
      </c>
      <c r="M702" s="150">
        <v>164</v>
      </c>
    </row>
    <row r="703" spans="1:13" x14ac:dyDescent="0.25">
      <c r="A703" s="151" t="s">
        <v>243</v>
      </c>
      <c r="B703" s="151" t="s">
        <v>114</v>
      </c>
      <c r="C703" s="151" t="s">
        <v>408</v>
      </c>
      <c r="D703" s="151" t="s">
        <v>435</v>
      </c>
      <c r="E703" s="151" t="s">
        <v>1325</v>
      </c>
      <c r="F703" s="151" t="s">
        <v>437</v>
      </c>
      <c r="G703" s="151" t="s">
        <v>1324</v>
      </c>
      <c r="H703" s="151" t="s">
        <v>92</v>
      </c>
      <c r="I703" s="151" t="s">
        <v>95</v>
      </c>
      <c r="J703" s="151"/>
      <c r="K703" s="152">
        <v>0</v>
      </c>
      <c r="L703" s="152">
        <v>0</v>
      </c>
      <c r="M703" s="153">
        <v>83</v>
      </c>
    </row>
    <row r="704" spans="1:13" x14ac:dyDescent="0.25">
      <c r="A704" s="148" t="s">
        <v>243</v>
      </c>
      <c r="B704" s="148" t="s">
        <v>114</v>
      </c>
      <c r="C704" s="148" t="s">
        <v>408</v>
      </c>
      <c r="D704" s="148" t="s">
        <v>1326</v>
      </c>
      <c r="E704" s="148" t="s">
        <v>1327</v>
      </c>
      <c r="F704" s="148" t="s">
        <v>1328</v>
      </c>
      <c r="G704" s="148" t="s">
        <v>1324</v>
      </c>
      <c r="H704" s="148" t="s">
        <v>92</v>
      </c>
      <c r="I704" s="148" t="s">
        <v>95</v>
      </c>
      <c r="J704" s="148"/>
      <c r="K704" s="149">
        <v>0</v>
      </c>
      <c r="L704" s="149">
        <v>0</v>
      </c>
      <c r="M704" s="150">
        <v>84</v>
      </c>
    </row>
    <row r="705" spans="1:13" x14ac:dyDescent="0.25">
      <c r="A705" s="151" t="s">
        <v>243</v>
      </c>
      <c r="B705" s="151" t="s">
        <v>114</v>
      </c>
      <c r="C705" s="151" t="s">
        <v>416</v>
      </c>
      <c r="D705" s="151" t="s">
        <v>432</v>
      </c>
      <c r="E705" s="151" t="s">
        <v>1329</v>
      </c>
      <c r="F705" s="151" t="s">
        <v>434</v>
      </c>
      <c r="G705" s="151" t="s">
        <v>512</v>
      </c>
      <c r="H705" s="151" t="s">
        <v>95</v>
      </c>
      <c r="I705" s="151" t="s">
        <v>95</v>
      </c>
      <c r="J705" s="151"/>
      <c r="K705" s="152">
        <v>0</v>
      </c>
      <c r="L705" s="152">
        <v>0</v>
      </c>
      <c r="M705" s="153">
        <v>30</v>
      </c>
    </row>
    <row r="706" spans="1:13" x14ac:dyDescent="0.25">
      <c r="A706" s="148" t="s">
        <v>243</v>
      </c>
      <c r="B706" s="148" t="s">
        <v>114</v>
      </c>
      <c r="C706" s="148" t="s">
        <v>472</v>
      </c>
      <c r="D706" s="148" t="s">
        <v>467</v>
      </c>
      <c r="E706" s="148" t="s">
        <v>1330</v>
      </c>
      <c r="F706" s="148" t="s">
        <v>204</v>
      </c>
      <c r="G706" s="148" t="s">
        <v>291</v>
      </c>
      <c r="H706" s="148" t="s">
        <v>92</v>
      </c>
      <c r="I706" s="148" t="s">
        <v>95</v>
      </c>
      <c r="J706" s="148"/>
      <c r="K706" s="149">
        <v>0</v>
      </c>
      <c r="L706" s="149">
        <v>0</v>
      </c>
      <c r="M706" s="150">
        <v>33</v>
      </c>
    </row>
    <row r="707" spans="1:13" x14ac:dyDescent="0.25">
      <c r="A707" s="151" t="s">
        <v>243</v>
      </c>
      <c r="B707" s="151" t="s">
        <v>114</v>
      </c>
      <c r="C707" s="151" t="s">
        <v>451</v>
      </c>
      <c r="D707" s="151" t="s">
        <v>340</v>
      </c>
      <c r="E707" s="151" t="s">
        <v>1331</v>
      </c>
      <c r="F707" s="151" t="s">
        <v>453</v>
      </c>
      <c r="G707" s="151" t="s">
        <v>338</v>
      </c>
      <c r="H707" s="151" t="s">
        <v>95</v>
      </c>
      <c r="I707" s="151" t="s">
        <v>95</v>
      </c>
      <c r="J707" s="151"/>
      <c r="K707" s="152">
        <v>0</v>
      </c>
      <c r="L707" s="152">
        <v>0</v>
      </c>
      <c r="M707" s="153">
        <v>21</v>
      </c>
    </row>
    <row r="708" spans="1:13" x14ac:dyDescent="0.25">
      <c r="A708" s="148" t="s">
        <v>243</v>
      </c>
      <c r="B708" s="148" t="s">
        <v>114</v>
      </c>
      <c r="C708" s="148" t="s">
        <v>329</v>
      </c>
      <c r="D708" s="148" t="s">
        <v>1332</v>
      </c>
      <c r="E708" s="148" t="s">
        <v>1333</v>
      </c>
      <c r="F708" s="148" t="s">
        <v>1334</v>
      </c>
      <c r="G708" s="148" t="s">
        <v>338</v>
      </c>
      <c r="H708" s="148" t="s">
        <v>95</v>
      </c>
      <c r="I708" s="148" t="s">
        <v>95</v>
      </c>
      <c r="J708" s="148"/>
      <c r="K708" s="149">
        <v>0</v>
      </c>
      <c r="L708" s="149">
        <v>0</v>
      </c>
      <c r="M708" s="150">
        <v>6</v>
      </c>
    </row>
    <row r="709" spans="1:13" x14ac:dyDescent="0.25">
      <c r="A709" s="151" t="s">
        <v>243</v>
      </c>
      <c r="B709" s="151" t="s">
        <v>114</v>
      </c>
      <c r="C709" s="151" t="s">
        <v>677</v>
      </c>
      <c r="D709" s="151" t="s">
        <v>992</v>
      </c>
      <c r="E709" s="151" t="s">
        <v>1335</v>
      </c>
      <c r="F709" s="151" t="s">
        <v>684</v>
      </c>
      <c r="G709" s="151" t="s">
        <v>1336</v>
      </c>
      <c r="H709" s="151" t="s">
        <v>92</v>
      </c>
      <c r="I709" s="151" t="s">
        <v>92</v>
      </c>
      <c r="J709" s="151" t="s">
        <v>548</v>
      </c>
      <c r="K709" s="152">
        <v>0</v>
      </c>
      <c r="L709" s="152">
        <v>0</v>
      </c>
      <c r="M709" s="153">
        <v>0</v>
      </c>
    </row>
    <row r="710" spans="1:13" x14ac:dyDescent="0.25">
      <c r="A710" s="148" t="s">
        <v>243</v>
      </c>
      <c r="B710" s="148" t="s">
        <v>114</v>
      </c>
      <c r="C710" s="148" t="s">
        <v>420</v>
      </c>
      <c r="D710" s="148" t="s">
        <v>566</v>
      </c>
      <c r="E710" s="148" t="s">
        <v>1337</v>
      </c>
      <c r="F710" s="148" t="s">
        <v>1045</v>
      </c>
      <c r="G710" s="148" t="s">
        <v>1336</v>
      </c>
      <c r="H710" s="148" t="s">
        <v>92</v>
      </c>
      <c r="I710" s="148" t="s">
        <v>92</v>
      </c>
      <c r="J710" s="148" t="s">
        <v>548</v>
      </c>
      <c r="K710" s="149">
        <v>0</v>
      </c>
      <c r="L710" s="149">
        <v>0</v>
      </c>
      <c r="M710" s="150">
        <v>0</v>
      </c>
    </row>
    <row r="711" spans="1:13" x14ac:dyDescent="0.25">
      <c r="A711" s="151" t="s">
        <v>243</v>
      </c>
      <c r="B711" s="151" t="s">
        <v>114</v>
      </c>
      <c r="C711" s="151" t="s">
        <v>420</v>
      </c>
      <c r="D711" s="151" t="s">
        <v>1049</v>
      </c>
      <c r="E711" s="151" t="s">
        <v>1338</v>
      </c>
      <c r="F711" s="151" t="s">
        <v>1051</v>
      </c>
      <c r="G711" s="151" t="s">
        <v>1137</v>
      </c>
      <c r="H711" s="151" t="s">
        <v>92</v>
      </c>
      <c r="I711" s="151" t="s">
        <v>92</v>
      </c>
      <c r="J711" s="151"/>
      <c r="K711" s="152">
        <v>0</v>
      </c>
      <c r="L711" s="152">
        <v>0</v>
      </c>
      <c r="M711" s="153">
        <v>0</v>
      </c>
    </row>
    <row r="712" spans="1:13" x14ac:dyDescent="0.25">
      <c r="A712" s="148" t="s">
        <v>243</v>
      </c>
      <c r="B712" s="148" t="s">
        <v>114</v>
      </c>
      <c r="C712" s="148" t="s">
        <v>703</v>
      </c>
      <c r="D712" s="148" t="s">
        <v>1118</v>
      </c>
      <c r="E712" s="148" t="s">
        <v>1339</v>
      </c>
      <c r="F712" s="148" t="s">
        <v>112</v>
      </c>
      <c r="G712" s="148" t="s">
        <v>1137</v>
      </c>
      <c r="H712" s="148" t="s">
        <v>92</v>
      </c>
      <c r="I712" s="148" t="s">
        <v>92</v>
      </c>
      <c r="J712" s="148"/>
      <c r="K712" s="149">
        <v>0</v>
      </c>
      <c r="L712" s="149">
        <v>0</v>
      </c>
      <c r="M712" s="150">
        <v>0</v>
      </c>
    </row>
    <row r="713" spans="1:13" x14ac:dyDescent="0.25">
      <c r="A713" s="151" t="s">
        <v>243</v>
      </c>
      <c r="B713" s="151" t="s">
        <v>114</v>
      </c>
      <c r="C713" s="151" t="s">
        <v>796</v>
      </c>
      <c r="D713" s="151" t="s">
        <v>1134</v>
      </c>
      <c r="E713" s="151" t="s">
        <v>1340</v>
      </c>
      <c r="F713" s="151" t="s">
        <v>1136</v>
      </c>
      <c r="G713" s="151" t="s">
        <v>1336</v>
      </c>
      <c r="H713" s="151" t="s">
        <v>92</v>
      </c>
      <c r="I713" s="151" t="s">
        <v>92</v>
      </c>
      <c r="J713" s="151" t="s">
        <v>548</v>
      </c>
      <c r="K713" s="152">
        <v>0</v>
      </c>
      <c r="L713" s="152">
        <v>0</v>
      </c>
      <c r="M713" s="153">
        <v>0</v>
      </c>
    </row>
    <row r="714" spans="1:13" x14ac:dyDescent="0.25">
      <c r="A714" s="148" t="s">
        <v>243</v>
      </c>
      <c r="B714" s="148" t="s">
        <v>114</v>
      </c>
      <c r="C714" s="148" t="s">
        <v>477</v>
      </c>
      <c r="D714" s="148" t="s">
        <v>1162</v>
      </c>
      <c r="E714" s="148" t="s">
        <v>1341</v>
      </c>
      <c r="F714" s="148" t="s">
        <v>1164</v>
      </c>
      <c r="G714" s="148" t="s">
        <v>1336</v>
      </c>
      <c r="H714" s="148" t="s">
        <v>92</v>
      </c>
      <c r="I714" s="148" t="s">
        <v>92</v>
      </c>
      <c r="J714" s="148"/>
      <c r="K714" s="149">
        <v>0</v>
      </c>
      <c r="L714" s="149">
        <v>0</v>
      </c>
      <c r="M714" s="150">
        <v>0</v>
      </c>
    </row>
    <row r="715" spans="1:13" x14ac:dyDescent="0.25">
      <c r="A715" s="151" t="s">
        <v>243</v>
      </c>
      <c r="B715" s="151" t="s">
        <v>114</v>
      </c>
      <c r="C715" s="151" t="s">
        <v>249</v>
      </c>
      <c r="D715" s="151" t="s">
        <v>631</v>
      </c>
      <c r="E715" s="151" t="s">
        <v>1342</v>
      </c>
      <c r="F715" s="151" t="s">
        <v>128</v>
      </c>
      <c r="G715" s="151" t="s">
        <v>268</v>
      </c>
      <c r="H715" s="151" t="s">
        <v>95</v>
      </c>
      <c r="I715" s="151" t="s">
        <v>95</v>
      </c>
      <c r="J715" s="151"/>
      <c r="K715" s="152">
        <v>0</v>
      </c>
      <c r="L715" s="152">
        <v>0</v>
      </c>
      <c r="M715" s="153">
        <v>29</v>
      </c>
    </row>
    <row r="716" spans="1:13" x14ac:dyDescent="0.25">
      <c r="A716" s="148" t="s">
        <v>243</v>
      </c>
      <c r="B716" s="148" t="s">
        <v>114</v>
      </c>
      <c r="C716" s="148" t="s">
        <v>420</v>
      </c>
      <c r="D716" s="148" t="s">
        <v>540</v>
      </c>
      <c r="E716" s="148" t="s">
        <v>1343</v>
      </c>
      <c r="F716" s="148" t="s">
        <v>542</v>
      </c>
      <c r="G716" s="148" t="s">
        <v>874</v>
      </c>
      <c r="H716" s="148" t="s">
        <v>95</v>
      </c>
      <c r="I716" s="148" t="s">
        <v>95</v>
      </c>
      <c r="J716" s="148"/>
      <c r="K716" s="149">
        <v>0</v>
      </c>
      <c r="L716" s="149">
        <v>0</v>
      </c>
      <c r="M716" s="150">
        <v>16</v>
      </c>
    </row>
    <row r="717" spans="1:13" x14ac:dyDescent="0.25">
      <c r="A717" s="151" t="s">
        <v>243</v>
      </c>
      <c r="B717" s="151" t="s">
        <v>114</v>
      </c>
      <c r="C717" s="151" t="s">
        <v>477</v>
      </c>
      <c r="D717" s="151" t="s">
        <v>1162</v>
      </c>
      <c r="E717" s="151" t="s">
        <v>1344</v>
      </c>
      <c r="F717" s="151" t="s">
        <v>1164</v>
      </c>
      <c r="G717" s="151" t="s">
        <v>1345</v>
      </c>
      <c r="H717" s="151" t="s">
        <v>92</v>
      </c>
      <c r="I717" s="151" t="s">
        <v>92</v>
      </c>
      <c r="J717" s="151"/>
      <c r="K717" s="152">
        <v>0</v>
      </c>
      <c r="L717" s="152">
        <v>0</v>
      </c>
      <c r="M717" s="153">
        <v>0</v>
      </c>
    </row>
    <row r="718" spans="1:13" x14ac:dyDescent="0.25">
      <c r="A718" s="148" t="s">
        <v>243</v>
      </c>
      <c r="B718" s="148" t="s">
        <v>114</v>
      </c>
      <c r="C718" s="148" t="s">
        <v>420</v>
      </c>
      <c r="D718" s="148" t="s">
        <v>566</v>
      </c>
      <c r="E718" s="148" t="s">
        <v>1346</v>
      </c>
      <c r="F718" s="148" t="s">
        <v>1045</v>
      </c>
      <c r="G718" s="148" t="s">
        <v>1345</v>
      </c>
      <c r="H718" s="148" t="s">
        <v>92</v>
      </c>
      <c r="I718" s="148" t="s">
        <v>92</v>
      </c>
      <c r="J718" s="148" t="s">
        <v>548</v>
      </c>
      <c r="K718" s="149">
        <v>0</v>
      </c>
      <c r="L718" s="149">
        <v>0</v>
      </c>
      <c r="M718" s="150">
        <v>0</v>
      </c>
    </row>
    <row r="719" spans="1:13" x14ac:dyDescent="0.25">
      <c r="A719" s="151" t="s">
        <v>243</v>
      </c>
      <c r="B719" s="151" t="s">
        <v>114</v>
      </c>
      <c r="C719" s="151" t="s">
        <v>249</v>
      </c>
      <c r="D719" s="151" t="s">
        <v>1347</v>
      </c>
      <c r="E719" s="151" t="s">
        <v>1348</v>
      </c>
      <c r="F719" s="151" t="s">
        <v>1349</v>
      </c>
      <c r="G719" s="151" t="s">
        <v>1350</v>
      </c>
      <c r="H719" s="151" t="s">
        <v>95</v>
      </c>
      <c r="I719" s="151" t="s">
        <v>95</v>
      </c>
      <c r="J719" s="151"/>
      <c r="K719" s="152">
        <v>0</v>
      </c>
      <c r="L719" s="152">
        <v>0</v>
      </c>
      <c r="M719" s="153">
        <v>2</v>
      </c>
    </row>
    <row r="720" spans="1:13" x14ac:dyDescent="0.25">
      <c r="A720" s="148" t="s">
        <v>243</v>
      </c>
      <c r="B720" s="148" t="s">
        <v>114</v>
      </c>
      <c r="C720" s="148" t="s">
        <v>1351</v>
      </c>
      <c r="D720" s="148" t="s">
        <v>751</v>
      </c>
      <c r="E720" s="148" t="s">
        <v>1352</v>
      </c>
      <c r="F720" s="148" t="s">
        <v>1353</v>
      </c>
      <c r="G720" s="148" t="s">
        <v>1354</v>
      </c>
      <c r="H720" s="148" t="s">
        <v>95</v>
      </c>
      <c r="I720" s="148" t="s">
        <v>95</v>
      </c>
      <c r="J720" s="148"/>
      <c r="K720" s="149">
        <v>0</v>
      </c>
      <c r="L720" s="149">
        <v>0</v>
      </c>
      <c r="M720" s="150">
        <v>26</v>
      </c>
    </row>
    <row r="721" spans="1:13" x14ac:dyDescent="0.25">
      <c r="A721" s="151" t="s">
        <v>243</v>
      </c>
      <c r="B721" s="151" t="s">
        <v>114</v>
      </c>
      <c r="C721" s="151" t="s">
        <v>1351</v>
      </c>
      <c r="D721" s="151" t="s">
        <v>1294</v>
      </c>
      <c r="E721" s="151" t="s">
        <v>1355</v>
      </c>
      <c r="F721" s="151" t="s">
        <v>1356</v>
      </c>
      <c r="G721" s="151" t="s">
        <v>1354</v>
      </c>
      <c r="H721" s="151" t="s">
        <v>95</v>
      </c>
      <c r="I721" s="151" t="s">
        <v>95</v>
      </c>
      <c r="J721" s="151"/>
      <c r="K721" s="152">
        <v>0</v>
      </c>
      <c r="L721" s="152">
        <v>0</v>
      </c>
      <c r="M721" s="153">
        <v>28</v>
      </c>
    </row>
    <row r="722" spans="1:13" x14ac:dyDescent="0.25">
      <c r="A722" s="148" t="s">
        <v>243</v>
      </c>
      <c r="B722" s="148" t="s">
        <v>114</v>
      </c>
      <c r="C722" s="148" t="s">
        <v>592</v>
      </c>
      <c r="D722" s="148" t="s">
        <v>307</v>
      </c>
      <c r="E722" s="148" t="s">
        <v>1357</v>
      </c>
      <c r="F722" s="148" t="s">
        <v>594</v>
      </c>
      <c r="G722" s="148" t="s">
        <v>288</v>
      </c>
      <c r="H722" s="148" t="s">
        <v>92</v>
      </c>
      <c r="I722" s="148" t="s">
        <v>95</v>
      </c>
      <c r="J722" s="148"/>
      <c r="K722" s="149">
        <v>0</v>
      </c>
      <c r="L722" s="149">
        <v>0</v>
      </c>
      <c r="M722" s="150">
        <v>62</v>
      </c>
    </row>
    <row r="723" spans="1:13" x14ac:dyDescent="0.25">
      <c r="A723" s="151" t="s">
        <v>243</v>
      </c>
      <c r="B723" s="151" t="s">
        <v>114</v>
      </c>
      <c r="C723" s="151" t="s">
        <v>677</v>
      </c>
      <c r="D723" s="151" t="s">
        <v>992</v>
      </c>
      <c r="E723" s="151" t="s">
        <v>1358</v>
      </c>
      <c r="F723" s="151" t="s">
        <v>684</v>
      </c>
      <c r="G723" s="151" t="s">
        <v>550</v>
      </c>
      <c r="H723" s="151" t="s">
        <v>92</v>
      </c>
      <c r="I723" s="151" t="s">
        <v>92</v>
      </c>
      <c r="J723" s="151" t="s">
        <v>548</v>
      </c>
      <c r="K723" s="152">
        <v>1</v>
      </c>
      <c r="L723" s="152">
        <v>0</v>
      </c>
      <c r="M723" s="153">
        <v>1</v>
      </c>
    </row>
    <row r="724" spans="1:13" x14ac:dyDescent="0.25">
      <c r="A724" s="148" t="s">
        <v>243</v>
      </c>
      <c r="B724" s="148" t="s">
        <v>114</v>
      </c>
      <c r="C724" s="148" t="s">
        <v>420</v>
      </c>
      <c r="D724" s="148" t="s">
        <v>566</v>
      </c>
      <c r="E724" s="148" t="s">
        <v>1359</v>
      </c>
      <c r="F724" s="148" t="s">
        <v>1045</v>
      </c>
      <c r="G724" s="148" t="s">
        <v>970</v>
      </c>
      <c r="H724" s="148" t="s">
        <v>92</v>
      </c>
      <c r="I724" s="148" t="s">
        <v>92</v>
      </c>
      <c r="J724" s="148" t="s">
        <v>548</v>
      </c>
      <c r="K724" s="149">
        <v>0</v>
      </c>
      <c r="L724" s="149">
        <v>0</v>
      </c>
      <c r="M724" s="150">
        <v>0</v>
      </c>
    </row>
    <row r="725" spans="1:13" x14ac:dyDescent="0.25">
      <c r="A725" s="151" t="s">
        <v>243</v>
      </c>
      <c r="B725" s="151" t="s">
        <v>114</v>
      </c>
      <c r="C725" s="151" t="s">
        <v>420</v>
      </c>
      <c r="D725" s="151" t="s">
        <v>1049</v>
      </c>
      <c r="E725" s="151" t="s">
        <v>1360</v>
      </c>
      <c r="F725" s="151" t="s">
        <v>1051</v>
      </c>
      <c r="G725" s="151" t="s">
        <v>1336</v>
      </c>
      <c r="H725" s="151" t="s">
        <v>92</v>
      </c>
      <c r="I725" s="151" t="s">
        <v>92</v>
      </c>
      <c r="J725" s="151"/>
      <c r="K725" s="152">
        <v>0</v>
      </c>
      <c r="L725" s="152">
        <v>0</v>
      </c>
      <c r="M725" s="153">
        <v>0</v>
      </c>
    </row>
    <row r="726" spans="1:13" x14ac:dyDescent="0.25">
      <c r="A726" s="148" t="s">
        <v>243</v>
      </c>
      <c r="B726" s="148" t="s">
        <v>114</v>
      </c>
      <c r="C726" s="148" t="s">
        <v>796</v>
      </c>
      <c r="D726" s="148" t="s">
        <v>1134</v>
      </c>
      <c r="E726" s="148" t="s">
        <v>1361</v>
      </c>
      <c r="F726" s="148" t="s">
        <v>1136</v>
      </c>
      <c r="G726" s="148" t="s">
        <v>550</v>
      </c>
      <c r="H726" s="148" t="s">
        <v>92</v>
      </c>
      <c r="I726" s="148" t="s">
        <v>92</v>
      </c>
      <c r="J726" s="148" t="s">
        <v>548</v>
      </c>
      <c r="K726" s="149">
        <v>0</v>
      </c>
      <c r="L726" s="149">
        <v>0</v>
      </c>
      <c r="M726" s="150">
        <v>0</v>
      </c>
    </row>
    <row r="727" spans="1:13" x14ac:dyDescent="0.25">
      <c r="A727" s="151" t="s">
        <v>243</v>
      </c>
      <c r="B727" s="151" t="s">
        <v>114</v>
      </c>
      <c r="C727" s="151" t="s">
        <v>306</v>
      </c>
      <c r="D727" s="151" t="s">
        <v>307</v>
      </c>
      <c r="E727" s="151" t="s">
        <v>1362</v>
      </c>
      <c r="F727" s="151" t="s">
        <v>130</v>
      </c>
      <c r="G727" s="151" t="s">
        <v>1363</v>
      </c>
      <c r="H727" s="151" t="s">
        <v>92</v>
      </c>
      <c r="I727" s="151" t="s">
        <v>92</v>
      </c>
      <c r="J727" s="151"/>
      <c r="K727" s="152">
        <v>0</v>
      </c>
      <c r="L727" s="152">
        <v>0</v>
      </c>
      <c r="M727" s="153">
        <v>0</v>
      </c>
    </row>
    <row r="728" spans="1:13" x14ac:dyDescent="0.25">
      <c r="A728" s="148" t="s">
        <v>243</v>
      </c>
      <c r="B728" s="148" t="s">
        <v>114</v>
      </c>
      <c r="C728" s="148" t="s">
        <v>306</v>
      </c>
      <c r="D728" s="148" t="s">
        <v>307</v>
      </c>
      <c r="E728" s="148" t="s">
        <v>1364</v>
      </c>
      <c r="F728" s="148" t="s">
        <v>130</v>
      </c>
      <c r="G728" s="148" t="s">
        <v>1022</v>
      </c>
      <c r="H728" s="148" t="s">
        <v>92</v>
      </c>
      <c r="I728" s="148" t="s">
        <v>92</v>
      </c>
      <c r="J728" s="148"/>
      <c r="K728" s="149">
        <v>0</v>
      </c>
      <c r="L728" s="149">
        <v>0</v>
      </c>
      <c r="M728" s="150">
        <v>0</v>
      </c>
    </row>
    <row r="729" spans="1:13" x14ac:dyDescent="0.25">
      <c r="A729" s="151" t="s">
        <v>243</v>
      </c>
      <c r="B729" s="151" t="s">
        <v>114</v>
      </c>
      <c r="C729" s="151" t="s">
        <v>477</v>
      </c>
      <c r="D729" s="151" t="s">
        <v>700</v>
      </c>
      <c r="E729" s="151" t="s">
        <v>1365</v>
      </c>
      <c r="F729" s="151" t="s">
        <v>1169</v>
      </c>
      <c r="G729" s="151" t="s">
        <v>1336</v>
      </c>
      <c r="H729" s="151" t="s">
        <v>92</v>
      </c>
      <c r="I729" s="151" t="s">
        <v>92</v>
      </c>
      <c r="J729" s="151"/>
      <c r="K729" s="152">
        <v>0</v>
      </c>
      <c r="L729" s="152">
        <v>0</v>
      </c>
      <c r="M729" s="153">
        <v>0</v>
      </c>
    </row>
    <row r="730" spans="1:13" x14ac:dyDescent="0.25">
      <c r="A730" s="148" t="s">
        <v>243</v>
      </c>
      <c r="B730" s="148" t="s">
        <v>114</v>
      </c>
      <c r="C730" s="148" t="s">
        <v>420</v>
      </c>
      <c r="D730" s="148" t="s">
        <v>307</v>
      </c>
      <c r="E730" s="148" t="s">
        <v>1366</v>
      </c>
      <c r="F730" s="148" t="s">
        <v>426</v>
      </c>
      <c r="G730" s="148" t="s">
        <v>1367</v>
      </c>
      <c r="H730" s="148" t="s">
        <v>95</v>
      </c>
      <c r="I730" s="148" t="s">
        <v>95</v>
      </c>
      <c r="J730" s="148"/>
      <c r="K730" s="149">
        <v>0</v>
      </c>
      <c r="L730" s="149">
        <v>0</v>
      </c>
      <c r="M730" s="150">
        <v>26</v>
      </c>
    </row>
    <row r="731" spans="1:13" x14ac:dyDescent="0.25">
      <c r="A731" s="151" t="s">
        <v>243</v>
      </c>
      <c r="B731" s="151" t="s">
        <v>114</v>
      </c>
      <c r="C731" s="151" t="s">
        <v>420</v>
      </c>
      <c r="D731" s="151" t="s">
        <v>421</v>
      </c>
      <c r="E731" s="151" t="s">
        <v>1368</v>
      </c>
      <c r="F731" s="151" t="s">
        <v>423</v>
      </c>
      <c r="G731" s="151" t="s">
        <v>294</v>
      </c>
      <c r="H731" s="151" t="s">
        <v>92</v>
      </c>
      <c r="I731" s="151" t="s">
        <v>95</v>
      </c>
      <c r="J731" s="151"/>
      <c r="K731" s="152">
        <v>0</v>
      </c>
      <c r="L731" s="152">
        <v>0</v>
      </c>
      <c r="M731" s="153">
        <v>23</v>
      </c>
    </row>
    <row r="732" spans="1:13" x14ac:dyDescent="0.25">
      <c r="A732" s="148" t="s">
        <v>243</v>
      </c>
      <c r="B732" s="148" t="s">
        <v>114</v>
      </c>
      <c r="C732" s="148" t="s">
        <v>692</v>
      </c>
      <c r="D732" s="148" t="s">
        <v>693</v>
      </c>
      <c r="E732" s="148" t="s">
        <v>1369</v>
      </c>
      <c r="F732" s="148" t="s">
        <v>695</v>
      </c>
      <c r="G732" s="148" t="s">
        <v>285</v>
      </c>
      <c r="H732" s="148" t="s">
        <v>92</v>
      </c>
      <c r="I732" s="148" t="s">
        <v>95</v>
      </c>
      <c r="J732" s="148"/>
      <c r="K732" s="149">
        <v>0</v>
      </c>
      <c r="L732" s="149">
        <v>0</v>
      </c>
      <c r="M732" s="150">
        <v>27</v>
      </c>
    </row>
    <row r="733" spans="1:13" x14ac:dyDescent="0.25">
      <c r="A733" s="151" t="s">
        <v>243</v>
      </c>
      <c r="B733" s="151" t="s">
        <v>114</v>
      </c>
      <c r="C733" s="151" t="s">
        <v>371</v>
      </c>
      <c r="D733" s="151" t="s">
        <v>359</v>
      </c>
      <c r="E733" s="151" t="s">
        <v>1370</v>
      </c>
      <c r="F733" s="151" t="s">
        <v>995</v>
      </c>
      <c r="G733" s="151" t="s">
        <v>1022</v>
      </c>
      <c r="H733" s="151" t="s">
        <v>92</v>
      </c>
      <c r="I733" s="151" t="s">
        <v>92</v>
      </c>
      <c r="J733" s="151" t="s">
        <v>548</v>
      </c>
      <c r="K733" s="152">
        <v>0</v>
      </c>
      <c r="L733" s="152">
        <v>0</v>
      </c>
      <c r="M733" s="153">
        <v>0</v>
      </c>
    </row>
    <row r="734" spans="1:13" x14ac:dyDescent="0.25">
      <c r="A734" s="148" t="s">
        <v>243</v>
      </c>
      <c r="B734" s="148" t="s">
        <v>114</v>
      </c>
      <c r="C734" s="148" t="s">
        <v>1126</v>
      </c>
      <c r="D734" s="148" t="s">
        <v>1127</v>
      </c>
      <c r="E734" s="148" t="s">
        <v>1371</v>
      </c>
      <c r="F734" s="148" t="s">
        <v>1129</v>
      </c>
      <c r="G734" s="148" t="s">
        <v>1022</v>
      </c>
      <c r="H734" s="148" t="s">
        <v>92</v>
      </c>
      <c r="I734" s="148" t="s">
        <v>92</v>
      </c>
      <c r="J734" s="148"/>
      <c r="K734" s="149">
        <v>0</v>
      </c>
      <c r="L734" s="149">
        <v>0</v>
      </c>
      <c r="M734" s="150">
        <v>0</v>
      </c>
    </row>
    <row r="735" spans="1:13" x14ac:dyDescent="0.25">
      <c r="A735" s="151" t="s">
        <v>243</v>
      </c>
      <c r="B735" s="151" t="s">
        <v>114</v>
      </c>
      <c r="C735" s="151" t="s">
        <v>362</v>
      </c>
      <c r="D735" s="151" t="s">
        <v>307</v>
      </c>
      <c r="E735" s="151" t="s">
        <v>1372</v>
      </c>
      <c r="F735" s="151" t="s">
        <v>89</v>
      </c>
      <c r="G735" s="151" t="s">
        <v>1373</v>
      </c>
      <c r="H735" s="151" t="s">
        <v>92</v>
      </c>
      <c r="I735" s="151" t="s">
        <v>92</v>
      </c>
      <c r="J735" s="151"/>
      <c r="K735" s="152">
        <v>0</v>
      </c>
      <c r="L735" s="152">
        <v>0</v>
      </c>
      <c r="M735" s="153">
        <v>0</v>
      </c>
    </row>
    <row r="736" spans="1:13" x14ac:dyDescent="0.25">
      <c r="A736" s="148" t="s">
        <v>243</v>
      </c>
      <c r="B736" s="148" t="s">
        <v>114</v>
      </c>
      <c r="C736" s="148" t="s">
        <v>420</v>
      </c>
      <c r="D736" s="148" t="s">
        <v>400</v>
      </c>
      <c r="E736" s="148" t="s">
        <v>1374</v>
      </c>
      <c r="F736" s="148" t="s">
        <v>177</v>
      </c>
      <c r="G736" s="148" t="s">
        <v>1336</v>
      </c>
      <c r="H736" s="148" t="s">
        <v>92</v>
      </c>
      <c r="I736" s="148" t="s">
        <v>92</v>
      </c>
      <c r="J736" s="148" t="s">
        <v>548</v>
      </c>
      <c r="K736" s="149">
        <v>0</v>
      </c>
      <c r="L736" s="149">
        <v>0</v>
      </c>
      <c r="M736" s="150">
        <v>0</v>
      </c>
    </row>
    <row r="737" spans="1:13" x14ac:dyDescent="0.25">
      <c r="A737" s="151" t="s">
        <v>243</v>
      </c>
      <c r="B737" s="151" t="s">
        <v>114</v>
      </c>
      <c r="C737" s="151" t="s">
        <v>703</v>
      </c>
      <c r="D737" s="151" t="s">
        <v>1118</v>
      </c>
      <c r="E737" s="151" t="s">
        <v>1375</v>
      </c>
      <c r="F737" s="151" t="s">
        <v>112</v>
      </c>
      <c r="G737" s="151" t="s">
        <v>1336</v>
      </c>
      <c r="H737" s="151" t="s">
        <v>92</v>
      </c>
      <c r="I737" s="151" t="s">
        <v>92</v>
      </c>
      <c r="J737" s="151"/>
      <c r="K737" s="152">
        <v>0</v>
      </c>
      <c r="L737" s="152">
        <v>0</v>
      </c>
      <c r="M737" s="153">
        <v>0</v>
      </c>
    </row>
    <row r="738" spans="1:13" x14ac:dyDescent="0.25">
      <c r="A738" s="148" t="s">
        <v>243</v>
      </c>
      <c r="B738" s="148" t="s">
        <v>114</v>
      </c>
      <c r="C738" s="148" t="s">
        <v>703</v>
      </c>
      <c r="D738" s="148" t="s">
        <v>704</v>
      </c>
      <c r="E738" s="148" t="s">
        <v>1376</v>
      </c>
      <c r="F738" s="148" t="s">
        <v>706</v>
      </c>
      <c r="G738" s="148" t="s">
        <v>248</v>
      </c>
      <c r="H738" s="148" t="s">
        <v>95</v>
      </c>
      <c r="I738" s="148" t="s">
        <v>95</v>
      </c>
      <c r="J738" s="148"/>
      <c r="K738" s="149">
        <v>0</v>
      </c>
      <c r="L738" s="149">
        <v>0</v>
      </c>
      <c r="M738" s="150">
        <v>25</v>
      </c>
    </row>
    <row r="739" spans="1:13" x14ac:dyDescent="0.25">
      <c r="A739" s="151" t="s">
        <v>243</v>
      </c>
      <c r="B739" s="151" t="s">
        <v>114</v>
      </c>
      <c r="C739" s="151" t="s">
        <v>1377</v>
      </c>
      <c r="D739" s="151" t="s">
        <v>1378</v>
      </c>
      <c r="E739" s="151" t="s">
        <v>1379</v>
      </c>
      <c r="F739" s="151" t="s">
        <v>1380</v>
      </c>
      <c r="G739" s="151" t="s">
        <v>257</v>
      </c>
      <c r="H739" s="151" t="s">
        <v>95</v>
      </c>
      <c r="I739" s="151" t="s">
        <v>95</v>
      </c>
      <c r="J739" s="151"/>
      <c r="K739" s="152">
        <v>0</v>
      </c>
      <c r="L739" s="152">
        <v>0</v>
      </c>
      <c r="M739" s="153">
        <v>0</v>
      </c>
    </row>
    <row r="740" spans="1:13" x14ac:dyDescent="0.25">
      <c r="A740" s="148" t="s">
        <v>243</v>
      </c>
      <c r="B740" s="148" t="s">
        <v>114</v>
      </c>
      <c r="C740" s="148" t="s">
        <v>1377</v>
      </c>
      <c r="D740" s="148" t="s">
        <v>489</v>
      </c>
      <c r="E740" s="148" t="s">
        <v>1381</v>
      </c>
      <c r="F740" s="148" t="s">
        <v>1382</v>
      </c>
      <c r="G740" s="148" t="s">
        <v>248</v>
      </c>
      <c r="H740" s="148" t="s">
        <v>95</v>
      </c>
      <c r="I740" s="148" t="s">
        <v>95</v>
      </c>
      <c r="J740" s="148"/>
      <c r="K740" s="149">
        <v>0</v>
      </c>
      <c r="L740" s="149">
        <v>0</v>
      </c>
      <c r="M740" s="150">
        <v>4</v>
      </c>
    </row>
    <row r="741" spans="1:13" x14ac:dyDescent="0.25">
      <c r="A741" s="151" t="s">
        <v>243</v>
      </c>
      <c r="B741" s="151" t="s">
        <v>114</v>
      </c>
      <c r="C741" s="151" t="s">
        <v>1377</v>
      </c>
      <c r="D741" s="151" t="s">
        <v>1383</v>
      </c>
      <c r="E741" s="151" t="s">
        <v>1384</v>
      </c>
      <c r="F741" s="151" t="s">
        <v>1385</v>
      </c>
      <c r="G741" s="151" t="s">
        <v>248</v>
      </c>
      <c r="H741" s="151" t="s">
        <v>95</v>
      </c>
      <c r="I741" s="151" t="s">
        <v>95</v>
      </c>
      <c r="J741" s="151"/>
      <c r="K741" s="152">
        <v>0</v>
      </c>
      <c r="L741" s="152">
        <v>0</v>
      </c>
      <c r="M741" s="153">
        <v>4</v>
      </c>
    </row>
    <row r="742" spans="1:13" x14ac:dyDescent="0.25">
      <c r="A742" s="148" t="s">
        <v>243</v>
      </c>
      <c r="B742" s="148" t="s">
        <v>114</v>
      </c>
      <c r="C742" s="148" t="s">
        <v>1377</v>
      </c>
      <c r="D742" s="148" t="s">
        <v>489</v>
      </c>
      <c r="E742" s="148" t="s">
        <v>1386</v>
      </c>
      <c r="F742" s="148" t="s">
        <v>1382</v>
      </c>
      <c r="G742" s="148" t="s">
        <v>260</v>
      </c>
      <c r="H742" s="148" t="s">
        <v>95</v>
      </c>
      <c r="I742" s="148" t="s">
        <v>95</v>
      </c>
      <c r="J742" s="148"/>
      <c r="K742" s="149">
        <v>0</v>
      </c>
      <c r="L742" s="149">
        <v>0</v>
      </c>
      <c r="M742" s="150">
        <v>5</v>
      </c>
    </row>
    <row r="743" spans="1:13" x14ac:dyDescent="0.25">
      <c r="A743" s="151" t="s">
        <v>243</v>
      </c>
      <c r="B743" s="151" t="s">
        <v>114</v>
      </c>
      <c r="C743" s="151" t="s">
        <v>420</v>
      </c>
      <c r="D743" s="151" t="s">
        <v>540</v>
      </c>
      <c r="E743" s="151" t="s">
        <v>1387</v>
      </c>
      <c r="F743" s="151" t="s">
        <v>542</v>
      </c>
      <c r="G743" s="151" t="s">
        <v>584</v>
      </c>
      <c r="H743" s="151" t="s">
        <v>95</v>
      </c>
      <c r="I743" s="151" t="s">
        <v>95</v>
      </c>
      <c r="J743" s="151"/>
      <c r="K743" s="152">
        <v>0</v>
      </c>
      <c r="L743" s="152">
        <v>0</v>
      </c>
      <c r="M743" s="153">
        <v>26</v>
      </c>
    </row>
    <row r="744" spans="1:13" x14ac:dyDescent="0.25">
      <c r="A744" s="148" t="s">
        <v>243</v>
      </c>
      <c r="B744" s="148" t="s">
        <v>114</v>
      </c>
      <c r="C744" s="148" t="s">
        <v>371</v>
      </c>
      <c r="D744" s="148" t="s">
        <v>372</v>
      </c>
      <c r="E744" s="148" t="s">
        <v>1388</v>
      </c>
      <c r="F744" s="148" t="s">
        <v>132</v>
      </c>
      <c r="G744" s="148" t="s">
        <v>500</v>
      </c>
      <c r="H744" s="148" t="s">
        <v>95</v>
      </c>
      <c r="I744" s="148" t="s">
        <v>95</v>
      </c>
      <c r="J744" s="148"/>
      <c r="K744" s="149">
        <v>0</v>
      </c>
      <c r="L744" s="149">
        <v>0</v>
      </c>
      <c r="M744" s="150">
        <v>20</v>
      </c>
    </row>
    <row r="745" spans="1:13" x14ac:dyDescent="0.25">
      <c r="A745" s="151" t="s">
        <v>243</v>
      </c>
      <c r="B745" s="151" t="s">
        <v>114</v>
      </c>
      <c r="C745" s="151" t="s">
        <v>371</v>
      </c>
      <c r="D745" s="151" t="s">
        <v>330</v>
      </c>
      <c r="E745" s="151" t="s">
        <v>1389</v>
      </c>
      <c r="F745" s="151" t="s">
        <v>764</v>
      </c>
      <c r="G745" s="151" t="s">
        <v>288</v>
      </c>
      <c r="H745" s="151" t="s">
        <v>92</v>
      </c>
      <c r="I745" s="151" t="s">
        <v>95</v>
      </c>
      <c r="J745" s="151"/>
      <c r="K745" s="152">
        <v>0</v>
      </c>
      <c r="L745" s="152">
        <v>0</v>
      </c>
      <c r="M745" s="153">
        <v>31</v>
      </c>
    </row>
    <row r="746" spans="1:13" x14ac:dyDescent="0.25">
      <c r="A746" s="148" t="s">
        <v>243</v>
      </c>
      <c r="B746" s="148" t="s">
        <v>114</v>
      </c>
      <c r="C746" s="148" t="s">
        <v>1377</v>
      </c>
      <c r="D746" s="148" t="s">
        <v>1383</v>
      </c>
      <c r="E746" s="148" t="s">
        <v>1390</v>
      </c>
      <c r="F746" s="148" t="s">
        <v>1385</v>
      </c>
      <c r="G746" s="148" t="s">
        <v>260</v>
      </c>
      <c r="H746" s="148" t="s">
        <v>95</v>
      </c>
      <c r="I746" s="148" t="s">
        <v>95</v>
      </c>
      <c r="J746" s="148"/>
      <c r="K746" s="149">
        <v>0</v>
      </c>
      <c r="L746" s="149">
        <v>0</v>
      </c>
      <c r="M746" s="150">
        <v>5</v>
      </c>
    </row>
    <row r="747" spans="1:13" x14ac:dyDescent="0.25">
      <c r="A747" s="151" t="s">
        <v>243</v>
      </c>
      <c r="B747" s="151" t="s">
        <v>114</v>
      </c>
      <c r="C747" s="151" t="s">
        <v>692</v>
      </c>
      <c r="D747" s="151" t="s">
        <v>555</v>
      </c>
      <c r="E747" s="151" t="s">
        <v>1391</v>
      </c>
      <c r="F747" s="151" t="s">
        <v>1068</v>
      </c>
      <c r="G747" s="151" t="s">
        <v>1363</v>
      </c>
      <c r="H747" s="151" t="s">
        <v>92</v>
      </c>
      <c r="I747" s="151" t="s">
        <v>92</v>
      </c>
      <c r="J747" s="151" t="s">
        <v>548</v>
      </c>
      <c r="K747" s="152">
        <v>0</v>
      </c>
      <c r="L747" s="152">
        <v>0</v>
      </c>
      <c r="M747" s="153">
        <v>0</v>
      </c>
    </row>
    <row r="748" spans="1:13" x14ac:dyDescent="0.25">
      <c r="A748" s="148" t="s">
        <v>243</v>
      </c>
      <c r="B748" s="148" t="s">
        <v>114</v>
      </c>
      <c r="C748" s="148" t="s">
        <v>392</v>
      </c>
      <c r="D748" s="148" t="s">
        <v>396</v>
      </c>
      <c r="E748" s="148" t="s">
        <v>1392</v>
      </c>
      <c r="F748" s="148" t="s">
        <v>398</v>
      </c>
      <c r="G748" s="148" t="s">
        <v>1345</v>
      </c>
      <c r="H748" s="148" t="s">
        <v>92</v>
      </c>
      <c r="I748" s="148" t="s">
        <v>92</v>
      </c>
      <c r="J748" s="148"/>
      <c r="K748" s="149">
        <v>0</v>
      </c>
      <c r="L748" s="149">
        <v>0</v>
      </c>
      <c r="M748" s="150">
        <v>0</v>
      </c>
    </row>
    <row r="749" spans="1:13" x14ac:dyDescent="0.25">
      <c r="A749" s="151" t="s">
        <v>243</v>
      </c>
      <c r="B749" s="151" t="s">
        <v>114</v>
      </c>
      <c r="C749" s="151" t="s">
        <v>392</v>
      </c>
      <c r="D749" s="151" t="s">
        <v>393</v>
      </c>
      <c r="E749" s="151" t="s">
        <v>1393</v>
      </c>
      <c r="F749" s="151" t="s">
        <v>395</v>
      </c>
      <c r="G749" s="151" t="s">
        <v>1394</v>
      </c>
      <c r="H749" s="151" t="s">
        <v>92</v>
      </c>
      <c r="I749" s="151" t="s">
        <v>92</v>
      </c>
      <c r="J749" s="151"/>
      <c r="K749" s="152">
        <v>0</v>
      </c>
      <c r="L749" s="152">
        <v>0</v>
      </c>
      <c r="M749" s="153">
        <v>0</v>
      </c>
    </row>
    <row r="750" spans="1:13" x14ac:dyDescent="0.25">
      <c r="A750" s="148" t="s">
        <v>243</v>
      </c>
      <c r="B750" s="148" t="s">
        <v>114</v>
      </c>
      <c r="C750" s="148" t="s">
        <v>628</v>
      </c>
      <c r="D750" s="148" t="s">
        <v>359</v>
      </c>
      <c r="E750" s="148" t="s">
        <v>1395</v>
      </c>
      <c r="F750" s="148" t="s">
        <v>138</v>
      </c>
      <c r="G750" s="148" t="s">
        <v>1345</v>
      </c>
      <c r="H750" s="148" t="s">
        <v>92</v>
      </c>
      <c r="I750" s="148" t="s">
        <v>92</v>
      </c>
      <c r="J750" s="148"/>
      <c r="K750" s="149">
        <v>0</v>
      </c>
      <c r="L750" s="149">
        <v>0</v>
      </c>
      <c r="M750" s="150">
        <v>0</v>
      </c>
    </row>
    <row r="751" spans="1:13" x14ac:dyDescent="0.25">
      <c r="A751" s="151" t="s">
        <v>243</v>
      </c>
      <c r="B751" s="151" t="s">
        <v>114</v>
      </c>
      <c r="C751" s="151" t="s">
        <v>362</v>
      </c>
      <c r="D751" s="151" t="s">
        <v>307</v>
      </c>
      <c r="E751" s="151" t="s">
        <v>1396</v>
      </c>
      <c r="F751" s="151" t="s">
        <v>89</v>
      </c>
      <c r="G751" s="151" t="s">
        <v>1394</v>
      </c>
      <c r="H751" s="151" t="s">
        <v>92</v>
      </c>
      <c r="I751" s="151" t="s">
        <v>92</v>
      </c>
      <c r="J751" s="151"/>
      <c r="K751" s="152">
        <v>0</v>
      </c>
      <c r="L751" s="152">
        <v>0</v>
      </c>
      <c r="M751" s="153">
        <v>0</v>
      </c>
    </row>
    <row r="752" spans="1:13" x14ac:dyDescent="0.25">
      <c r="A752" s="148" t="s">
        <v>243</v>
      </c>
      <c r="B752" s="148" t="s">
        <v>114</v>
      </c>
      <c r="C752" s="148" t="s">
        <v>371</v>
      </c>
      <c r="D752" s="148" t="s">
        <v>330</v>
      </c>
      <c r="E752" s="148" t="s">
        <v>1397</v>
      </c>
      <c r="F752" s="148" t="s">
        <v>764</v>
      </c>
      <c r="G752" s="148" t="s">
        <v>291</v>
      </c>
      <c r="H752" s="148" t="s">
        <v>92</v>
      </c>
      <c r="I752" s="148" t="s">
        <v>95</v>
      </c>
      <c r="J752" s="148"/>
      <c r="K752" s="149">
        <v>0</v>
      </c>
      <c r="L752" s="149">
        <v>0</v>
      </c>
      <c r="M752" s="150">
        <v>28</v>
      </c>
    </row>
    <row r="753" spans="1:13" x14ac:dyDescent="0.25">
      <c r="A753" s="151" t="s">
        <v>243</v>
      </c>
      <c r="B753" s="151" t="s">
        <v>114</v>
      </c>
      <c r="C753" s="151" t="s">
        <v>249</v>
      </c>
      <c r="D753" s="151" t="s">
        <v>555</v>
      </c>
      <c r="E753" s="151" t="s">
        <v>1398</v>
      </c>
      <c r="F753" s="151" t="s">
        <v>136</v>
      </c>
      <c r="G753" s="151" t="s">
        <v>1363</v>
      </c>
      <c r="H753" s="151" t="s">
        <v>92</v>
      </c>
      <c r="I753" s="151" t="s">
        <v>92</v>
      </c>
      <c r="J753" s="151" t="s">
        <v>548</v>
      </c>
      <c r="K753" s="152">
        <v>0</v>
      </c>
      <c r="L753" s="152">
        <v>0</v>
      </c>
      <c r="M753" s="153">
        <v>0</v>
      </c>
    </row>
    <row r="754" spans="1:13" x14ac:dyDescent="0.25">
      <c r="A754" s="148" t="s">
        <v>243</v>
      </c>
      <c r="B754" s="148" t="s">
        <v>114</v>
      </c>
      <c r="C754" s="148" t="s">
        <v>420</v>
      </c>
      <c r="D754" s="148" t="s">
        <v>393</v>
      </c>
      <c r="E754" s="148" t="s">
        <v>1399</v>
      </c>
      <c r="F754" s="148" t="s">
        <v>117</v>
      </c>
      <c r="G754" s="148" t="s">
        <v>1400</v>
      </c>
      <c r="H754" s="148" t="s">
        <v>92</v>
      </c>
      <c r="I754" s="148" t="s">
        <v>92</v>
      </c>
      <c r="J754" s="148" t="s">
        <v>548</v>
      </c>
      <c r="K754" s="149">
        <v>0</v>
      </c>
      <c r="L754" s="149">
        <v>0</v>
      </c>
      <c r="M754" s="150">
        <v>0</v>
      </c>
    </row>
    <row r="755" spans="1:13" x14ac:dyDescent="0.25">
      <c r="A755" s="151" t="s">
        <v>243</v>
      </c>
      <c r="B755" s="151" t="s">
        <v>114</v>
      </c>
      <c r="C755" s="151" t="s">
        <v>1054</v>
      </c>
      <c r="D755" s="151" t="s">
        <v>1055</v>
      </c>
      <c r="E755" s="151" t="s">
        <v>1401</v>
      </c>
      <c r="F755" s="151" t="s">
        <v>1057</v>
      </c>
      <c r="G755" s="151" t="s">
        <v>1363</v>
      </c>
      <c r="H755" s="151" t="s">
        <v>92</v>
      </c>
      <c r="I755" s="151" t="s">
        <v>92</v>
      </c>
      <c r="J755" s="151" t="s">
        <v>548</v>
      </c>
      <c r="K755" s="152">
        <v>0</v>
      </c>
      <c r="L755" s="152">
        <v>0</v>
      </c>
      <c r="M755" s="153">
        <v>0</v>
      </c>
    </row>
    <row r="756" spans="1:13" x14ac:dyDescent="0.25">
      <c r="A756" s="148" t="s">
        <v>243</v>
      </c>
      <c r="B756" s="148" t="s">
        <v>114</v>
      </c>
      <c r="C756" s="148" t="s">
        <v>1126</v>
      </c>
      <c r="D756" s="148" t="s">
        <v>1127</v>
      </c>
      <c r="E756" s="148" t="s">
        <v>1402</v>
      </c>
      <c r="F756" s="148" t="s">
        <v>1129</v>
      </c>
      <c r="G756" s="148" t="s">
        <v>1403</v>
      </c>
      <c r="H756" s="148" t="s">
        <v>92</v>
      </c>
      <c r="I756" s="148" t="s">
        <v>92</v>
      </c>
      <c r="J756" s="148"/>
      <c r="K756" s="149">
        <v>0</v>
      </c>
      <c r="L756" s="149">
        <v>0</v>
      </c>
      <c r="M756" s="150">
        <v>0</v>
      </c>
    </row>
    <row r="757" spans="1:13" x14ac:dyDescent="0.25">
      <c r="A757" s="151" t="s">
        <v>243</v>
      </c>
      <c r="B757" s="151" t="s">
        <v>114</v>
      </c>
      <c r="C757" s="151" t="s">
        <v>420</v>
      </c>
      <c r="D757" s="151" t="s">
        <v>566</v>
      </c>
      <c r="E757" s="151" t="s">
        <v>1404</v>
      </c>
      <c r="F757" s="151" t="s">
        <v>1045</v>
      </c>
      <c r="G757" s="151" t="s">
        <v>1022</v>
      </c>
      <c r="H757" s="151" t="s">
        <v>92</v>
      </c>
      <c r="I757" s="151" t="s">
        <v>92</v>
      </c>
      <c r="J757" s="151" t="s">
        <v>548</v>
      </c>
      <c r="K757" s="152">
        <v>0</v>
      </c>
      <c r="L757" s="152">
        <v>0</v>
      </c>
      <c r="M757" s="153">
        <v>0</v>
      </c>
    </row>
    <row r="758" spans="1:13" x14ac:dyDescent="0.25">
      <c r="A758" s="148" t="s">
        <v>243</v>
      </c>
      <c r="B758" s="148" t="s">
        <v>114</v>
      </c>
      <c r="C758" s="148" t="s">
        <v>392</v>
      </c>
      <c r="D758" s="148" t="s">
        <v>396</v>
      </c>
      <c r="E758" s="148" t="s">
        <v>1405</v>
      </c>
      <c r="F758" s="148" t="s">
        <v>398</v>
      </c>
      <c r="G758" s="148" t="s">
        <v>1022</v>
      </c>
      <c r="H758" s="148" t="s">
        <v>92</v>
      </c>
      <c r="I758" s="148" t="s">
        <v>92</v>
      </c>
      <c r="J758" s="148"/>
      <c r="K758" s="149">
        <v>0</v>
      </c>
      <c r="L758" s="149">
        <v>0</v>
      </c>
      <c r="M758" s="150">
        <v>0</v>
      </c>
    </row>
    <row r="759" spans="1:13" x14ac:dyDescent="0.25">
      <c r="A759" s="151" t="s">
        <v>243</v>
      </c>
      <c r="B759" s="151" t="s">
        <v>114</v>
      </c>
      <c r="C759" s="151" t="s">
        <v>1126</v>
      </c>
      <c r="D759" s="151" t="s">
        <v>1127</v>
      </c>
      <c r="E759" s="151" t="s">
        <v>1406</v>
      </c>
      <c r="F759" s="151" t="s">
        <v>1129</v>
      </c>
      <c r="G759" s="151" t="s">
        <v>1025</v>
      </c>
      <c r="H759" s="151" t="s">
        <v>92</v>
      </c>
      <c r="I759" s="151" t="s">
        <v>92</v>
      </c>
      <c r="J759" s="151"/>
      <c r="K759" s="152">
        <v>0</v>
      </c>
      <c r="L759" s="152">
        <v>0</v>
      </c>
      <c r="M759" s="153">
        <v>0</v>
      </c>
    </row>
    <row r="760" spans="1:13" x14ac:dyDescent="0.25">
      <c r="A760" s="148" t="s">
        <v>243</v>
      </c>
      <c r="B760" s="148" t="s">
        <v>114</v>
      </c>
      <c r="C760" s="148" t="s">
        <v>392</v>
      </c>
      <c r="D760" s="148" t="s">
        <v>396</v>
      </c>
      <c r="E760" s="148" t="s">
        <v>1407</v>
      </c>
      <c r="F760" s="148" t="s">
        <v>398</v>
      </c>
      <c r="G760" s="148" t="s">
        <v>1025</v>
      </c>
      <c r="H760" s="148" t="s">
        <v>92</v>
      </c>
      <c r="I760" s="148" t="s">
        <v>92</v>
      </c>
      <c r="J760" s="148"/>
      <c r="K760" s="149">
        <v>0</v>
      </c>
      <c r="L760" s="149">
        <v>0</v>
      </c>
      <c r="M760" s="150">
        <v>0</v>
      </c>
    </row>
    <row r="761" spans="1:13" x14ac:dyDescent="0.25">
      <c r="A761" s="151" t="s">
        <v>243</v>
      </c>
      <c r="B761" s="151" t="s">
        <v>114</v>
      </c>
      <c r="C761" s="151" t="s">
        <v>703</v>
      </c>
      <c r="D761" s="151" t="s">
        <v>704</v>
      </c>
      <c r="E761" s="151" t="s">
        <v>1408</v>
      </c>
      <c r="F761" s="151" t="s">
        <v>706</v>
      </c>
      <c r="G761" s="151" t="s">
        <v>338</v>
      </c>
      <c r="H761" s="151" t="s">
        <v>95</v>
      </c>
      <c r="I761" s="151" t="s">
        <v>95</v>
      </c>
      <c r="J761" s="151"/>
      <c r="K761" s="152">
        <v>0</v>
      </c>
      <c r="L761" s="152">
        <v>0</v>
      </c>
      <c r="M761" s="153">
        <v>30</v>
      </c>
    </row>
    <row r="762" spans="1:13" x14ac:dyDescent="0.25">
      <c r="A762" s="148" t="s">
        <v>243</v>
      </c>
      <c r="B762" s="148" t="s">
        <v>114</v>
      </c>
      <c r="C762" s="148" t="s">
        <v>703</v>
      </c>
      <c r="D762" s="148" t="s">
        <v>704</v>
      </c>
      <c r="E762" s="148" t="s">
        <v>1409</v>
      </c>
      <c r="F762" s="148" t="s">
        <v>706</v>
      </c>
      <c r="G762" s="148" t="s">
        <v>512</v>
      </c>
      <c r="H762" s="148" t="s">
        <v>95</v>
      </c>
      <c r="I762" s="148" t="s">
        <v>95</v>
      </c>
      <c r="J762" s="148"/>
      <c r="K762" s="149">
        <v>0</v>
      </c>
      <c r="L762" s="149">
        <v>0</v>
      </c>
      <c r="M762" s="150">
        <v>32</v>
      </c>
    </row>
    <row r="763" spans="1:13" x14ac:dyDescent="0.25">
      <c r="A763" s="151" t="s">
        <v>243</v>
      </c>
      <c r="B763" s="151" t="s">
        <v>114</v>
      </c>
      <c r="C763" s="151" t="s">
        <v>703</v>
      </c>
      <c r="D763" s="151" t="s">
        <v>478</v>
      </c>
      <c r="E763" s="151" t="s">
        <v>1410</v>
      </c>
      <c r="F763" s="151" t="s">
        <v>711</v>
      </c>
      <c r="G763" s="151" t="s">
        <v>586</v>
      </c>
      <c r="H763" s="151" t="s">
        <v>95</v>
      </c>
      <c r="I763" s="151" t="s">
        <v>95</v>
      </c>
      <c r="J763" s="151"/>
      <c r="K763" s="152">
        <v>0</v>
      </c>
      <c r="L763" s="152">
        <v>0</v>
      </c>
      <c r="M763" s="153">
        <v>31</v>
      </c>
    </row>
    <row r="764" spans="1:13" x14ac:dyDescent="0.25">
      <c r="A764" s="148" t="s">
        <v>243</v>
      </c>
      <c r="B764" s="148" t="s">
        <v>114</v>
      </c>
      <c r="C764" s="148" t="s">
        <v>703</v>
      </c>
      <c r="D764" s="148" t="s">
        <v>478</v>
      </c>
      <c r="E764" s="148" t="s">
        <v>1411</v>
      </c>
      <c r="F764" s="148" t="s">
        <v>711</v>
      </c>
      <c r="G764" s="148" t="s">
        <v>291</v>
      </c>
      <c r="H764" s="148" t="s">
        <v>92</v>
      </c>
      <c r="I764" s="148" t="s">
        <v>95</v>
      </c>
      <c r="J764" s="148"/>
      <c r="K764" s="149">
        <v>0</v>
      </c>
      <c r="L764" s="149">
        <v>0</v>
      </c>
      <c r="M764" s="150">
        <v>20</v>
      </c>
    </row>
    <row r="765" spans="1:13" x14ac:dyDescent="0.25">
      <c r="A765" s="151" t="s">
        <v>243</v>
      </c>
      <c r="B765" s="151" t="s">
        <v>114</v>
      </c>
      <c r="C765" s="151" t="s">
        <v>703</v>
      </c>
      <c r="D765" s="151" t="s">
        <v>704</v>
      </c>
      <c r="E765" s="151" t="s">
        <v>1412</v>
      </c>
      <c r="F765" s="151" t="s">
        <v>706</v>
      </c>
      <c r="G765" s="151" t="s">
        <v>271</v>
      </c>
      <c r="H765" s="151" t="s">
        <v>95</v>
      </c>
      <c r="I765" s="151" t="s">
        <v>95</v>
      </c>
      <c r="J765" s="151"/>
      <c r="K765" s="152">
        <v>0</v>
      </c>
      <c r="L765" s="152">
        <v>0</v>
      </c>
      <c r="M765" s="153">
        <v>31</v>
      </c>
    </row>
    <row r="766" spans="1:13" x14ac:dyDescent="0.25">
      <c r="A766" s="148" t="s">
        <v>243</v>
      </c>
      <c r="B766" s="148" t="s">
        <v>114</v>
      </c>
      <c r="C766" s="148" t="s">
        <v>420</v>
      </c>
      <c r="D766" s="148" t="s">
        <v>307</v>
      </c>
      <c r="E766" s="148" t="s">
        <v>1413</v>
      </c>
      <c r="F766" s="148" t="s">
        <v>426</v>
      </c>
      <c r="G766" s="148" t="s">
        <v>1414</v>
      </c>
      <c r="H766" s="148" t="s">
        <v>95</v>
      </c>
      <c r="I766" s="148" t="s">
        <v>95</v>
      </c>
      <c r="J766" s="148"/>
      <c r="K766" s="149">
        <v>0</v>
      </c>
      <c r="L766" s="149">
        <v>0</v>
      </c>
      <c r="M766" s="150">
        <v>26</v>
      </c>
    </row>
    <row r="767" spans="1:13" x14ac:dyDescent="0.25">
      <c r="A767" s="151" t="s">
        <v>243</v>
      </c>
      <c r="B767" s="151" t="s">
        <v>114</v>
      </c>
      <c r="C767" s="151" t="s">
        <v>420</v>
      </c>
      <c r="D767" s="151" t="s">
        <v>540</v>
      </c>
      <c r="E767" s="151" t="s">
        <v>1415</v>
      </c>
      <c r="F767" s="151" t="s">
        <v>542</v>
      </c>
      <c r="G767" s="151" t="s">
        <v>1416</v>
      </c>
      <c r="H767" s="151" t="s">
        <v>95</v>
      </c>
      <c r="I767" s="151" t="s">
        <v>95</v>
      </c>
      <c r="J767" s="151"/>
      <c r="K767" s="152">
        <v>0</v>
      </c>
      <c r="L767" s="152">
        <v>0</v>
      </c>
      <c r="M767" s="153">
        <v>16</v>
      </c>
    </row>
    <row r="768" spans="1:13" x14ac:dyDescent="0.25">
      <c r="A768" s="148" t="s">
        <v>243</v>
      </c>
      <c r="B768" s="148" t="s">
        <v>114</v>
      </c>
      <c r="C768" s="148" t="s">
        <v>420</v>
      </c>
      <c r="D768" s="148" t="s">
        <v>262</v>
      </c>
      <c r="E768" s="148" t="s">
        <v>1417</v>
      </c>
      <c r="F768" s="148" t="s">
        <v>1310</v>
      </c>
      <c r="G768" s="148" t="s">
        <v>288</v>
      </c>
      <c r="H768" s="148" t="s">
        <v>92</v>
      </c>
      <c r="I768" s="148" t="s">
        <v>95</v>
      </c>
      <c r="J768" s="148"/>
      <c r="K768" s="149">
        <v>0</v>
      </c>
      <c r="L768" s="149">
        <v>0</v>
      </c>
      <c r="M768" s="150">
        <v>22</v>
      </c>
    </row>
    <row r="769" spans="1:13" x14ac:dyDescent="0.25">
      <c r="A769" s="151" t="s">
        <v>243</v>
      </c>
      <c r="B769" s="151" t="s">
        <v>114</v>
      </c>
      <c r="C769" s="151" t="s">
        <v>313</v>
      </c>
      <c r="D769" s="151" t="s">
        <v>307</v>
      </c>
      <c r="E769" s="151" t="s">
        <v>1418</v>
      </c>
      <c r="F769" s="151" t="s">
        <v>315</v>
      </c>
      <c r="G769" s="151" t="s">
        <v>334</v>
      </c>
      <c r="H769" s="151" t="s">
        <v>95</v>
      </c>
      <c r="I769" s="151" t="s">
        <v>95</v>
      </c>
      <c r="J769" s="151"/>
      <c r="K769" s="152">
        <v>0</v>
      </c>
      <c r="L769" s="152">
        <v>0</v>
      </c>
      <c r="M769" s="153">
        <v>29</v>
      </c>
    </row>
    <row r="770" spans="1:13" x14ac:dyDescent="0.25">
      <c r="A770" s="148" t="s">
        <v>243</v>
      </c>
      <c r="B770" s="148" t="s">
        <v>114</v>
      </c>
      <c r="C770" s="148" t="s">
        <v>313</v>
      </c>
      <c r="D770" s="148" t="s">
        <v>965</v>
      </c>
      <c r="E770" s="148" t="s">
        <v>1419</v>
      </c>
      <c r="F770" s="148" t="s">
        <v>1315</v>
      </c>
      <c r="G770" s="148" t="s">
        <v>277</v>
      </c>
      <c r="H770" s="148" t="s">
        <v>95</v>
      </c>
      <c r="I770" s="148" t="s">
        <v>95</v>
      </c>
      <c r="J770" s="148"/>
      <c r="K770" s="149">
        <v>0</v>
      </c>
      <c r="L770" s="149">
        <v>0</v>
      </c>
      <c r="M770" s="150">
        <v>2</v>
      </c>
    </row>
    <row r="771" spans="1:13" x14ac:dyDescent="0.25">
      <c r="A771" s="151" t="s">
        <v>243</v>
      </c>
      <c r="B771" s="151" t="s">
        <v>114</v>
      </c>
      <c r="C771" s="151" t="s">
        <v>703</v>
      </c>
      <c r="D771" s="151" t="s">
        <v>704</v>
      </c>
      <c r="E771" s="151" t="s">
        <v>1420</v>
      </c>
      <c r="F771" s="151" t="s">
        <v>706</v>
      </c>
      <c r="G771" s="151" t="s">
        <v>288</v>
      </c>
      <c r="H771" s="151" t="s">
        <v>92</v>
      </c>
      <c r="I771" s="151" t="s">
        <v>95</v>
      </c>
      <c r="J771" s="151"/>
      <c r="K771" s="152">
        <v>0</v>
      </c>
      <c r="L771" s="152">
        <v>0</v>
      </c>
      <c r="M771" s="153">
        <v>22</v>
      </c>
    </row>
    <row r="772" spans="1:13" x14ac:dyDescent="0.25">
      <c r="A772" s="148" t="s">
        <v>243</v>
      </c>
      <c r="B772" s="148" t="s">
        <v>114</v>
      </c>
      <c r="C772" s="148" t="s">
        <v>420</v>
      </c>
      <c r="D772" s="148" t="s">
        <v>421</v>
      </c>
      <c r="E772" s="148" t="s">
        <v>1421</v>
      </c>
      <c r="F772" s="148" t="s">
        <v>423</v>
      </c>
      <c r="G772" s="148" t="s">
        <v>1422</v>
      </c>
      <c r="H772" s="148" t="s">
        <v>92</v>
      </c>
      <c r="I772" s="148" t="s">
        <v>92</v>
      </c>
      <c r="J772" s="148" t="s">
        <v>548</v>
      </c>
      <c r="K772" s="149">
        <v>0</v>
      </c>
      <c r="L772" s="149">
        <v>0</v>
      </c>
      <c r="M772" s="150">
        <v>0</v>
      </c>
    </row>
    <row r="773" spans="1:13" x14ac:dyDescent="0.25">
      <c r="A773" s="151" t="s">
        <v>243</v>
      </c>
      <c r="B773" s="151" t="s">
        <v>114</v>
      </c>
      <c r="C773" s="151" t="s">
        <v>420</v>
      </c>
      <c r="D773" s="151" t="s">
        <v>566</v>
      </c>
      <c r="E773" s="151" t="s">
        <v>1423</v>
      </c>
      <c r="F773" s="151" t="s">
        <v>1045</v>
      </c>
      <c r="G773" s="151" t="s">
        <v>1403</v>
      </c>
      <c r="H773" s="151" t="s">
        <v>92</v>
      </c>
      <c r="I773" s="151" t="s">
        <v>92</v>
      </c>
      <c r="J773" s="151" t="s">
        <v>548</v>
      </c>
      <c r="K773" s="152">
        <v>0</v>
      </c>
      <c r="L773" s="152">
        <v>0</v>
      </c>
      <c r="M773" s="153">
        <v>0</v>
      </c>
    </row>
    <row r="774" spans="1:13" x14ac:dyDescent="0.25">
      <c r="A774" s="148" t="s">
        <v>243</v>
      </c>
      <c r="B774" s="148" t="s">
        <v>114</v>
      </c>
      <c r="C774" s="148" t="s">
        <v>392</v>
      </c>
      <c r="D774" s="148" t="s">
        <v>393</v>
      </c>
      <c r="E774" s="148" t="s">
        <v>1424</v>
      </c>
      <c r="F774" s="148" t="s">
        <v>395</v>
      </c>
      <c r="G774" s="148" t="s">
        <v>1019</v>
      </c>
      <c r="H774" s="148" t="s">
        <v>92</v>
      </c>
      <c r="I774" s="148" t="s">
        <v>92</v>
      </c>
      <c r="J774" s="148"/>
      <c r="K774" s="149">
        <v>0</v>
      </c>
      <c r="L774" s="149">
        <v>0</v>
      </c>
      <c r="M774" s="150">
        <v>0</v>
      </c>
    </row>
    <row r="775" spans="1:13" x14ac:dyDescent="0.25">
      <c r="A775" s="151" t="s">
        <v>243</v>
      </c>
      <c r="B775" s="151" t="s">
        <v>114</v>
      </c>
      <c r="C775" s="151" t="s">
        <v>362</v>
      </c>
      <c r="D775" s="151" t="s">
        <v>307</v>
      </c>
      <c r="E775" s="151" t="s">
        <v>1425</v>
      </c>
      <c r="F775" s="151" t="s">
        <v>89</v>
      </c>
      <c r="G775" s="151" t="s">
        <v>1019</v>
      </c>
      <c r="H775" s="151" t="s">
        <v>92</v>
      </c>
      <c r="I775" s="151" t="s">
        <v>92</v>
      </c>
      <c r="J775" s="151"/>
      <c r="K775" s="152">
        <v>0</v>
      </c>
      <c r="L775" s="152">
        <v>0</v>
      </c>
      <c r="M775" s="153">
        <v>0</v>
      </c>
    </row>
    <row r="776" spans="1:13" x14ac:dyDescent="0.25">
      <c r="A776" s="148" t="s">
        <v>243</v>
      </c>
      <c r="B776" s="148" t="s">
        <v>114</v>
      </c>
      <c r="C776" s="148" t="s">
        <v>313</v>
      </c>
      <c r="D776" s="148" t="s">
        <v>307</v>
      </c>
      <c r="E776" s="148" t="s">
        <v>1426</v>
      </c>
      <c r="F776" s="148" t="s">
        <v>315</v>
      </c>
      <c r="G776" s="148" t="s">
        <v>1363</v>
      </c>
      <c r="H776" s="148" t="s">
        <v>92</v>
      </c>
      <c r="I776" s="148" t="s">
        <v>92</v>
      </c>
      <c r="J776" s="148"/>
      <c r="K776" s="149">
        <v>0</v>
      </c>
      <c r="L776" s="149">
        <v>0</v>
      </c>
      <c r="M776" s="150">
        <v>0</v>
      </c>
    </row>
    <row r="777" spans="1:13" x14ac:dyDescent="0.25">
      <c r="A777" s="151" t="s">
        <v>243</v>
      </c>
      <c r="B777" s="151" t="s">
        <v>114</v>
      </c>
      <c r="C777" s="151" t="s">
        <v>313</v>
      </c>
      <c r="D777" s="151" t="s">
        <v>307</v>
      </c>
      <c r="E777" s="151" t="s">
        <v>1427</v>
      </c>
      <c r="F777" s="151" t="s">
        <v>315</v>
      </c>
      <c r="G777" s="151" t="s">
        <v>1022</v>
      </c>
      <c r="H777" s="151" t="s">
        <v>92</v>
      </c>
      <c r="I777" s="151" t="s">
        <v>92</v>
      </c>
      <c r="J777" s="151"/>
      <c r="K777" s="152">
        <v>0</v>
      </c>
      <c r="L777" s="152">
        <v>0</v>
      </c>
      <c r="M777" s="153">
        <v>0</v>
      </c>
    </row>
    <row r="778" spans="1:13" x14ac:dyDescent="0.25">
      <c r="A778" s="148" t="s">
        <v>243</v>
      </c>
      <c r="B778" s="148" t="s">
        <v>114</v>
      </c>
      <c r="C778" s="148" t="s">
        <v>703</v>
      </c>
      <c r="D778" s="148" t="s">
        <v>704</v>
      </c>
      <c r="E778" s="148" t="s">
        <v>1428</v>
      </c>
      <c r="F778" s="148" t="s">
        <v>706</v>
      </c>
      <c r="G778" s="148" t="s">
        <v>277</v>
      </c>
      <c r="H778" s="148" t="s">
        <v>95</v>
      </c>
      <c r="I778" s="148" t="s">
        <v>95</v>
      </c>
      <c r="J778" s="148"/>
      <c r="K778" s="149">
        <v>0</v>
      </c>
      <c r="L778" s="149">
        <v>0</v>
      </c>
      <c r="M778" s="150">
        <v>31</v>
      </c>
    </row>
    <row r="779" spans="1:13" x14ac:dyDescent="0.25">
      <c r="A779" s="151" t="s">
        <v>243</v>
      </c>
      <c r="B779" s="151" t="s">
        <v>114</v>
      </c>
      <c r="C779" s="151" t="s">
        <v>703</v>
      </c>
      <c r="D779" s="151" t="s">
        <v>704</v>
      </c>
      <c r="E779" s="151" t="s">
        <v>1429</v>
      </c>
      <c r="F779" s="151" t="s">
        <v>706</v>
      </c>
      <c r="G779" s="151" t="s">
        <v>500</v>
      </c>
      <c r="H779" s="151" t="s">
        <v>95</v>
      </c>
      <c r="I779" s="151" t="s">
        <v>95</v>
      </c>
      <c r="J779" s="151"/>
      <c r="K779" s="152">
        <v>0</v>
      </c>
      <c r="L779" s="152">
        <v>0</v>
      </c>
      <c r="M779" s="153">
        <v>31</v>
      </c>
    </row>
    <row r="780" spans="1:13" x14ac:dyDescent="0.25">
      <c r="A780" s="148" t="s">
        <v>243</v>
      </c>
      <c r="B780" s="148" t="s">
        <v>114</v>
      </c>
      <c r="C780" s="148" t="s">
        <v>420</v>
      </c>
      <c r="D780" s="148" t="s">
        <v>262</v>
      </c>
      <c r="E780" s="148" t="s">
        <v>1430</v>
      </c>
      <c r="F780" s="148" t="s">
        <v>1310</v>
      </c>
      <c r="G780" s="148" t="s">
        <v>294</v>
      </c>
      <c r="H780" s="148" t="s">
        <v>92</v>
      </c>
      <c r="I780" s="148" t="s">
        <v>95</v>
      </c>
      <c r="J780" s="148"/>
      <c r="K780" s="149">
        <v>0</v>
      </c>
      <c r="L780" s="149">
        <v>0</v>
      </c>
      <c r="M780" s="150">
        <v>22</v>
      </c>
    </row>
    <row r="781" spans="1:13" x14ac:dyDescent="0.25">
      <c r="A781" s="151" t="s">
        <v>243</v>
      </c>
      <c r="B781" s="151" t="s">
        <v>114</v>
      </c>
      <c r="C781" s="151" t="s">
        <v>329</v>
      </c>
      <c r="D781" s="151" t="s">
        <v>359</v>
      </c>
      <c r="E781" s="151" t="s">
        <v>1431</v>
      </c>
      <c r="F781" s="151" t="s">
        <v>361</v>
      </c>
      <c r="G781" s="151" t="s">
        <v>1345</v>
      </c>
      <c r="H781" s="151" t="s">
        <v>92</v>
      </c>
      <c r="I781" s="151" t="s">
        <v>92</v>
      </c>
      <c r="J781" s="151"/>
      <c r="K781" s="152">
        <v>0</v>
      </c>
      <c r="L781" s="152">
        <v>0</v>
      </c>
      <c r="M781" s="153">
        <v>0</v>
      </c>
    </row>
    <row r="782" spans="1:13" x14ac:dyDescent="0.25">
      <c r="A782" s="148" t="s">
        <v>243</v>
      </c>
      <c r="B782" s="148" t="s">
        <v>114</v>
      </c>
      <c r="C782" s="148" t="s">
        <v>703</v>
      </c>
      <c r="D782" s="148" t="s">
        <v>489</v>
      </c>
      <c r="E782" s="148" t="s">
        <v>1432</v>
      </c>
      <c r="F782" s="148" t="s">
        <v>122</v>
      </c>
      <c r="G782" s="148" t="s">
        <v>1363</v>
      </c>
      <c r="H782" s="148" t="s">
        <v>92</v>
      </c>
      <c r="I782" s="148" t="s">
        <v>92</v>
      </c>
      <c r="J782" s="148"/>
      <c r="K782" s="149">
        <v>0</v>
      </c>
      <c r="L782" s="149">
        <v>0</v>
      </c>
      <c r="M782" s="150">
        <v>0</v>
      </c>
    </row>
    <row r="783" spans="1:13" x14ac:dyDescent="0.25">
      <c r="A783" s="151" t="s">
        <v>243</v>
      </c>
      <c r="B783" s="151" t="s">
        <v>114</v>
      </c>
      <c r="C783" s="151" t="s">
        <v>703</v>
      </c>
      <c r="D783" s="151" t="s">
        <v>1111</v>
      </c>
      <c r="E783" s="151" t="s">
        <v>1433</v>
      </c>
      <c r="F783" s="151" t="s">
        <v>1113</v>
      </c>
      <c r="G783" s="151" t="s">
        <v>1345</v>
      </c>
      <c r="H783" s="151" t="s">
        <v>92</v>
      </c>
      <c r="I783" s="151" t="s">
        <v>92</v>
      </c>
      <c r="J783" s="151"/>
      <c r="K783" s="152">
        <v>0</v>
      </c>
      <c r="L783" s="152">
        <v>0</v>
      </c>
      <c r="M783" s="153">
        <v>0</v>
      </c>
    </row>
    <row r="784" spans="1:13" x14ac:dyDescent="0.25">
      <c r="A784" s="148" t="s">
        <v>243</v>
      </c>
      <c r="B784" s="148" t="s">
        <v>114</v>
      </c>
      <c r="C784" s="148" t="s">
        <v>477</v>
      </c>
      <c r="D784" s="148" t="s">
        <v>700</v>
      </c>
      <c r="E784" s="148" t="s">
        <v>1434</v>
      </c>
      <c r="F784" s="148" t="s">
        <v>1169</v>
      </c>
      <c r="G784" s="148" t="s">
        <v>1137</v>
      </c>
      <c r="H784" s="148" t="s">
        <v>92</v>
      </c>
      <c r="I784" s="148" t="s">
        <v>92</v>
      </c>
      <c r="J784" s="148"/>
      <c r="K784" s="149">
        <v>0</v>
      </c>
      <c r="L784" s="149">
        <v>0</v>
      </c>
      <c r="M784" s="150">
        <v>0</v>
      </c>
    </row>
    <row r="785" spans="1:13" x14ac:dyDescent="0.25">
      <c r="A785" s="151" t="s">
        <v>243</v>
      </c>
      <c r="B785" s="151" t="s">
        <v>114</v>
      </c>
      <c r="C785" s="151" t="s">
        <v>392</v>
      </c>
      <c r="D785" s="151" t="s">
        <v>393</v>
      </c>
      <c r="E785" s="151" t="s">
        <v>1435</v>
      </c>
      <c r="F785" s="151" t="s">
        <v>395</v>
      </c>
      <c r="G785" s="151" t="s">
        <v>1436</v>
      </c>
      <c r="H785" s="151" t="s">
        <v>92</v>
      </c>
      <c r="I785" s="151" t="s">
        <v>92</v>
      </c>
      <c r="J785" s="151"/>
      <c r="K785" s="152">
        <v>0</v>
      </c>
      <c r="L785" s="152">
        <v>0</v>
      </c>
      <c r="M785" s="153">
        <v>0</v>
      </c>
    </row>
    <row r="786" spans="1:13" x14ac:dyDescent="0.25">
      <c r="A786" s="148" t="s">
        <v>243</v>
      </c>
      <c r="B786" s="148" t="s">
        <v>114</v>
      </c>
      <c r="C786" s="148" t="s">
        <v>703</v>
      </c>
      <c r="D786" s="148" t="s">
        <v>751</v>
      </c>
      <c r="E786" s="148" t="s">
        <v>1437</v>
      </c>
      <c r="F786" s="148" t="s">
        <v>753</v>
      </c>
      <c r="G786" s="148" t="s">
        <v>1438</v>
      </c>
      <c r="H786" s="148" t="s">
        <v>92</v>
      </c>
      <c r="I786" s="148" t="s">
        <v>92</v>
      </c>
      <c r="J786" s="148"/>
      <c r="K786" s="149">
        <v>0</v>
      </c>
      <c r="L786" s="149">
        <v>0</v>
      </c>
      <c r="M786" s="150">
        <v>0</v>
      </c>
    </row>
    <row r="787" spans="1:13" x14ac:dyDescent="0.25">
      <c r="A787" s="151" t="s">
        <v>243</v>
      </c>
      <c r="B787" s="151" t="s">
        <v>114</v>
      </c>
      <c r="C787" s="151" t="s">
        <v>313</v>
      </c>
      <c r="D787" s="151" t="s">
        <v>307</v>
      </c>
      <c r="E787" s="151" t="s">
        <v>1439</v>
      </c>
      <c r="F787" s="151" t="s">
        <v>315</v>
      </c>
      <c r="G787" s="151" t="s">
        <v>1438</v>
      </c>
      <c r="H787" s="151" t="s">
        <v>92</v>
      </c>
      <c r="I787" s="151" t="s">
        <v>92</v>
      </c>
      <c r="J787" s="151"/>
      <c r="K787" s="152">
        <v>0</v>
      </c>
      <c r="L787" s="152">
        <v>0</v>
      </c>
      <c r="M787" s="153">
        <v>0</v>
      </c>
    </row>
    <row r="788" spans="1:13" x14ac:dyDescent="0.25">
      <c r="A788" s="148" t="s">
        <v>243</v>
      </c>
      <c r="B788" s="148" t="s">
        <v>114</v>
      </c>
      <c r="C788" s="148" t="s">
        <v>477</v>
      </c>
      <c r="D788" s="148" t="s">
        <v>1162</v>
      </c>
      <c r="E788" s="148" t="s">
        <v>1440</v>
      </c>
      <c r="F788" s="148" t="s">
        <v>1164</v>
      </c>
      <c r="G788" s="148" t="s">
        <v>1438</v>
      </c>
      <c r="H788" s="148" t="s">
        <v>92</v>
      </c>
      <c r="I788" s="148" t="s">
        <v>92</v>
      </c>
      <c r="J788" s="148"/>
      <c r="K788" s="149">
        <v>0</v>
      </c>
      <c r="L788" s="149">
        <v>0</v>
      </c>
      <c r="M788" s="150">
        <v>0</v>
      </c>
    </row>
    <row r="789" spans="1:13" x14ac:dyDescent="0.25">
      <c r="A789" s="151" t="s">
        <v>243</v>
      </c>
      <c r="B789" s="151" t="s">
        <v>114</v>
      </c>
      <c r="C789" s="151" t="s">
        <v>703</v>
      </c>
      <c r="D789" s="151" t="s">
        <v>751</v>
      </c>
      <c r="E789" s="151" t="s">
        <v>1441</v>
      </c>
      <c r="F789" s="151" t="s">
        <v>753</v>
      </c>
      <c r="G789" s="151" t="s">
        <v>1442</v>
      </c>
      <c r="H789" s="151" t="s">
        <v>92</v>
      </c>
      <c r="I789" s="151" t="s">
        <v>92</v>
      </c>
      <c r="J789" s="151"/>
      <c r="K789" s="152">
        <v>0</v>
      </c>
      <c r="L789" s="152">
        <v>0</v>
      </c>
      <c r="M789" s="153">
        <v>0</v>
      </c>
    </row>
    <row r="790" spans="1:13" x14ac:dyDescent="0.25">
      <c r="A790" s="148" t="s">
        <v>243</v>
      </c>
      <c r="B790" s="148" t="s">
        <v>114</v>
      </c>
      <c r="C790" s="148" t="s">
        <v>1377</v>
      </c>
      <c r="D790" s="148" t="s">
        <v>1378</v>
      </c>
      <c r="E790" s="148" t="s">
        <v>1443</v>
      </c>
      <c r="F790" s="148" t="s">
        <v>1380</v>
      </c>
      <c r="G790" s="148" t="s">
        <v>248</v>
      </c>
      <c r="H790" s="148" t="s">
        <v>95</v>
      </c>
      <c r="I790" s="148" t="s">
        <v>95</v>
      </c>
      <c r="J790" s="148"/>
      <c r="K790" s="149">
        <v>0</v>
      </c>
      <c r="L790" s="149">
        <v>0</v>
      </c>
      <c r="M790" s="150">
        <v>1</v>
      </c>
    </row>
    <row r="791" spans="1:13" x14ac:dyDescent="0.25">
      <c r="A791" s="151" t="s">
        <v>243</v>
      </c>
      <c r="B791" s="151" t="s">
        <v>114</v>
      </c>
      <c r="C791" s="151" t="s">
        <v>420</v>
      </c>
      <c r="D791" s="151" t="s">
        <v>307</v>
      </c>
      <c r="E791" s="151" t="s">
        <v>1444</v>
      </c>
      <c r="F791" s="151" t="s">
        <v>426</v>
      </c>
      <c r="G791" s="151" t="s">
        <v>582</v>
      </c>
      <c r="H791" s="151" t="s">
        <v>95</v>
      </c>
      <c r="I791" s="151" t="s">
        <v>95</v>
      </c>
      <c r="J791" s="151"/>
      <c r="K791" s="152">
        <v>0</v>
      </c>
      <c r="L791" s="152">
        <v>0</v>
      </c>
      <c r="M791" s="153">
        <v>28</v>
      </c>
    </row>
    <row r="792" spans="1:13" x14ac:dyDescent="0.25">
      <c r="A792" s="148" t="s">
        <v>243</v>
      </c>
      <c r="B792" s="148" t="s">
        <v>114</v>
      </c>
      <c r="C792" s="148" t="s">
        <v>420</v>
      </c>
      <c r="D792" s="148" t="s">
        <v>307</v>
      </c>
      <c r="E792" s="148" t="s">
        <v>1445</v>
      </c>
      <c r="F792" s="148" t="s">
        <v>426</v>
      </c>
      <c r="G792" s="148" t="s">
        <v>1446</v>
      </c>
      <c r="H792" s="148" t="s">
        <v>92</v>
      </c>
      <c r="I792" s="148" t="s">
        <v>95</v>
      </c>
      <c r="J792" s="148"/>
      <c r="K792" s="149">
        <v>0</v>
      </c>
      <c r="L792" s="149">
        <v>0</v>
      </c>
      <c r="M792" s="150">
        <v>17</v>
      </c>
    </row>
    <row r="793" spans="1:13" x14ac:dyDescent="0.25">
      <c r="A793" s="151" t="s">
        <v>243</v>
      </c>
      <c r="B793" s="151" t="s">
        <v>114</v>
      </c>
      <c r="C793" s="151" t="s">
        <v>420</v>
      </c>
      <c r="D793" s="151" t="s">
        <v>540</v>
      </c>
      <c r="E793" s="151" t="s">
        <v>1447</v>
      </c>
      <c r="F793" s="151" t="s">
        <v>542</v>
      </c>
      <c r="G793" s="151" t="s">
        <v>288</v>
      </c>
      <c r="H793" s="151" t="s">
        <v>92</v>
      </c>
      <c r="I793" s="151" t="s">
        <v>95</v>
      </c>
      <c r="J793" s="151"/>
      <c r="K793" s="152">
        <v>0</v>
      </c>
      <c r="L793" s="152">
        <v>0</v>
      </c>
      <c r="M793" s="153">
        <v>28</v>
      </c>
    </row>
    <row r="794" spans="1:13" x14ac:dyDescent="0.25">
      <c r="A794" s="148" t="s">
        <v>243</v>
      </c>
      <c r="B794" s="148" t="s">
        <v>114</v>
      </c>
      <c r="C794" s="148" t="s">
        <v>420</v>
      </c>
      <c r="D794" s="148" t="s">
        <v>540</v>
      </c>
      <c r="E794" s="148" t="s">
        <v>1448</v>
      </c>
      <c r="F794" s="148" t="s">
        <v>542</v>
      </c>
      <c r="G794" s="148" t="s">
        <v>291</v>
      </c>
      <c r="H794" s="148" t="s">
        <v>92</v>
      </c>
      <c r="I794" s="148" t="s">
        <v>95</v>
      </c>
      <c r="J794" s="148"/>
      <c r="K794" s="149">
        <v>0</v>
      </c>
      <c r="L794" s="149">
        <v>0</v>
      </c>
      <c r="M794" s="150">
        <v>24</v>
      </c>
    </row>
    <row r="795" spans="1:13" x14ac:dyDescent="0.25">
      <c r="A795" s="151" t="s">
        <v>243</v>
      </c>
      <c r="B795" s="151" t="s">
        <v>114</v>
      </c>
      <c r="C795" s="151" t="s">
        <v>1351</v>
      </c>
      <c r="D795" s="151" t="s">
        <v>1449</v>
      </c>
      <c r="E795" s="151" t="s">
        <v>1450</v>
      </c>
      <c r="F795" s="151" t="s">
        <v>1451</v>
      </c>
      <c r="G795" s="151" t="s">
        <v>1452</v>
      </c>
      <c r="H795" s="151" t="s">
        <v>95</v>
      </c>
      <c r="I795" s="151" t="s">
        <v>95</v>
      </c>
      <c r="J795" s="151"/>
      <c r="K795" s="152">
        <v>0</v>
      </c>
      <c r="L795" s="152">
        <v>0</v>
      </c>
      <c r="M795" s="153">
        <v>28</v>
      </c>
    </row>
    <row r="796" spans="1:13" x14ac:dyDescent="0.25">
      <c r="A796" s="148" t="s">
        <v>243</v>
      </c>
      <c r="B796" s="148" t="s">
        <v>114</v>
      </c>
      <c r="C796" s="148" t="s">
        <v>1351</v>
      </c>
      <c r="D796" s="148" t="s">
        <v>1449</v>
      </c>
      <c r="E796" s="148" t="s">
        <v>1453</v>
      </c>
      <c r="F796" s="148" t="s">
        <v>1451</v>
      </c>
      <c r="G796" s="148" t="s">
        <v>1454</v>
      </c>
      <c r="H796" s="148" t="s">
        <v>95</v>
      </c>
      <c r="I796" s="148" t="s">
        <v>95</v>
      </c>
      <c r="J796" s="148"/>
      <c r="K796" s="149">
        <v>0</v>
      </c>
      <c r="L796" s="149">
        <v>0</v>
      </c>
      <c r="M796" s="150">
        <v>21</v>
      </c>
    </row>
    <row r="797" spans="1:13" x14ac:dyDescent="0.25">
      <c r="A797" s="151" t="s">
        <v>243</v>
      </c>
      <c r="B797" s="151" t="s">
        <v>114</v>
      </c>
      <c r="C797" s="151" t="s">
        <v>1351</v>
      </c>
      <c r="D797" s="151" t="s">
        <v>1449</v>
      </c>
      <c r="E797" s="151" t="s">
        <v>1455</v>
      </c>
      <c r="F797" s="151" t="s">
        <v>1451</v>
      </c>
      <c r="G797" s="151" t="s">
        <v>1456</v>
      </c>
      <c r="H797" s="151" t="s">
        <v>95</v>
      </c>
      <c r="I797" s="151" t="s">
        <v>95</v>
      </c>
      <c r="J797" s="151"/>
      <c r="K797" s="152">
        <v>0</v>
      </c>
      <c r="L797" s="152">
        <v>0</v>
      </c>
      <c r="M797" s="153">
        <v>28</v>
      </c>
    </row>
    <row r="798" spans="1:13" x14ac:dyDescent="0.25">
      <c r="A798" s="148" t="s">
        <v>243</v>
      </c>
      <c r="B798" s="148" t="s">
        <v>114</v>
      </c>
      <c r="C798" s="148" t="s">
        <v>420</v>
      </c>
      <c r="D798" s="148" t="s">
        <v>421</v>
      </c>
      <c r="E798" s="148" t="s">
        <v>1457</v>
      </c>
      <c r="F798" s="148" t="s">
        <v>423</v>
      </c>
      <c r="G798" s="148" t="s">
        <v>1458</v>
      </c>
      <c r="H798" s="148" t="s">
        <v>95</v>
      </c>
      <c r="I798" s="148" t="s">
        <v>95</v>
      </c>
      <c r="J798" s="148"/>
      <c r="K798" s="149">
        <v>0</v>
      </c>
      <c r="L798" s="149">
        <v>0</v>
      </c>
      <c r="M798" s="150">
        <v>0</v>
      </c>
    </row>
    <row r="799" spans="1:13" x14ac:dyDescent="0.25">
      <c r="A799" s="151" t="s">
        <v>243</v>
      </c>
      <c r="B799" s="151" t="s">
        <v>114</v>
      </c>
      <c r="C799" s="151" t="s">
        <v>703</v>
      </c>
      <c r="D799" s="151" t="s">
        <v>478</v>
      </c>
      <c r="E799" s="151" t="s">
        <v>1459</v>
      </c>
      <c r="F799" s="151" t="s">
        <v>711</v>
      </c>
      <c r="G799" s="151" t="s">
        <v>588</v>
      </c>
      <c r="H799" s="151" t="s">
        <v>95</v>
      </c>
      <c r="I799" s="151" t="s">
        <v>95</v>
      </c>
      <c r="J799" s="151" t="s">
        <v>548</v>
      </c>
      <c r="K799" s="152">
        <v>29</v>
      </c>
      <c r="L799" s="152">
        <v>0</v>
      </c>
      <c r="M799" s="153">
        <v>29</v>
      </c>
    </row>
    <row r="800" spans="1:13" x14ac:dyDescent="0.25">
      <c r="A800" s="148" t="s">
        <v>243</v>
      </c>
      <c r="B800" s="148" t="s">
        <v>114</v>
      </c>
      <c r="C800" s="148" t="s">
        <v>703</v>
      </c>
      <c r="D800" s="148" t="s">
        <v>704</v>
      </c>
      <c r="E800" s="148" t="s">
        <v>1460</v>
      </c>
      <c r="F800" s="148" t="s">
        <v>706</v>
      </c>
      <c r="G800" s="148" t="s">
        <v>584</v>
      </c>
      <c r="H800" s="148" t="s">
        <v>95</v>
      </c>
      <c r="I800" s="148" t="s">
        <v>95</v>
      </c>
      <c r="J800" s="148"/>
      <c r="K800" s="149">
        <v>0</v>
      </c>
      <c r="L800" s="149">
        <v>0</v>
      </c>
      <c r="M800" s="150">
        <v>30</v>
      </c>
    </row>
    <row r="801" spans="1:13" x14ac:dyDescent="0.25">
      <c r="A801" s="151" t="s">
        <v>243</v>
      </c>
      <c r="B801" s="151" t="s">
        <v>114</v>
      </c>
      <c r="C801" s="151" t="s">
        <v>703</v>
      </c>
      <c r="D801" s="151" t="s">
        <v>704</v>
      </c>
      <c r="E801" s="151" t="s">
        <v>1461</v>
      </c>
      <c r="F801" s="151" t="s">
        <v>706</v>
      </c>
      <c r="G801" s="151" t="s">
        <v>586</v>
      </c>
      <c r="H801" s="151" t="s">
        <v>95</v>
      </c>
      <c r="I801" s="151" t="s">
        <v>95</v>
      </c>
      <c r="J801" s="151"/>
      <c r="K801" s="152">
        <v>0</v>
      </c>
      <c r="L801" s="152">
        <v>0</v>
      </c>
      <c r="M801" s="153">
        <v>21</v>
      </c>
    </row>
    <row r="802" spans="1:13" x14ac:dyDescent="0.25">
      <c r="A802" s="148" t="s">
        <v>243</v>
      </c>
      <c r="B802" s="148" t="s">
        <v>114</v>
      </c>
      <c r="C802" s="148" t="s">
        <v>420</v>
      </c>
      <c r="D802" s="148" t="s">
        <v>540</v>
      </c>
      <c r="E802" s="148" t="s">
        <v>1462</v>
      </c>
      <c r="F802" s="148" t="s">
        <v>542</v>
      </c>
      <c r="G802" s="148" t="s">
        <v>294</v>
      </c>
      <c r="H802" s="148" t="s">
        <v>92</v>
      </c>
      <c r="I802" s="148" t="s">
        <v>95</v>
      </c>
      <c r="J802" s="148"/>
      <c r="K802" s="149">
        <v>0</v>
      </c>
      <c r="L802" s="149">
        <v>0</v>
      </c>
      <c r="M802" s="150">
        <v>23</v>
      </c>
    </row>
    <row r="803" spans="1:13" x14ac:dyDescent="0.25">
      <c r="A803" s="151" t="s">
        <v>243</v>
      </c>
      <c r="B803" s="151" t="s">
        <v>114</v>
      </c>
      <c r="C803" s="151" t="s">
        <v>420</v>
      </c>
      <c r="D803" s="151" t="s">
        <v>540</v>
      </c>
      <c r="E803" s="151" t="s">
        <v>1463</v>
      </c>
      <c r="F803" s="151" t="s">
        <v>542</v>
      </c>
      <c r="G803" s="151" t="s">
        <v>297</v>
      </c>
      <c r="H803" s="151" t="s">
        <v>92</v>
      </c>
      <c r="I803" s="151" t="s">
        <v>95</v>
      </c>
      <c r="J803" s="151"/>
      <c r="K803" s="152">
        <v>0</v>
      </c>
      <c r="L803" s="152">
        <v>0</v>
      </c>
      <c r="M803" s="153">
        <v>24</v>
      </c>
    </row>
    <row r="804" spans="1:13" x14ac:dyDescent="0.25">
      <c r="A804" s="148" t="s">
        <v>243</v>
      </c>
      <c r="B804" s="148" t="s">
        <v>114</v>
      </c>
      <c r="C804" s="148" t="s">
        <v>362</v>
      </c>
      <c r="D804" s="148" t="s">
        <v>307</v>
      </c>
      <c r="E804" s="148" t="s">
        <v>1464</v>
      </c>
      <c r="F804" s="148" t="s">
        <v>89</v>
      </c>
      <c r="G804" s="148" t="s">
        <v>1465</v>
      </c>
      <c r="H804" s="148" t="s">
        <v>95</v>
      </c>
      <c r="I804" s="148" t="s">
        <v>95</v>
      </c>
      <c r="J804" s="148"/>
      <c r="K804" s="149">
        <v>0</v>
      </c>
      <c r="L804" s="149">
        <v>0</v>
      </c>
      <c r="M804" s="150">
        <v>29</v>
      </c>
    </row>
    <row r="805" spans="1:13" x14ac:dyDescent="0.25">
      <c r="A805" s="151" t="s">
        <v>243</v>
      </c>
      <c r="B805" s="151" t="s">
        <v>114</v>
      </c>
      <c r="C805" s="151" t="s">
        <v>703</v>
      </c>
      <c r="D805" s="151" t="s">
        <v>478</v>
      </c>
      <c r="E805" s="151" t="s">
        <v>1466</v>
      </c>
      <c r="F805" s="151" t="s">
        <v>711</v>
      </c>
      <c r="G805" s="151" t="s">
        <v>288</v>
      </c>
      <c r="H805" s="151" t="s">
        <v>92</v>
      </c>
      <c r="I805" s="151" t="s">
        <v>95</v>
      </c>
      <c r="J805" s="151" t="s">
        <v>548</v>
      </c>
      <c r="K805" s="152">
        <v>25</v>
      </c>
      <c r="L805" s="152">
        <v>0</v>
      </c>
      <c r="M805" s="153">
        <v>25</v>
      </c>
    </row>
    <row r="806" spans="1:13" x14ac:dyDescent="0.25">
      <c r="A806" s="148" t="s">
        <v>243</v>
      </c>
      <c r="B806" s="148" t="s">
        <v>114</v>
      </c>
      <c r="C806" s="148" t="s">
        <v>703</v>
      </c>
      <c r="D806" s="148" t="s">
        <v>704</v>
      </c>
      <c r="E806" s="148" t="s">
        <v>1467</v>
      </c>
      <c r="F806" s="148" t="s">
        <v>706</v>
      </c>
      <c r="G806" s="148" t="s">
        <v>291</v>
      </c>
      <c r="H806" s="148" t="s">
        <v>95</v>
      </c>
      <c r="I806" s="148" t="s">
        <v>95</v>
      </c>
      <c r="J806" s="148"/>
      <c r="K806" s="149">
        <v>0</v>
      </c>
      <c r="L806" s="149">
        <v>0</v>
      </c>
      <c r="M806" s="150">
        <v>22</v>
      </c>
    </row>
    <row r="807" spans="1:13" x14ac:dyDescent="0.25">
      <c r="A807" s="151" t="s">
        <v>243</v>
      </c>
      <c r="B807" s="151" t="s">
        <v>114</v>
      </c>
      <c r="C807" s="151" t="s">
        <v>371</v>
      </c>
      <c r="D807" s="151" t="s">
        <v>359</v>
      </c>
      <c r="E807" s="151" t="s">
        <v>1468</v>
      </c>
      <c r="F807" s="151" t="s">
        <v>995</v>
      </c>
      <c r="G807" s="151" t="s">
        <v>1400</v>
      </c>
      <c r="H807" s="151" t="s">
        <v>92</v>
      </c>
      <c r="I807" s="151" t="s">
        <v>92</v>
      </c>
      <c r="J807" s="151" t="s">
        <v>548</v>
      </c>
      <c r="K807" s="152">
        <v>0</v>
      </c>
      <c r="L807" s="152">
        <v>0</v>
      </c>
      <c r="M807" s="153">
        <v>0</v>
      </c>
    </row>
    <row r="808" spans="1:13" x14ac:dyDescent="0.25">
      <c r="A808" s="148" t="s">
        <v>243</v>
      </c>
      <c r="B808" s="148" t="s">
        <v>114</v>
      </c>
      <c r="C808" s="148" t="s">
        <v>420</v>
      </c>
      <c r="D808" s="148" t="s">
        <v>307</v>
      </c>
      <c r="E808" s="148" t="s">
        <v>1469</v>
      </c>
      <c r="F808" s="148" t="s">
        <v>426</v>
      </c>
      <c r="G808" s="148" t="s">
        <v>1363</v>
      </c>
      <c r="H808" s="148" t="s">
        <v>92</v>
      </c>
      <c r="I808" s="148" t="s">
        <v>92</v>
      </c>
      <c r="J808" s="148" t="s">
        <v>548</v>
      </c>
      <c r="K808" s="149">
        <v>0</v>
      </c>
      <c r="L808" s="149">
        <v>0</v>
      </c>
      <c r="M808" s="150">
        <v>0</v>
      </c>
    </row>
    <row r="809" spans="1:13" x14ac:dyDescent="0.25">
      <c r="A809" s="151" t="s">
        <v>243</v>
      </c>
      <c r="B809" s="151" t="s">
        <v>114</v>
      </c>
      <c r="C809" s="151" t="s">
        <v>420</v>
      </c>
      <c r="D809" s="151" t="s">
        <v>307</v>
      </c>
      <c r="E809" s="151" t="s">
        <v>1470</v>
      </c>
      <c r="F809" s="151" t="s">
        <v>426</v>
      </c>
      <c r="G809" s="151" t="s">
        <v>1400</v>
      </c>
      <c r="H809" s="151" t="s">
        <v>92</v>
      </c>
      <c r="I809" s="151" t="s">
        <v>92</v>
      </c>
      <c r="J809" s="151" t="s">
        <v>548</v>
      </c>
      <c r="K809" s="152">
        <v>0</v>
      </c>
      <c r="L809" s="152">
        <v>0</v>
      </c>
      <c r="M809" s="153">
        <v>0</v>
      </c>
    </row>
    <row r="810" spans="1:13" x14ac:dyDescent="0.25">
      <c r="A810" s="148" t="s">
        <v>243</v>
      </c>
      <c r="B810" s="148" t="s">
        <v>114</v>
      </c>
      <c r="C810" s="148" t="s">
        <v>420</v>
      </c>
      <c r="D810" s="148" t="s">
        <v>421</v>
      </c>
      <c r="E810" s="148" t="s">
        <v>1471</v>
      </c>
      <c r="F810" s="148" t="s">
        <v>423</v>
      </c>
      <c r="G810" s="148" t="s">
        <v>1472</v>
      </c>
      <c r="H810" s="148" t="s">
        <v>92</v>
      </c>
      <c r="I810" s="148" t="s">
        <v>92</v>
      </c>
      <c r="J810" s="148" t="s">
        <v>548</v>
      </c>
      <c r="K810" s="149">
        <v>0</v>
      </c>
      <c r="L810" s="149">
        <v>0</v>
      </c>
      <c r="M810" s="150">
        <v>0</v>
      </c>
    </row>
    <row r="811" spans="1:13" x14ac:dyDescent="0.25">
      <c r="A811" s="151" t="s">
        <v>243</v>
      </c>
      <c r="B811" s="151" t="s">
        <v>114</v>
      </c>
      <c r="C811" s="151" t="s">
        <v>420</v>
      </c>
      <c r="D811" s="151" t="s">
        <v>421</v>
      </c>
      <c r="E811" s="151" t="s">
        <v>1473</v>
      </c>
      <c r="F811" s="151" t="s">
        <v>423</v>
      </c>
      <c r="G811" s="151" t="s">
        <v>1436</v>
      </c>
      <c r="H811" s="151" t="s">
        <v>92</v>
      </c>
      <c r="I811" s="151" t="s">
        <v>92</v>
      </c>
      <c r="J811" s="151" t="s">
        <v>548</v>
      </c>
      <c r="K811" s="152">
        <v>0</v>
      </c>
      <c r="L811" s="152">
        <v>0</v>
      </c>
      <c r="M811" s="153">
        <v>0</v>
      </c>
    </row>
    <row r="812" spans="1:13" x14ac:dyDescent="0.25">
      <c r="A812" s="148" t="s">
        <v>243</v>
      </c>
      <c r="B812" s="148" t="s">
        <v>114</v>
      </c>
      <c r="C812" s="148" t="s">
        <v>392</v>
      </c>
      <c r="D812" s="148" t="s">
        <v>489</v>
      </c>
      <c r="E812" s="148" t="s">
        <v>1474</v>
      </c>
      <c r="F812" s="148" t="s">
        <v>491</v>
      </c>
      <c r="G812" s="148" t="s">
        <v>1400</v>
      </c>
      <c r="H812" s="148" t="s">
        <v>92</v>
      </c>
      <c r="I812" s="148" t="s">
        <v>92</v>
      </c>
      <c r="J812" s="148"/>
      <c r="K812" s="149">
        <v>0</v>
      </c>
      <c r="L812" s="149">
        <v>0</v>
      </c>
      <c r="M812" s="150">
        <v>0</v>
      </c>
    </row>
    <row r="813" spans="1:13" x14ac:dyDescent="0.25">
      <c r="A813" s="151" t="s">
        <v>243</v>
      </c>
      <c r="B813" s="151" t="s">
        <v>114</v>
      </c>
      <c r="C813" s="151" t="s">
        <v>392</v>
      </c>
      <c r="D813" s="151" t="s">
        <v>489</v>
      </c>
      <c r="E813" s="151" t="s">
        <v>1475</v>
      </c>
      <c r="F813" s="151" t="s">
        <v>491</v>
      </c>
      <c r="G813" s="151" t="s">
        <v>1436</v>
      </c>
      <c r="H813" s="151" t="s">
        <v>92</v>
      </c>
      <c r="I813" s="151" t="s">
        <v>92</v>
      </c>
      <c r="J813" s="151"/>
      <c r="K813" s="152">
        <v>0</v>
      </c>
      <c r="L813" s="152">
        <v>0</v>
      </c>
      <c r="M813" s="153">
        <v>0</v>
      </c>
    </row>
    <row r="814" spans="1:13" x14ac:dyDescent="0.25">
      <c r="A814" s="148" t="s">
        <v>243</v>
      </c>
      <c r="B814" s="148" t="s">
        <v>114</v>
      </c>
      <c r="C814" s="148" t="s">
        <v>392</v>
      </c>
      <c r="D814" s="148" t="s">
        <v>396</v>
      </c>
      <c r="E814" s="148" t="s">
        <v>1476</v>
      </c>
      <c r="F814" s="148" t="s">
        <v>398</v>
      </c>
      <c r="G814" s="148" t="s">
        <v>970</v>
      </c>
      <c r="H814" s="148" t="s">
        <v>92</v>
      </c>
      <c r="I814" s="148" t="s">
        <v>92</v>
      </c>
      <c r="J814" s="148"/>
      <c r="K814" s="149">
        <v>0</v>
      </c>
      <c r="L814" s="149">
        <v>0</v>
      </c>
      <c r="M814" s="150">
        <v>0</v>
      </c>
    </row>
    <row r="815" spans="1:13" x14ac:dyDescent="0.25">
      <c r="A815" s="151" t="s">
        <v>243</v>
      </c>
      <c r="B815" s="151" t="s">
        <v>114</v>
      </c>
      <c r="C815" s="151" t="s">
        <v>392</v>
      </c>
      <c r="D815" s="151" t="s">
        <v>393</v>
      </c>
      <c r="E815" s="151" t="s">
        <v>1477</v>
      </c>
      <c r="F815" s="151" t="s">
        <v>395</v>
      </c>
      <c r="G815" s="151" t="s">
        <v>1422</v>
      </c>
      <c r="H815" s="151" t="s">
        <v>92</v>
      </c>
      <c r="I815" s="151" t="s">
        <v>92</v>
      </c>
      <c r="J815" s="151"/>
      <c r="K815" s="152">
        <v>0</v>
      </c>
      <c r="L815" s="152">
        <v>0</v>
      </c>
      <c r="M815" s="153">
        <v>0</v>
      </c>
    </row>
    <row r="816" spans="1:13" x14ac:dyDescent="0.25">
      <c r="A816" s="148" t="s">
        <v>243</v>
      </c>
      <c r="B816" s="148" t="s">
        <v>114</v>
      </c>
      <c r="C816" s="148" t="s">
        <v>392</v>
      </c>
      <c r="D816" s="148" t="s">
        <v>393</v>
      </c>
      <c r="E816" s="148" t="s">
        <v>1478</v>
      </c>
      <c r="F816" s="148" t="s">
        <v>395</v>
      </c>
      <c r="G816" s="148" t="s">
        <v>1373</v>
      </c>
      <c r="H816" s="148" t="s">
        <v>92</v>
      </c>
      <c r="I816" s="148" t="s">
        <v>92</v>
      </c>
      <c r="J816" s="148"/>
      <c r="K816" s="149">
        <v>0</v>
      </c>
      <c r="L816" s="149">
        <v>0</v>
      </c>
      <c r="M816" s="150">
        <v>0</v>
      </c>
    </row>
    <row r="817" spans="1:13" x14ac:dyDescent="0.25">
      <c r="A817" s="151" t="s">
        <v>243</v>
      </c>
      <c r="B817" s="151" t="s">
        <v>114</v>
      </c>
      <c r="C817" s="151" t="s">
        <v>362</v>
      </c>
      <c r="D817" s="151" t="s">
        <v>307</v>
      </c>
      <c r="E817" s="151" t="s">
        <v>1479</v>
      </c>
      <c r="F817" s="151" t="s">
        <v>89</v>
      </c>
      <c r="G817" s="151" t="s">
        <v>1422</v>
      </c>
      <c r="H817" s="151" t="s">
        <v>92</v>
      </c>
      <c r="I817" s="151" t="s">
        <v>92</v>
      </c>
      <c r="J817" s="151"/>
      <c r="K817" s="152">
        <v>0</v>
      </c>
      <c r="L817" s="152">
        <v>0</v>
      </c>
      <c r="M817" s="153">
        <v>0</v>
      </c>
    </row>
    <row r="818" spans="1:13" x14ac:dyDescent="0.25">
      <c r="A818" s="148" t="s">
        <v>243</v>
      </c>
      <c r="B818" s="148" t="s">
        <v>114</v>
      </c>
      <c r="C818" s="148" t="s">
        <v>677</v>
      </c>
      <c r="D818" s="148" t="s">
        <v>973</v>
      </c>
      <c r="E818" s="148" t="s">
        <v>1480</v>
      </c>
      <c r="F818" s="148" t="s">
        <v>680</v>
      </c>
      <c r="G818" s="148" t="s">
        <v>1403</v>
      </c>
      <c r="H818" s="148" t="s">
        <v>92</v>
      </c>
      <c r="I818" s="148" t="s">
        <v>92</v>
      </c>
      <c r="J818" s="148" t="s">
        <v>548</v>
      </c>
      <c r="K818" s="149">
        <v>1</v>
      </c>
      <c r="L818" s="149">
        <v>0</v>
      </c>
      <c r="M818" s="150">
        <v>1</v>
      </c>
    </row>
    <row r="819" spans="1:13" x14ac:dyDescent="0.25">
      <c r="A819" s="151" t="s">
        <v>243</v>
      </c>
      <c r="B819" s="151" t="s">
        <v>114</v>
      </c>
      <c r="C819" s="151" t="s">
        <v>420</v>
      </c>
      <c r="D819" s="151" t="s">
        <v>393</v>
      </c>
      <c r="E819" s="151" t="s">
        <v>1481</v>
      </c>
      <c r="F819" s="151" t="s">
        <v>117</v>
      </c>
      <c r="G819" s="151" t="s">
        <v>1009</v>
      </c>
      <c r="H819" s="151" t="s">
        <v>92</v>
      </c>
      <c r="I819" s="151" t="s">
        <v>92</v>
      </c>
      <c r="J819" s="151" t="s">
        <v>548</v>
      </c>
      <c r="K819" s="152">
        <v>0</v>
      </c>
      <c r="L819" s="152">
        <v>0</v>
      </c>
      <c r="M819" s="153">
        <v>0</v>
      </c>
    </row>
    <row r="820" spans="1:13" x14ac:dyDescent="0.25">
      <c r="A820" s="148" t="s">
        <v>243</v>
      </c>
      <c r="B820" s="148" t="s">
        <v>114</v>
      </c>
      <c r="C820" s="148" t="s">
        <v>1126</v>
      </c>
      <c r="D820" s="148" t="s">
        <v>1127</v>
      </c>
      <c r="E820" s="148" t="s">
        <v>1482</v>
      </c>
      <c r="F820" s="148" t="s">
        <v>1129</v>
      </c>
      <c r="G820" s="148" t="s">
        <v>972</v>
      </c>
      <c r="H820" s="148" t="s">
        <v>92</v>
      </c>
      <c r="I820" s="148" t="s">
        <v>92</v>
      </c>
      <c r="J820" s="148"/>
      <c r="K820" s="149">
        <v>0</v>
      </c>
      <c r="L820" s="149">
        <v>0</v>
      </c>
      <c r="M820" s="150">
        <v>0</v>
      </c>
    </row>
    <row r="821" spans="1:13" x14ac:dyDescent="0.25">
      <c r="A821" s="151" t="s">
        <v>243</v>
      </c>
      <c r="B821" s="151" t="s">
        <v>114</v>
      </c>
      <c r="C821" s="151" t="s">
        <v>796</v>
      </c>
      <c r="D821" s="151" t="s">
        <v>1134</v>
      </c>
      <c r="E821" s="151" t="s">
        <v>1483</v>
      </c>
      <c r="F821" s="151" t="s">
        <v>1136</v>
      </c>
      <c r="G821" s="151" t="s">
        <v>1345</v>
      </c>
      <c r="H821" s="151" t="s">
        <v>92</v>
      </c>
      <c r="I821" s="151" t="s">
        <v>92</v>
      </c>
      <c r="J821" s="151" t="s">
        <v>548</v>
      </c>
      <c r="K821" s="152">
        <v>2</v>
      </c>
      <c r="L821" s="152">
        <v>0</v>
      </c>
      <c r="M821" s="153">
        <v>2</v>
      </c>
    </row>
    <row r="822" spans="1:13" x14ac:dyDescent="0.25">
      <c r="A822" s="148" t="s">
        <v>243</v>
      </c>
      <c r="B822" s="148" t="s">
        <v>114</v>
      </c>
      <c r="C822" s="148" t="s">
        <v>306</v>
      </c>
      <c r="D822" s="148" t="s">
        <v>307</v>
      </c>
      <c r="E822" s="148" t="s">
        <v>1484</v>
      </c>
      <c r="F822" s="148" t="s">
        <v>130</v>
      </c>
      <c r="G822" s="148" t="s">
        <v>1000</v>
      </c>
      <c r="H822" s="148" t="s">
        <v>92</v>
      </c>
      <c r="I822" s="148" t="s">
        <v>92</v>
      </c>
      <c r="J822" s="148"/>
      <c r="K822" s="149">
        <v>0</v>
      </c>
      <c r="L822" s="149">
        <v>0</v>
      </c>
      <c r="M822" s="150">
        <v>0</v>
      </c>
    </row>
    <row r="823" spans="1:13" x14ac:dyDescent="0.25">
      <c r="A823" s="151" t="s">
        <v>243</v>
      </c>
      <c r="B823" s="151" t="s">
        <v>114</v>
      </c>
      <c r="C823" s="151" t="s">
        <v>249</v>
      </c>
      <c r="D823" s="151" t="s">
        <v>555</v>
      </c>
      <c r="E823" s="151" t="s">
        <v>1485</v>
      </c>
      <c r="F823" s="151" t="s">
        <v>136</v>
      </c>
      <c r="G823" s="151" t="s">
        <v>1000</v>
      </c>
      <c r="H823" s="151" t="s">
        <v>92</v>
      </c>
      <c r="I823" s="151" t="s">
        <v>92</v>
      </c>
      <c r="J823" s="151" t="s">
        <v>548</v>
      </c>
      <c r="K823" s="152">
        <v>0</v>
      </c>
      <c r="L823" s="152">
        <v>0</v>
      </c>
      <c r="M823" s="153">
        <v>0</v>
      </c>
    </row>
    <row r="824" spans="1:13" x14ac:dyDescent="0.25">
      <c r="A824" s="148" t="s">
        <v>243</v>
      </c>
      <c r="B824" s="148" t="s">
        <v>114</v>
      </c>
      <c r="C824" s="148" t="s">
        <v>420</v>
      </c>
      <c r="D824" s="148" t="s">
        <v>421</v>
      </c>
      <c r="E824" s="148" t="s">
        <v>1486</v>
      </c>
      <c r="F824" s="148" t="s">
        <v>423</v>
      </c>
      <c r="G824" s="148" t="s">
        <v>1487</v>
      </c>
      <c r="H824" s="148" t="s">
        <v>92</v>
      </c>
      <c r="I824" s="148" t="s">
        <v>92</v>
      </c>
      <c r="J824" s="148" t="s">
        <v>548</v>
      </c>
      <c r="K824" s="149">
        <v>0</v>
      </c>
      <c r="L824" s="149">
        <v>0</v>
      </c>
      <c r="M824" s="150">
        <v>0</v>
      </c>
    </row>
    <row r="825" spans="1:13" x14ac:dyDescent="0.25">
      <c r="A825" s="151" t="s">
        <v>243</v>
      </c>
      <c r="B825" s="151" t="s">
        <v>114</v>
      </c>
      <c r="C825" s="151" t="s">
        <v>420</v>
      </c>
      <c r="D825" s="151" t="s">
        <v>421</v>
      </c>
      <c r="E825" s="151" t="s">
        <v>1488</v>
      </c>
      <c r="F825" s="151" t="s">
        <v>423</v>
      </c>
      <c r="G825" s="151" t="s">
        <v>1489</v>
      </c>
      <c r="H825" s="151" t="s">
        <v>92</v>
      </c>
      <c r="I825" s="151" t="s">
        <v>92</v>
      </c>
      <c r="J825" s="151" t="s">
        <v>548</v>
      </c>
      <c r="K825" s="152">
        <v>0</v>
      </c>
      <c r="L825" s="152">
        <v>0</v>
      </c>
      <c r="M825" s="153">
        <v>0</v>
      </c>
    </row>
    <row r="826" spans="1:13" x14ac:dyDescent="0.25">
      <c r="A826" s="148" t="s">
        <v>243</v>
      </c>
      <c r="B826" s="148" t="s">
        <v>114</v>
      </c>
      <c r="C826" s="148" t="s">
        <v>703</v>
      </c>
      <c r="D826" s="148" t="s">
        <v>478</v>
      </c>
      <c r="E826" s="148" t="s">
        <v>1490</v>
      </c>
      <c r="F826" s="148" t="s">
        <v>711</v>
      </c>
      <c r="G826" s="148" t="s">
        <v>1491</v>
      </c>
      <c r="H826" s="148" t="s">
        <v>92</v>
      </c>
      <c r="I826" s="148" t="s">
        <v>95</v>
      </c>
      <c r="J826" s="148" t="s">
        <v>548</v>
      </c>
      <c r="K826" s="149">
        <v>20</v>
      </c>
      <c r="L826" s="149">
        <v>0</v>
      </c>
      <c r="M826" s="150">
        <v>20</v>
      </c>
    </row>
    <row r="827" spans="1:13" x14ac:dyDescent="0.25">
      <c r="A827" s="151" t="s">
        <v>243</v>
      </c>
      <c r="B827" s="151" t="s">
        <v>114</v>
      </c>
      <c r="C827" s="151" t="s">
        <v>703</v>
      </c>
      <c r="D827" s="151" t="s">
        <v>704</v>
      </c>
      <c r="E827" s="151" t="s">
        <v>1492</v>
      </c>
      <c r="F827" s="151" t="s">
        <v>706</v>
      </c>
      <c r="G827" s="151" t="s">
        <v>1493</v>
      </c>
      <c r="H827" s="151" t="s">
        <v>92</v>
      </c>
      <c r="I827" s="151" t="s">
        <v>95</v>
      </c>
      <c r="J827" s="151"/>
      <c r="K827" s="152">
        <v>0</v>
      </c>
      <c r="L827" s="152">
        <v>0</v>
      </c>
      <c r="M827" s="153">
        <v>18</v>
      </c>
    </row>
    <row r="828" spans="1:13" x14ac:dyDescent="0.25">
      <c r="A828" s="148" t="s">
        <v>243</v>
      </c>
      <c r="B828" s="148" t="s">
        <v>114</v>
      </c>
      <c r="C828" s="148" t="s">
        <v>420</v>
      </c>
      <c r="D828" s="148" t="s">
        <v>307</v>
      </c>
      <c r="E828" s="148" t="s">
        <v>1494</v>
      </c>
      <c r="F828" s="148" t="s">
        <v>426</v>
      </c>
      <c r="G828" s="148" t="s">
        <v>1465</v>
      </c>
      <c r="H828" s="148" t="s">
        <v>95</v>
      </c>
      <c r="I828" s="148" t="s">
        <v>95</v>
      </c>
      <c r="J828" s="148"/>
      <c r="K828" s="149">
        <v>0</v>
      </c>
      <c r="L828" s="149">
        <v>0</v>
      </c>
      <c r="M828" s="150">
        <v>23</v>
      </c>
    </row>
    <row r="829" spans="1:13" x14ac:dyDescent="0.25">
      <c r="A829" s="151" t="s">
        <v>243</v>
      </c>
      <c r="B829" s="151" t="s">
        <v>114</v>
      </c>
      <c r="C829" s="151" t="s">
        <v>420</v>
      </c>
      <c r="D829" s="151" t="s">
        <v>307</v>
      </c>
      <c r="E829" s="151" t="s">
        <v>1495</v>
      </c>
      <c r="F829" s="151" t="s">
        <v>426</v>
      </c>
      <c r="G829" s="151" t="s">
        <v>1496</v>
      </c>
      <c r="H829" s="151" t="s">
        <v>95</v>
      </c>
      <c r="I829" s="151" t="s">
        <v>95</v>
      </c>
      <c r="J829" s="151"/>
      <c r="K829" s="152">
        <v>0</v>
      </c>
      <c r="L829" s="152">
        <v>0</v>
      </c>
      <c r="M829" s="153">
        <v>19</v>
      </c>
    </row>
    <row r="830" spans="1:13" x14ac:dyDescent="0.25">
      <c r="A830" s="148" t="s">
        <v>243</v>
      </c>
      <c r="B830" s="148" t="s">
        <v>114</v>
      </c>
      <c r="C830" s="148" t="s">
        <v>544</v>
      </c>
      <c r="D830" s="148" t="s">
        <v>359</v>
      </c>
      <c r="E830" s="148" t="s">
        <v>1497</v>
      </c>
      <c r="F830" s="148" t="s">
        <v>546</v>
      </c>
      <c r="G830" s="148" t="s">
        <v>970</v>
      </c>
      <c r="H830" s="148" t="s">
        <v>92</v>
      </c>
      <c r="I830" s="148" t="s">
        <v>92</v>
      </c>
      <c r="J830" s="148" t="s">
        <v>548</v>
      </c>
      <c r="K830" s="149">
        <v>0</v>
      </c>
      <c r="L830" s="149">
        <v>0</v>
      </c>
      <c r="M830" s="150">
        <v>0</v>
      </c>
    </row>
    <row r="831" spans="1:13" x14ac:dyDescent="0.25">
      <c r="A831" s="151" t="s">
        <v>243</v>
      </c>
      <c r="B831" s="151" t="s">
        <v>114</v>
      </c>
      <c r="C831" s="151" t="s">
        <v>628</v>
      </c>
      <c r="D831" s="151" t="s">
        <v>359</v>
      </c>
      <c r="E831" s="151" t="s">
        <v>1498</v>
      </c>
      <c r="F831" s="151" t="s">
        <v>138</v>
      </c>
      <c r="G831" s="151" t="s">
        <v>970</v>
      </c>
      <c r="H831" s="151" t="s">
        <v>92</v>
      </c>
      <c r="I831" s="151" t="s">
        <v>92</v>
      </c>
      <c r="J831" s="151"/>
      <c r="K831" s="152">
        <v>0</v>
      </c>
      <c r="L831" s="152">
        <v>0</v>
      </c>
      <c r="M831" s="153">
        <v>0</v>
      </c>
    </row>
    <row r="832" spans="1:13" x14ac:dyDescent="0.25">
      <c r="A832" s="148" t="s">
        <v>243</v>
      </c>
      <c r="B832" s="148" t="s">
        <v>114</v>
      </c>
      <c r="C832" s="148" t="s">
        <v>477</v>
      </c>
      <c r="D832" s="148" t="s">
        <v>1162</v>
      </c>
      <c r="E832" s="148" t="s">
        <v>1499</v>
      </c>
      <c r="F832" s="148" t="s">
        <v>1164</v>
      </c>
      <c r="G832" s="148" t="s">
        <v>970</v>
      </c>
      <c r="H832" s="148" t="s">
        <v>92</v>
      </c>
      <c r="I832" s="148" t="s">
        <v>92</v>
      </c>
      <c r="J832" s="148"/>
      <c r="K832" s="149">
        <v>0</v>
      </c>
      <c r="L832" s="149">
        <v>0</v>
      </c>
      <c r="M832" s="150">
        <v>0</v>
      </c>
    </row>
    <row r="833" spans="1:13" x14ac:dyDescent="0.25">
      <c r="A833" s="151" t="s">
        <v>243</v>
      </c>
      <c r="B833" s="151" t="s">
        <v>114</v>
      </c>
      <c r="C833" s="151" t="s">
        <v>703</v>
      </c>
      <c r="D833" s="151" t="s">
        <v>1111</v>
      </c>
      <c r="E833" s="151" t="s">
        <v>1500</v>
      </c>
      <c r="F833" s="151" t="s">
        <v>1113</v>
      </c>
      <c r="G833" s="151" t="s">
        <v>1403</v>
      </c>
      <c r="H833" s="151" t="s">
        <v>92</v>
      </c>
      <c r="I833" s="151" t="s">
        <v>92</v>
      </c>
      <c r="J833" s="151"/>
      <c r="K833" s="152">
        <v>0</v>
      </c>
      <c r="L833" s="152">
        <v>0</v>
      </c>
      <c r="M833" s="153">
        <v>0</v>
      </c>
    </row>
    <row r="834" spans="1:13" x14ac:dyDescent="0.25">
      <c r="A834" s="148" t="s">
        <v>243</v>
      </c>
      <c r="B834" s="148" t="s">
        <v>114</v>
      </c>
      <c r="C834" s="148" t="s">
        <v>692</v>
      </c>
      <c r="D834" s="148" t="s">
        <v>555</v>
      </c>
      <c r="E834" s="148" t="s">
        <v>1501</v>
      </c>
      <c r="F834" s="148" t="s">
        <v>1068</v>
      </c>
      <c r="G834" s="148" t="s">
        <v>1000</v>
      </c>
      <c r="H834" s="148" t="s">
        <v>92</v>
      </c>
      <c r="I834" s="148" t="s">
        <v>92</v>
      </c>
      <c r="J834" s="148" t="s">
        <v>548</v>
      </c>
      <c r="K834" s="149">
        <v>0</v>
      </c>
      <c r="L834" s="149">
        <v>0</v>
      </c>
      <c r="M834" s="150">
        <v>0</v>
      </c>
    </row>
    <row r="835" spans="1:13" x14ac:dyDescent="0.25">
      <c r="A835" s="151" t="s">
        <v>243</v>
      </c>
      <c r="B835" s="151" t="s">
        <v>114</v>
      </c>
      <c r="C835" s="151" t="s">
        <v>703</v>
      </c>
      <c r="D835" s="151" t="s">
        <v>489</v>
      </c>
      <c r="E835" s="151" t="s">
        <v>1502</v>
      </c>
      <c r="F835" s="151" t="s">
        <v>122</v>
      </c>
      <c r="G835" s="151" t="s">
        <v>1000</v>
      </c>
      <c r="H835" s="151" t="s">
        <v>92</v>
      </c>
      <c r="I835" s="151" t="s">
        <v>92</v>
      </c>
      <c r="J835" s="151"/>
      <c r="K835" s="152">
        <v>0</v>
      </c>
      <c r="L835" s="152">
        <v>0</v>
      </c>
      <c r="M835" s="153">
        <v>0</v>
      </c>
    </row>
    <row r="836" spans="1:13" x14ac:dyDescent="0.25">
      <c r="A836" s="148" t="s">
        <v>243</v>
      </c>
      <c r="B836" s="148" t="s">
        <v>114</v>
      </c>
      <c r="C836" s="148" t="s">
        <v>703</v>
      </c>
      <c r="D836" s="148" t="s">
        <v>751</v>
      </c>
      <c r="E836" s="148" t="s">
        <v>1503</v>
      </c>
      <c r="F836" s="148" t="s">
        <v>753</v>
      </c>
      <c r="G836" s="148" t="s">
        <v>1345</v>
      </c>
      <c r="H836" s="148" t="s">
        <v>92</v>
      </c>
      <c r="I836" s="148" t="s">
        <v>92</v>
      </c>
      <c r="J836" s="148"/>
      <c r="K836" s="149">
        <v>0</v>
      </c>
      <c r="L836" s="149">
        <v>0</v>
      </c>
      <c r="M836" s="150">
        <v>0</v>
      </c>
    </row>
    <row r="837" spans="1:13" x14ac:dyDescent="0.25">
      <c r="A837" s="151" t="s">
        <v>243</v>
      </c>
      <c r="B837" s="151" t="s">
        <v>114</v>
      </c>
      <c r="C837" s="151" t="s">
        <v>313</v>
      </c>
      <c r="D837" s="151" t="s">
        <v>307</v>
      </c>
      <c r="E837" s="151" t="s">
        <v>1504</v>
      </c>
      <c r="F837" s="151" t="s">
        <v>315</v>
      </c>
      <c r="G837" s="151" t="s">
        <v>1000</v>
      </c>
      <c r="H837" s="151" t="s">
        <v>92</v>
      </c>
      <c r="I837" s="151" t="s">
        <v>92</v>
      </c>
      <c r="J837" s="151"/>
      <c r="K837" s="152">
        <v>0</v>
      </c>
      <c r="L837" s="152">
        <v>0</v>
      </c>
      <c r="M837" s="153">
        <v>0</v>
      </c>
    </row>
    <row r="838" spans="1:13" x14ac:dyDescent="0.25">
      <c r="A838" s="148" t="s">
        <v>243</v>
      </c>
      <c r="B838" s="148" t="s">
        <v>114</v>
      </c>
      <c r="C838" s="148" t="s">
        <v>392</v>
      </c>
      <c r="D838" s="148" t="s">
        <v>489</v>
      </c>
      <c r="E838" s="148" t="s">
        <v>1505</v>
      </c>
      <c r="F838" s="148" t="s">
        <v>491</v>
      </c>
      <c r="G838" s="148" t="s">
        <v>1009</v>
      </c>
      <c r="H838" s="148" t="s">
        <v>92</v>
      </c>
      <c r="I838" s="148" t="s">
        <v>92</v>
      </c>
      <c r="J838" s="148"/>
      <c r="K838" s="149">
        <v>0</v>
      </c>
      <c r="L838" s="149">
        <v>0</v>
      </c>
      <c r="M838" s="150">
        <v>0</v>
      </c>
    </row>
    <row r="839" spans="1:13" x14ac:dyDescent="0.25">
      <c r="A839" s="151" t="s">
        <v>243</v>
      </c>
      <c r="B839" s="151" t="s">
        <v>114</v>
      </c>
      <c r="C839" s="151" t="s">
        <v>420</v>
      </c>
      <c r="D839" s="151" t="s">
        <v>307</v>
      </c>
      <c r="E839" s="151" t="s">
        <v>1506</v>
      </c>
      <c r="F839" s="151" t="s">
        <v>426</v>
      </c>
      <c r="G839" s="151" t="s">
        <v>1394</v>
      </c>
      <c r="H839" s="151" t="s">
        <v>92</v>
      </c>
      <c r="I839" s="151" t="s">
        <v>92</v>
      </c>
      <c r="J839" s="151" t="s">
        <v>548</v>
      </c>
      <c r="K839" s="152">
        <v>0</v>
      </c>
      <c r="L839" s="152">
        <v>0</v>
      </c>
      <c r="M839" s="153">
        <v>0</v>
      </c>
    </row>
    <row r="840" spans="1:13" x14ac:dyDescent="0.25">
      <c r="A840" s="148" t="s">
        <v>243</v>
      </c>
      <c r="B840" s="148" t="s">
        <v>114</v>
      </c>
      <c r="C840" s="148" t="s">
        <v>420</v>
      </c>
      <c r="D840" s="148" t="s">
        <v>307</v>
      </c>
      <c r="E840" s="148" t="s">
        <v>1507</v>
      </c>
      <c r="F840" s="148" t="s">
        <v>426</v>
      </c>
      <c r="G840" s="148" t="s">
        <v>1019</v>
      </c>
      <c r="H840" s="148" t="s">
        <v>92</v>
      </c>
      <c r="I840" s="148" t="s">
        <v>92</v>
      </c>
      <c r="J840" s="148" t="s">
        <v>548</v>
      </c>
      <c r="K840" s="149">
        <v>0</v>
      </c>
      <c r="L840" s="149">
        <v>0</v>
      </c>
      <c r="M840" s="150">
        <v>0</v>
      </c>
    </row>
    <row r="841" spans="1:13" x14ac:dyDescent="0.25">
      <c r="A841" s="151" t="s">
        <v>243</v>
      </c>
      <c r="B841" s="151" t="s">
        <v>114</v>
      </c>
      <c r="C841" s="151" t="s">
        <v>392</v>
      </c>
      <c r="D841" s="151" t="s">
        <v>393</v>
      </c>
      <c r="E841" s="151" t="s">
        <v>1508</v>
      </c>
      <c r="F841" s="151" t="s">
        <v>395</v>
      </c>
      <c r="G841" s="151" t="s">
        <v>1472</v>
      </c>
      <c r="H841" s="151" t="s">
        <v>92</v>
      </c>
      <c r="I841" s="151" t="s">
        <v>92</v>
      </c>
      <c r="J841" s="151"/>
      <c r="K841" s="152">
        <v>0</v>
      </c>
      <c r="L841" s="152">
        <v>0</v>
      </c>
      <c r="M841" s="153">
        <v>0</v>
      </c>
    </row>
    <row r="842" spans="1:13" x14ac:dyDescent="0.25">
      <c r="A842" s="148" t="s">
        <v>243</v>
      </c>
      <c r="B842" s="148" t="s">
        <v>114</v>
      </c>
      <c r="C842" s="148" t="s">
        <v>362</v>
      </c>
      <c r="D842" s="148" t="s">
        <v>307</v>
      </c>
      <c r="E842" s="148" t="s">
        <v>1509</v>
      </c>
      <c r="F842" s="148" t="s">
        <v>89</v>
      </c>
      <c r="G842" s="148" t="s">
        <v>1472</v>
      </c>
      <c r="H842" s="148" t="s">
        <v>92</v>
      </c>
      <c r="I842" s="148" t="s">
        <v>92</v>
      </c>
      <c r="J842" s="148"/>
      <c r="K842" s="149">
        <v>0</v>
      </c>
      <c r="L842" s="149">
        <v>0</v>
      </c>
      <c r="M842" s="150">
        <v>0</v>
      </c>
    </row>
    <row r="843" spans="1:13" x14ac:dyDescent="0.25">
      <c r="A843" s="151" t="s">
        <v>243</v>
      </c>
      <c r="B843" s="151" t="s">
        <v>114</v>
      </c>
      <c r="C843" s="151" t="s">
        <v>392</v>
      </c>
      <c r="D843" s="151" t="s">
        <v>393</v>
      </c>
      <c r="E843" s="151" t="s">
        <v>1510</v>
      </c>
      <c r="F843" s="151" t="s">
        <v>395</v>
      </c>
      <c r="G843" s="151" t="s">
        <v>1487</v>
      </c>
      <c r="H843" s="151" t="s">
        <v>92</v>
      </c>
      <c r="I843" s="151" t="s">
        <v>92</v>
      </c>
      <c r="J843" s="151"/>
      <c r="K843" s="152">
        <v>0</v>
      </c>
      <c r="L843" s="152">
        <v>0</v>
      </c>
      <c r="M843" s="153">
        <v>0</v>
      </c>
    </row>
    <row r="844" spans="1:13" x14ac:dyDescent="0.25">
      <c r="A844" s="148" t="s">
        <v>243</v>
      </c>
      <c r="B844" s="148" t="s">
        <v>114</v>
      </c>
      <c r="C844" s="148" t="s">
        <v>362</v>
      </c>
      <c r="D844" s="148" t="s">
        <v>307</v>
      </c>
      <c r="E844" s="148" t="s">
        <v>1511</v>
      </c>
      <c r="F844" s="148" t="s">
        <v>89</v>
      </c>
      <c r="G844" s="148" t="s">
        <v>1487</v>
      </c>
      <c r="H844" s="148" t="s">
        <v>92</v>
      </c>
      <c r="I844" s="148" t="s">
        <v>92</v>
      </c>
      <c r="J844" s="148"/>
      <c r="K844" s="149">
        <v>0</v>
      </c>
      <c r="L844" s="149">
        <v>0</v>
      </c>
      <c r="M844" s="150">
        <v>0</v>
      </c>
    </row>
    <row r="845" spans="1:13" x14ac:dyDescent="0.25">
      <c r="A845" s="151" t="s">
        <v>243</v>
      </c>
      <c r="B845" s="151" t="s">
        <v>114</v>
      </c>
      <c r="C845" s="151" t="s">
        <v>544</v>
      </c>
      <c r="D845" s="151" t="s">
        <v>359</v>
      </c>
      <c r="E845" s="151" t="s">
        <v>1512</v>
      </c>
      <c r="F845" s="151" t="s">
        <v>546</v>
      </c>
      <c r="G845" s="151" t="s">
        <v>1022</v>
      </c>
      <c r="H845" s="151" t="s">
        <v>92</v>
      </c>
      <c r="I845" s="151" t="s">
        <v>92</v>
      </c>
      <c r="J845" s="151" t="s">
        <v>548</v>
      </c>
      <c r="K845" s="152">
        <v>0</v>
      </c>
      <c r="L845" s="152">
        <v>0</v>
      </c>
      <c r="M845" s="153">
        <v>0</v>
      </c>
    </row>
    <row r="846" spans="1:13" x14ac:dyDescent="0.25">
      <c r="A846" s="148" t="s">
        <v>243</v>
      </c>
      <c r="B846" s="148" t="s">
        <v>114</v>
      </c>
      <c r="C846" s="148" t="s">
        <v>420</v>
      </c>
      <c r="D846" s="148" t="s">
        <v>307</v>
      </c>
      <c r="E846" s="148" t="s">
        <v>1513</v>
      </c>
      <c r="F846" s="148" t="s">
        <v>426</v>
      </c>
      <c r="G846" s="148" t="s">
        <v>1022</v>
      </c>
      <c r="H846" s="148" t="s">
        <v>92</v>
      </c>
      <c r="I846" s="148" t="s">
        <v>92</v>
      </c>
      <c r="J846" s="148" t="s">
        <v>548</v>
      </c>
      <c r="K846" s="149">
        <v>0</v>
      </c>
      <c r="L846" s="149">
        <v>0</v>
      </c>
      <c r="M846" s="150">
        <v>0</v>
      </c>
    </row>
    <row r="847" spans="1:13" x14ac:dyDescent="0.25">
      <c r="A847" s="151" t="s">
        <v>243</v>
      </c>
      <c r="B847" s="151" t="s">
        <v>114</v>
      </c>
      <c r="C847" s="151" t="s">
        <v>628</v>
      </c>
      <c r="D847" s="151" t="s">
        <v>359</v>
      </c>
      <c r="E847" s="151" t="s">
        <v>1514</v>
      </c>
      <c r="F847" s="151" t="s">
        <v>138</v>
      </c>
      <c r="G847" s="151" t="s">
        <v>1022</v>
      </c>
      <c r="H847" s="151" t="s">
        <v>92</v>
      </c>
      <c r="I847" s="151" t="s">
        <v>92</v>
      </c>
      <c r="J847" s="151"/>
      <c r="K847" s="152">
        <v>0</v>
      </c>
      <c r="L847" s="152">
        <v>0</v>
      </c>
      <c r="M847" s="153">
        <v>0</v>
      </c>
    </row>
    <row r="848" spans="1:13" x14ac:dyDescent="0.25">
      <c r="A848" s="148" t="s">
        <v>243</v>
      </c>
      <c r="B848" s="148" t="s">
        <v>114</v>
      </c>
      <c r="C848" s="148" t="s">
        <v>420</v>
      </c>
      <c r="D848" s="148" t="s">
        <v>421</v>
      </c>
      <c r="E848" s="148" t="s">
        <v>1515</v>
      </c>
      <c r="F848" s="148" t="s">
        <v>423</v>
      </c>
      <c r="G848" s="148" t="s">
        <v>1373</v>
      </c>
      <c r="H848" s="148" t="s">
        <v>92</v>
      </c>
      <c r="I848" s="148" t="s">
        <v>92</v>
      </c>
      <c r="J848" s="148" t="s">
        <v>548</v>
      </c>
      <c r="K848" s="149">
        <v>0</v>
      </c>
      <c r="L848" s="149">
        <v>0</v>
      </c>
      <c r="M848" s="150">
        <v>0</v>
      </c>
    </row>
    <row r="849" spans="1:13" x14ac:dyDescent="0.25">
      <c r="A849" s="151" t="s">
        <v>243</v>
      </c>
      <c r="B849" s="151" t="s">
        <v>114</v>
      </c>
      <c r="C849" s="151" t="s">
        <v>703</v>
      </c>
      <c r="D849" s="151" t="s">
        <v>1111</v>
      </c>
      <c r="E849" s="151" t="s">
        <v>1516</v>
      </c>
      <c r="F849" s="151" t="s">
        <v>1113</v>
      </c>
      <c r="G849" s="151" t="s">
        <v>1438</v>
      </c>
      <c r="H849" s="151" t="s">
        <v>92</v>
      </c>
      <c r="I849" s="151" t="s">
        <v>92</v>
      </c>
      <c r="J849" s="151"/>
      <c r="K849" s="152">
        <v>0</v>
      </c>
      <c r="L849" s="152">
        <v>0</v>
      </c>
      <c r="M849" s="153">
        <v>0</v>
      </c>
    </row>
    <row r="850" spans="1:13" x14ac:dyDescent="0.25">
      <c r="A850" s="148" t="s">
        <v>243</v>
      </c>
      <c r="B850" s="148" t="s">
        <v>114</v>
      </c>
      <c r="C850" s="148" t="s">
        <v>392</v>
      </c>
      <c r="D850" s="148" t="s">
        <v>393</v>
      </c>
      <c r="E850" s="148" t="s">
        <v>1517</v>
      </c>
      <c r="F850" s="148" t="s">
        <v>395</v>
      </c>
      <c r="G850" s="148" t="s">
        <v>1518</v>
      </c>
      <c r="H850" s="148" t="s">
        <v>92</v>
      </c>
      <c r="I850" s="148" t="s">
        <v>92</v>
      </c>
      <c r="J850" s="148"/>
      <c r="K850" s="149">
        <v>0</v>
      </c>
      <c r="L850" s="149">
        <v>0</v>
      </c>
      <c r="M850" s="150">
        <v>1</v>
      </c>
    </row>
    <row r="851" spans="1:13" x14ac:dyDescent="0.25">
      <c r="A851" s="151" t="s">
        <v>243</v>
      </c>
      <c r="B851" s="151" t="s">
        <v>114</v>
      </c>
      <c r="C851" s="151" t="s">
        <v>420</v>
      </c>
      <c r="D851" s="151" t="s">
        <v>540</v>
      </c>
      <c r="E851" s="151" t="s">
        <v>1519</v>
      </c>
      <c r="F851" s="151" t="s">
        <v>542</v>
      </c>
      <c r="G851" s="151" t="s">
        <v>586</v>
      </c>
      <c r="H851" s="151" t="s">
        <v>95</v>
      </c>
      <c r="I851" s="151" t="s">
        <v>95</v>
      </c>
      <c r="J851" s="151"/>
      <c r="K851" s="152">
        <v>0</v>
      </c>
      <c r="L851" s="152">
        <v>0</v>
      </c>
      <c r="M851" s="153">
        <v>20</v>
      </c>
    </row>
    <row r="852" spans="1:13" x14ac:dyDescent="0.25">
      <c r="A852" s="148" t="s">
        <v>243</v>
      </c>
      <c r="B852" s="148" t="s">
        <v>114</v>
      </c>
      <c r="C852" s="148" t="s">
        <v>392</v>
      </c>
      <c r="D852" s="148" t="s">
        <v>400</v>
      </c>
      <c r="E852" s="148" t="s">
        <v>1520</v>
      </c>
      <c r="F852" s="148" t="s">
        <v>402</v>
      </c>
      <c r="G852" s="148" t="s">
        <v>338</v>
      </c>
      <c r="H852" s="148" t="s">
        <v>95</v>
      </c>
      <c r="I852" s="148" t="s">
        <v>95</v>
      </c>
      <c r="J852" s="148"/>
      <c r="K852" s="149">
        <v>0</v>
      </c>
      <c r="L852" s="149">
        <v>0</v>
      </c>
      <c r="M852" s="150">
        <v>13</v>
      </c>
    </row>
    <row r="853" spans="1:13" x14ac:dyDescent="0.25">
      <c r="A853" s="151" t="s">
        <v>243</v>
      </c>
      <c r="B853" s="151" t="s">
        <v>114</v>
      </c>
      <c r="C853" s="151" t="s">
        <v>420</v>
      </c>
      <c r="D853" s="151" t="s">
        <v>307</v>
      </c>
      <c r="E853" s="151" t="s">
        <v>1521</v>
      </c>
      <c r="F853" s="151" t="s">
        <v>426</v>
      </c>
      <c r="G853" s="151" t="s">
        <v>1324</v>
      </c>
      <c r="H853" s="151" t="s">
        <v>92</v>
      </c>
      <c r="I853" s="151" t="s">
        <v>95</v>
      </c>
      <c r="J853" s="151"/>
      <c r="K853" s="152">
        <v>0</v>
      </c>
      <c r="L853" s="152">
        <v>0</v>
      </c>
      <c r="M853" s="153">
        <v>21</v>
      </c>
    </row>
    <row r="854" spans="1:13" x14ac:dyDescent="0.25">
      <c r="A854" s="148" t="s">
        <v>243</v>
      </c>
      <c r="B854" s="148" t="s">
        <v>114</v>
      </c>
      <c r="C854" s="148" t="s">
        <v>703</v>
      </c>
      <c r="D854" s="148" t="s">
        <v>478</v>
      </c>
      <c r="E854" s="148" t="s">
        <v>1522</v>
      </c>
      <c r="F854" s="148" t="s">
        <v>711</v>
      </c>
      <c r="G854" s="148" t="s">
        <v>1523</v>
      </c>
      <c r="H854" s="148" t="s">
        <v>95</v>
      </c>
      <c r="I854" s="148" t="s">
        <v>95</v>
      </c>
      <c r="J854" s="148" t="s">
        <v>548</v>
      </c>
      <c r="K854" s="149">
        <v>23</v>
      </c>
      <c r="L854" s="149">
        <v>0</v>
      </c>
      <c r="M854" s="150">
        <v>23</v>
      </c>
    </row>
    <row r="855" spans="1:13" x14ac:dyDescent="0.25">
      <c r="A855" s="151" t="s">
        <v>243</v>
      </c>
      <c r="B855" s="151" t="s">
        <v>114</v>
      </c>
      <c r="C855" s="151" t="s">
        <v>420</v>
      </c>
      <c r="D855" s="151" t="s">
        <v>540</v>
      </c>
      <c r="E855" s="151" t="s">
        <v>1524</v>
      </c>
      <c r="F855" s="151" t="s">
        <v>542</v>
      </c>
      <c r="G855" s="151" t="s">
        <v>1446</v>
      </c>
      <c r="H855" s="151" t="s">
        <v>92</v>
      </c>
      <c r="I855" s="151" t="s">
        <v>95</v>
      </c>
      <c r="J855" s="151"/>
      <c r="K855" s="152">
        <v>0</v>
      </c>
      <c r="L855" s="152">
        <v>0</v>
      </c>
      <c r="M855" s="153">
        <v>21</v>
      </c>
    </row>
    <row r="856" spans="1:13" x14ac:dyDescent="0.25">
      <c r="A856" s="148" t="s">
        <v>243</v>
      </c>
      <c r="B856" s="148" t="s">
        <v>114</v>
      </c>
      <c r="C856" s="148" t="s">
        <v>420</v>
      </c>
      <c r="D856" s="148" t="s">
        <v>540</v>
      </c>
      <c r="E856" s="148" t="s">
        <v>1525</v>
      </c>
      <c r="F856" s="148" t="s">
        <v>542</v>
      </c>
      <c r="G856" s="148" t="s">
        <v>588</v>
      </c>
      <c r="H856" s="148" t="s">
        <v>95</v>
      </c>
      <c r="I856" s="148" t="s">
        <v>95</v>
      </c>
      <c r="J856" s="148"/>
      <c r="K856" s="149">
        <v>0</v>
      </c>
      <c r="L856" s="149">
        <v>0</v>
      </c>
      <c r="M856" s="150">
        <v>24</v>
      </c>
    </row>
    <row r="857" spans="1:13" x14ac:dyDescent="0.25">
      <c r="A857" s="151" t="s">
        <v>243</v>
      </c>
      <c r="B857" s="151" t="s">
        <v>114</v>
      </c>
      <c r="C857" s="151" t="s">
        <v>703</v>
      </c>
      <c r="D857" s="151" t="s">
        <v>478</v>
      </c>
      <c r="E857" s="151" t="s">
        <v>1526</v>
      </c>
      <c r="F857" s="151" t="s">
        <v>711</v>
      </c>
      <c r="G857" s="151" t="s">
        <v>271</v>
      </c>
      <c r="H857" s="151" t="s">
        <v>95</v>
      </c>
      <c r="I857" s="151" t="s">
        <v>95</v>
      </c>
      <c r="J857" s="151" t="s">
        <v>548</v>
      </c>
      <c r="K857" s="152">
        <v>27</v>
      </c>
      <c r="L857" s="152">
        <v>0</v>
      </c>
      <c r="M857" s="153">
        <v>27</v>
      </c>
    </row>
    <row r="858" spans="1:13" x14ac:dyDescent="0.25">
      <c r="A858" s="148" t="s">
        <v>243</v>
      </c>
      <c r="B858" s="148" t="s">
        <v>114</v>
      </c>
      <c r="C858" s="148" t="s">
        <v>703</v>
      </c>
      <c r="D858" s="148" t="s">
        <v>478</v>
      </c>
      <c r="E858" s="148" t="s">
        <v>1527</v>
      </c>
      <c r="F858" s="148" t="s">
        <v>711</v>
      </c>
      <c r="G858" s="148" t="s">
        <v>294</v>
      </c>
      <c r="H858" s="148" t="s">
        <v>92</v>
      </c>
      <c r="I858" s="148" t="s">
        <v>95</v>
      </c>
      <c r="J858" s="148" t="s">
        <v>548</v>
      </c>
      <c r="K858" s="149">
        <v>21</v>
      </c>
      <c r="L858" s="149">
        <v>0</v>
      </c>
      <c r="M858" s="150">
        <v>21</v>
      </c>
    </row>
    <row r="859" spans="1:13" x14ac:dyDescent="0.25">
      <c r="A859" s="151" t="s">
        <v>243</v>
      </c>
      <c r="B859" s="151" t="s">
        <v>114</v>
      </c>
      <c r="C859" s="151" t="s">
        <v>362</v>
      </c>
      <c r="D859" s="151" t="s">
        <v>843</v>
      </c>
      <c r="E859" s="151" t="s">
        <v>1528</v>
      </c>
      <c r="F859" s="151" t="s">
        <v>1529</v>
      </c>
      <c r="G859" s="151" t="s">
        <v>1350</v>
      </c>
      <c r="H859" s="151" t="s">
        <v>95</v>
      </c>
      <c r="I859" s="151" t="s">
        <v>95</v>
      </c>
      <c r="J859" s="151"/>
      <c r="K859" s="152">
        <v>0</v>
      </c>
      <c r="L859" s="152">
        <v>0</v>
      </c>
      <c r="M859" s="153">
        <v>0</v>
      </c>
    </row>
    <row r="860" spans="1:13" x14ac:dyDescent="0.25">
      <c r="A860" s="148" t="s">
        <v>243</v>
      </c>
      <c r="B860" s="148" t="s">
        <v>114</v>
      </c>
      <c r="C860" s="148" t="s">
        <v>420</v>
      </c>
      <c r="D860" s="148" t="s">
        <v>421</v>
      </c>
      <c r="E860" s="148" t="s">
        <v>1530</v>
      </c>
      <c r="F860" s="148" t="s">
        <v>423</v>
      </c>
      <c r="G860" s="148" t="s">
        <v>1531</v>
      </c>
      <c r="H860" s="148" t="s">
        <v>92</v>
      </c>
      <c r="I860" s="148" t="s">
        <v>92</v>
      </c>
      <c r="J860" s="148"/>
      <c r="K860" s="149">
        <v>0</v>
      </c>
      <c r="L860" s="149">
        <v>0</v>
      </c>
      <c r="M860" s="150">
        <v>0</v>
      </c>
    </row>
    <row r="861" spans="1:13" x14ac:dyDescent="0.25">
      <c r="A861" s="151" t="s">
        <v>243</v>
      </c>
      <c r="B861" s="151" t="s">
        <v>114</v>
      </c>
      <c r="C861" s="151" t="s">
        <v>420</v>
      </c>
      <c r="D861" s="151" t="s">
        <v>421</v>
      </c>
      <c r="E861" s="151" t="s">
        <v>1532</v>
      </c>
      <c r="F861" s="151" t="s">
        <v>423</v>
      </c>
      <c r="G861" s="151" t="s">
        <v>1533</v>
      </c>
      <c r="H861" s="151" t="s">
        <v>92</v>
      </c>
      <c r="I861" s="151" t="s">
        <v>92</v>
      </c>
      <c r="J861" s="151"/>
      <c r="K861" s="152">
        <v>0</v>
      </c>
      <c r="L861" s="152">
        <v>0</v>
      </c>
      <c r="M861" s="153">
        <v>0</v>
      </c>
    </row>
    <row r="862" spans="1:13" x14ac:dyDescent="0.25">
      <c r="A862" s="148" t="s">
        <v>243</v>
      </c>
      <c r="B862" s="148" t="s">
        <v>114</v>
      </c>
      <c r="C862" s="148" t="s">
        <v>420</v>
      </c>
      <c r="D862" s="148" t="s">
        <v>393</v>
      </c>
      <c r="E862" s="148" t="s">
        <v>1534</v>
      </c>
      <c r="F862" s="148" t="s">
        <v>117</v>
      </c>
      <c r="G862" s="148" t="s">
        <v>1394</v>
      </c>
      <c r="H862" s="148" t="s">
        <v>92</v>
      </c>
      <c r="I862" s="148" t="s">
        <v>92</v>
      </c>
      <c r="J862" s="148"/>
      <c r="K862" s="149">
        <v>0</v>
      </c>
      <c r="L862" s="149">
        <v>0</v>
      </c>
      <c r="M862" s="150">
        <v>0</v>
      </c>
    </row>
    <row r="863" spans="1:13" x14ac:dyDescent="0.25">
      <c r="A863" s="151" t="s">
        <v>243</v>
      </c>
      <c r="B863" s="151" t="s">
        <v>114</v>
      </c>
      <c r="C863" s="151" t="s">
        <v>420</v>
      </c>
      <c r="D863" s="151" t="s">
        <v>540</v>
      </c>
      <c r="E863" s="151" t="s">
        <v>1535</v>
      </c>
      <c r="F863" s="151" t="s">
        <v>542</v>
      </c>
      <c r="G863" s="151" t="s">
        <v>300</v>
      </c>
      <c r="H863" s="151" t="s">
        <v>92</v>
      </c>
      <c r="I863" s="151" t="s">
        <v>95</v>
      </c>
      <c r="J863" s="151"/>
      <c r="K863" s="152">
        <v>0</v>
      </c>
      <c r="L863" s="152">
        <v>0</v>
      </c>
      <c r="M863" s="153">
        <v>21</v>
      </c>
    </row>
    <row r="864" spans="1:13" x14ac:dyDescent="0.25">
      <c r="A864" s="148" t="s">
        <v>243</v>
      </c>
      <c r="B864" s="148" t="s">
        <v>114</v>
      </c>
      <c r="C864" s="148" t="s">
        <v>392</v>
      </c>
      <c r="D864" s="148" t="s">
        <v>396</v>
      </c>
      <c r="E864" s="148" t="s">
        <v>1536</v>
      </c>
      <c r="F864" s="148" t="s">
        <v>398</v>
      </c>
      <c r="G864" s="148" t="s">
        <v>1403</v>
      </c>
      <c r="H864" s="148" t="s">
        <v>92</v>
      </c>
      <c r="I864" s="148" t="s">
        <v>92</v>
      </c>
      <c r="J864" s="148"/>
      <c r="K864" s="149">
        <v>0</v>
      </c>
      <c r="L864" s="149">
        <v>0</v>
      </c>
      <c r="M864" s="150">
        <v>0</v>
      </c>
    </row>
    <row r="865" spans="1:13" x14ac:dyDescent="0.25">
      <c r="A865" s="151" t="s">
        <v>243</v>
      </c>
      <c r="B865" s="151" t="s">
        <v>114</v>
      </c>
      <c r="C865" s="151" t="s">
        <v>703</v>
      </c>
      <c r="D865" s="151" t="s">
        <v>307</v>
      </c>
      <c r="E865" s="151" t="s">
        <v>1537</v>
      </c>
      <c r="F865" s="151" t="s">
        <v>1096</v>
      </c>
      <c r="G865" s="151" t="s">
        <v>1336</v>
      </c>
      <c r="H865" s="151" t="s">
        <v>92</v>
      </c>
      <c r="I865" s="151" t="s">
        <v>92</v>
      </c>
      <c r="J865" s="151"/>
      <c r="K865" s="152">
        <v>0</v>
      </c>
      <c r="L865" s="152">
        <v>0</v>
      </c>
      <c r="M865" s="153">
        <v>0</v>
      </c>
    </row>
    <row r="866" spans="1:13" x14ac:dyDescent="0.25">
      <c r="A866" s="148" t="s">
        <v>243</v>
      </c>
      <c r="B866" s="148" t="s">
        <v>114</v>
      </c>
      <c r="C866" s="148" t="s">
        <v>392</v>
      </c>
      <c r="D866" s="148" t="s">
        <v>393</v>
      </c>
      <c r="E866" s="148" t="s">
        <v>1538</v>
      </c>
      <c r="F866" s="148" t="s">
        <v>395</v>
      </c>
      <c r="G866" s="148" t="s">
        <v>1539</v>
      </c>
      <c r="H866" s="148" t="s">
        <v>92</v>
      </c>
      <c r="I866" s="148" t="s">
        <v>92</v>
      </c>
      <c r="J866" s="148"/>
      <c r="K866" s="149">
        <v>0</v>
      </c>
      <c r="L866" s="149">
        <v>0</v>
      </c>
      <c r="M866" s="150">
        <v>0</v>
      </c>
    </row>
    <row r="867" spans="1:13" x14ac:dyDescent="0.25">
      <c r="A867" s="151" t="s">
        <v>243</v>
      </c>
      <c r="B867" s="151" t="s">
        <v>114</v>
      </c>
      <c r="C867" s="151" t="s">
        <v>592</v>
      </c>
      <c r="D867" s="151" t="s">
        <v>307</v>
      </c>
      <c r="E867" s="151" t="s">
        <v>1540</v>
      </c>
      <c r="F867" s="151" t="s">
        <v>594</v>
      </c>
      <c r="G867" s="151" t="s">
        <v>1541</v>
      </c>
      <c r="H867" s="151" t="s">
        <v>95</v>
      </c>
      <c r="I867" s="151" t="s">
        <v>95</v>
      </c>
      <c r="J867" s="151"/>
      <c r="K867" s="152">
        <v>0</v>
      </c>
      <c r="L867" s="152">
        <v>0</v>
      </c>
      <c r="M867" s="153">
        <v>26</v>
      </c>
    </row>
    <row r="868" spans="1:13" x14ac:dyDescent="0.25">
      <c r="A868" s="148" t="s">
        <v>243</v>
      </c>
      <c r="B868" s="148" t="s">
        <v>114</v>
      </c>
      <c r="C868" s="148" t="s">
        <v>1126</v>
      </c>
      <c r="D868" s="148" t="s">
        <v>1127</v>
      </c>
      <c r="E868" s="148" t="s">
        <v>1542</v>
      </c>
      <c r="F868" s="148" t="s">
        <v>1129</v>
      </c>
      <c r="G868" s="148" t="s">
        <v>1363</v>
      </c>
      <c r="H868" s="148" t="s">
        <v>92</v>
      </c>
      <c r="I868" s="148" t="s">
        <v>92</v>
      </c>
      <c r="J868" s="148"/>
      <c r="K868" s="149">
        <v>0</v>
      </c>
      <c r="L868" s="149">
        <v>0</v>
      </c>
      <c r="M868" s="150">
        <v>0</v>
      </c>
    </row>
    <row r="869" spans="1:13" x14ac:dyDescent="0.25">
      <c r="A869" s="151" t="s">
        <v>243</v>
      </c>
      <c r="B869" s="151" t="s">
        <v>114</v>
      </c>
      <c r="C869" s="151" t="s">
        <v>703</v>
      </c>
      <c r="D869" s="151" t="s">
        <v>489</v>
      </c>
      <c r="E869" s="151" t="s">
        <v>1543</v>
      </c>
      <c r="F869" s="151" t="s">
        <v>122</v>
      </c>
      <c r="G869" s="151" t="s">
        <v>1400</v>
      </c>
      <c r="H869" s="151" t="s">
        <v>92</v>
      </c>
      <c r="I869" s="151" t="s">
        <v>92</v>
      </c>
      <c r="J869" s="151"/>
      <c r="K869" s="152">
        <v>0</v>
      </c>
      <c r="L869" s="152">
        <v>0</v>
      </c>
      <c r="M869" s="153">
        <v>0</v>
      </c>
    </row>
    <row r="870" spans="1:13" x14ac:dyDescent="0.25">
      <c r="A870" s="148" t="s">
        <v>243</v>
      </c>
      <c r="B870" s="148" t="s">
        <v>114</v>
      </c>
      <c r="C870" s="148" t="s">
        <v>313</v>
      </c>
      <c r="D870" s="148" t="s">
        <v>307</v>
      </c>
      <c r="E870" s="148" t="s">
        <v>1544</v>
      </c>
      <c r="F870" s="148" t="s">
        <v>315</v>
      </c>
      <c r="G870" s="148" t="s">
        <v>1400</v>
      </c>
      <c r="H870" s="148" t="s">
        <v>92</v>
      </c>
      <c r="I870" s="148" t="s">
        <v>92</v>
      </c>
      <c r="J870" s="148"/>
      <c r="K870" s="149">
        <v>0</v>
      </c>
      <c r="L870" s="149">
        <v>0</v>
      </c>
      <c r="M870" s="150">
        <v>1</v>
      </c>
    </row>
    <row r="871" spans="1:13" x14ac:dyDescent="0.25">
      <c r="A871" s="151" t="s">
        <v>243</v>
      </c>
      <c r="B871" s="151" t="s">
        <v>114</v>
      </c>
      <c r="C871" s="151" t="s">
        <v>306</v>
      </c>
      <c r="D871" s="151" t="s">
        <v>307</v>
      </c>
      <c r="E871" s="151" t="s">
        <v>1545</v>
      </c>
      <c r="F871" s="151" t="s">
        <v>130</v>
      </c>
      <c r="G871" s="151" t="s">
        <v>1400</v>
      </c>
      <c r="H871" s="151" t="s">
        <v>92</v>
      </c>
      <c r="I871" s="151" t="s">
        <v>92</v>
      </c>
      <c r="J871" s="151"/>
      <c r="K871" s="152">
        <v>0</v>
      </c>
      <c r="L871" s="152">
        <v>0</v>
      </c>
      <c r="M871" s="153">
        <v>0</v>
      </c>
    </row>
    <row r="872" spans="1:13" x14ac:dyDescent="0.25">
      <c r="A872" s="148" t="s">
        <v>243</v>
      </c>
      <c r="B872" s="148" t="s">
        <v>114</v>
      </c>
      <c r="C872" s="148" t="s">
        <v>392</v>
      </c>
      <c r="D872" s="148" t="s">
        <v>489</v>
      </c>
      <c r="E872" s="148" t="s">
        <v>1546</v>
      </c>
      <c r="F872" s="148" t="s">
        <v>491</v>
      </c>
      <c r="G872" s="148" t="s">
        <v>1394</v>
      </c>
      <c r="H872" s="148" t="s">
        <v>92</v>
      </c>
      <c r="I872" s="148" t="s">
        <v>92</v>
      </c>
      <c r="J872" s="148"/>
      <c r="K872" s="149">
        <v>0</v>
      </c>
      <c r="L872" s="149">
        <v>0</v>
      </c>
      <c r="M872" s="150">
        <v>0</v>
      </c>
    </row>
    <row r="873" spans="1:13" x14ac:dyDescent="0.25">
      <c r="A873" s="151" t="s">
        <v>243</v>
      </c>
      <c r="B873" s="151" t="s">
        <v>114</v>
      </c>
      <c r="C873" s="151" t="s">
        <v>420</v>
      </c>
      <c r="D873" s="151" t="s">
        <v>307</v>
      </c>
      <c r="E873" s="151" t="s">
        <v>1547</v>
      </c>
      <c r="F873" s="151" t="s">
        <v>426</v>
      </c>
      <c r="G873" s="151" t="s">
        <v>1422</v>
      </c>
      <c r="H873" s="151" t="s">
        <v>92</v>
      </c>
      <c r="I873" s="151" t="s">
        <v>92</v>
      </c>
      <c r="J873" s="151"/>
      <c r="K873" s="152">
        <v>0</v>
      </c>
      <c r="L873" s="152">
        <v>0</v>
      </c>
      <c r="M873" s="153">
        <v>0</v>
      </c>
    </row>
    <row r="874" spans="1:13" x14ac:dyDescent="0.25">
      <c r="A874" s="148" t="s">
        <v>243</v>
      </c>
      <c r="B874" s="148" t="s">
        <v>114</v>
      </c>
      <c r="C874" s="148" t="s">
        <v>420</v>
      </c>
      <c r="D874" s="148" t="s">
        <v>307</v>
      </c>
      <c r="E874" s="148" t="s">
        <v>1548</v>
      </c>
      <c r="F874" s="148" t="s">
        <v>426</v>
      </c>
      <c r="G874" s="148" t="s">
        <v>1472</v>
      </c>
      <c r="H874" s="148" t="s">
        <v>92</v>
      </c>
      <c r="I874" s="148" t="s">
        <v>92</v>
      </c>
      <c r="J874" s="148"/>
      <c r="K874" s="149">
        <v>0</v>
      </c>
      <c r="L874" s="149">
        <v>0</v>
      </c>
      <c r="M874" s="150">
        <v>0</v>
      </c>
    </row>
    <row r="875" spans="1:13" x14ac:dyDescent="0.25">
      <c r="A875" s="151" t="s">
        <v>243</v>
      </c>
      <c r="B875" s="151" t="s">
        <v>114</v>
      </c>
      <c r="C875" s="151" t="s">
        <v>1126</v>
      </c>
      <c r="D875" s="151" t="s">
        <v>1127</v>
      </c>
      <c r="E875" s="151" t="s">
        <v>1549</v>
      </c>
      <c r="F875" s="151" t="s">
        <v>1129</v>
      </c>
      <c r="G875" s="151" t="s">
        <v>1436</v>
      </c>
      <c r="H875" s="151" t="s">
        <v>92</v>
      </c>
      <c r="I875" s="151" t="s">
        <v>92</v>
      </c>
      <c r="J875" s="151"/>
      <c r="K875" s="152">
        <v>0</v>
      </c>
      <c r="L875" s="152">
        <v>0</v>
      </c>
      <c r="M875" s="153">
        <v>0</v>
      </c>
    </row>
    <row r="876" spans="1:13" x14ac:dyDescent="0.25">
      <c r="A876" s="148" t="s">
        <v>243</v>
      </c>
      <c r="B876" s="148" t="s">
        <v>114</v>
      </c>
      <c r="C876" s="148" t="s">
        <v>392</v>
      </c>
      <c r="D876" s="148" t="s">
        <v>489</v>
      </c>
      <c r="E876" s="148" t="s">
        <v>1550</v>
      </c>
      <c r="F876" s="148" t="s">
        <v>491</v>
      </c>
      <c r="G876" s="148" t="s">
        <v>1373</v>
      </c>
      <c r="H876" s="148" t="s">
        <v>92</v>
      </c>
      <c r="I876" s="148" t="s">
        <v>92</v>
      </c>
      <c r="J876" s="148"/>
      <c r="K876" s="149">
        <v>0</v>
      </c>
      <c r="L876" s="149">
        <v>0</v>
      </c>
      <c r="M876" s="150">
        <v>0</v>
      </c>
    </row>
    <row r="877" spans="1:13" x14ac:dyDescent="0.25">
      <c r="A877" s="151" t="s">
        <v>243</v>
      </c>
      <c r="B877" s="151" t="s">
        <v>114</v>
      </c>
      <c r="C877" s="151" t="s">
        <v>362</v>
      </c>
      <c r="D877" s="151" t="s">
        <v>307</v>
      </c>
      <c r="E877" s="151" t="s">
        <v>1551</v>
      </c>
      <c r="F877" s="151" t="s">
        <v>89</v>
      </c>
      <c r="G877" s="151" t="s">
        <v>1539</v>
      </c>
      <c r="H877" s="151" t="s">
        <v>92</v>
      </c>
      <c r="I877" s="151" t="s">
        <v>92</v>
      </c>
      <c r="J877" s="151"/>
      <c r="K877" s="152">
        <v>0</v>
      </c>
      <c r="L877" s="152">
        <v>0</v>
      </c>
      <c r="M877" s="153">
        <v>1</v>
      </c>
    </row>
    <row r="878" spans="1:13" x14ac:dyDescent="0.25">
      <c r="A878" s="148" t="s">
        <v>243</v>
      </c>
      <c r="B878" s="148" t="s">
        <v>114</v>
      </c>
      <c r="C878" s="148" t="s">
        <v>420</v>
      </c>
      <c r="D878" s="148" t="s">
        <v>421</v>
      </c>
      <c r="E878" s="148" t="s">
        <v>1552</v>
      </c>
      <c r="F878" s="148" t="s">
        <v>423</v>
      </c>
      <c r="G878" s="148" t="s">
        <v>1518</v>
      </c>
      <c r="H878" s="148" t="s">
        <v>92</v>
      </c>
      <c r="I878" s="148" t="s">
        <v>92</v>
      </c>
      <c r="J878" s="148"/>
      <c r="K878" s="149">
        <v>0</v>
      </c>
      <c r="L878" s="149">
        <v>0</v>
      </c>
      <c r="M878" s="150">
        <v>0</v>
      </c>
    </row>
    <row r="879" spans="1:13" x14ac:dyDescent="0.25">
      <c r="A879" s="151" t="s">
        <v>243</v>
      </c>
      <c r="B879" s="151" t="s">
        <v>114</v>
      </c>
      <c r="C879" s="151" t="s">
        <v>249</v>
      </c>
      <c r="D879" s="151" t="s">
        <v>555</v>
      </c>
      <c r="E879" s="151" t="s">
        <v>1553</v>
      </c>
      <c r="F879" s="151" t="s">
        <v>136</v>
      </c>
      <c r="G879" s="151" t="s">
        <v>1400</v>
      </c>
      <c r="H879" s="151" t="s">
        <v>92</v>
      </c>
      <c r="I879" s="151" t="s">
        <v>92</v>
      </c>
      <c r="J879" s="151" t="s">
        <v>548</v>
      </c>
      <c r="K879" s="152">
        <v>0</v>
      </c>
      <c r="L879" s="152">
        <v>0</v>
      </c>
      <c r="M879" s="153">
        <v>0</v>
      </c>
    </row>
    <row r="880" spans="1:13" x14ac:dyDescent="0.25">
      <c r="A880" s="148" t="s">
        <v>243</v>
      </c>
      <c r="B880" s="148" t="s">
        <v>114</v>
      </c>
      <c r="C880" s="148" t="s">
        <v>677</v>
      </c>
      <c r="D880" s="148" t="s">
        <v>973</v>
      </c>
      <c r="E880" s="148" t="s">
        <v>1554</v>
      </c>
      <c r="F880" s="148" t="s">
        <v>680</v>
      </c>
      <c r="G880" s="148" t="s">
        <v>972</v>
      </c>
      <c r="H880" s="148" t="s">
        <v>92</v>
      </c>
      <c r="I880" s="148" t="s">
        <v>92</v>
      </c>
      <c r="J880" s="148" t="s">
        <v>548</v>
      </c>
      <c r="K880" s="149">
        <v>0</v>
      </c>
      <c r="L880" s="149">
        <v>0</v>
      </c>
      <c r="M880" s="150">
        <v>0</v>
      </c>
    </row>
    <row r="881" spans="1:13" x14ac:dyDescent="0.25">
      <c r="A881" s="151" t="s">
        <v>243</v>
      </c>
      <c r="B881" s="151" t="s">
        <v>114</v>
      </c>
      <c r="C881" s="151" t="s">
        <v>371</v>
      </c>
      <c r="D881" s="151" t="s">
        <v>359</v>
      </c>
      <c r="E881" s="151" t="s">
        <v>1555</v>
      </c>
      <c r="F881" s="151" t="s">
        <v>995</v>
      </c>
      <c r="G881" s="151" t="s">
        <v>1009</v>
      </c>
      <c r="H881" s="151" t="s">
        <v>92</v>
      </c>
      <c r="I881" s="151" t="s">
        <v>92</v>
      </c>
      <c r="J881" s="151" t="s">
        <v>548</v>
      </c>
      <c r="K881" s="152">
        <v>0</v>
      </c>
      <c r="L881" s="152">
        <v>0</v>
      </c>
      <c r="M881" s="153">
        <v>0</v>
      </c>
    </row>
    <row r="882" spans="1:13" x14ac:dyDescent="0.25">
      <c r="A882" s="148" t="s">
        <v>243</v>
      </c>
      <c r="B882" s="148" t="s">
        <v>114</v>
      </c>
      <c r="C882" s="148" t="s">
        <v>420</v>
      </c>
      <c r="D882" s="148" t="s">
        <v>421</v>
      </c>
      <c r="E882" s="148" t="s">
        <v>1556</v>
      </c>
      <c r="F882" s="148" t="s">
        <v>423</v>
      </c>
      <c r="G882" s="148" t="s">
        <v>1557</v>
      </c>
      <c r="H882" s="148" t="s">
        <v>92</v>
      </c>
      <c r="I882" s="148" t="s">
        <v>92</v>
      </c>
      <c r="J882" s="148"/>
      <c r="K882" s="149">
        <v>0</v>
      </c>
      <c r="L882" s="149">
        <v>0</v>
      </c>
      <c r="M882" s="150">
        <v>0</v>
      </c>
    </row>
    <row r="883" spans="1:13" x14ac:dyDescent="0.25">
      <c r="A883" s="151" t="s">
        <v>243</v>
      </c>
      <c r="B883" s="151" t="s">
        <v>114</v>
      </c>
      <c r="C883" s="151" t="s">
        <v>420</v>
      </c>
      <c r="D883" s="151" t="s">
        <v>421</v>
      </c>
      <c r="E883" s="151" t="s">
        <v>1558</v>
      </c>
      <c r="F883" s="151" t="s">
        <v>423</v>
      </c>
      <c r="G883" s="151" t="s">
        <v>1559</v>
      </c>
      <c r="H883" s="151" t="s">
        <v>92</v>
      </c>
      <c r="I883" s="151" t="s">
        <v>92</v>
      </c>
      <c r="J883" s="151"/>
      <c r="K883" s="152">
        <v>0</v>
      </c>
      <c r="L883" s="152">
        <v>0</v>
      </c>
      <c r="M883" s="153">
        <v>0</v>
      </c>
    </row>
    <row r="884" spans="1:13" x14ac:dyDescent="0.25">
      <c r="A884" s="148" t="s">
        <v>243</v>
      </c>
      <c r="B884" s="148" t="s">
        <v>114</v>
      </c>
      <c r="C884" s="148" t="s">
        <v>392</v>
      </c>
      <c r="D884" s="148" t="s">
        <v>393</v>
      </c>
      <c r="E884" s="148" t="s">
        <v>1560</v>
      </c>
      <c r="F884" s="148" t="s">
        <v>395</v>
      </c>
      <c r="G884" s="148" t="s">
        <v>1489</v>
      </c>
      <c r="H884" s="148" t="s">
        <v>92</v>
      </c>
      <c r="I884" s="148" t="s">
        <v>92</v>
      </c>
      <c r="J884" s="148"/>
      <c r="K884" s="149">
        <v>0</v>
      </c>
      <c r="L884" s="149">
        <v>0</v>
      </c>
      <c r="M884" s="150">
        <v>0</v>
      </c>
    </row>
    <row r="885" spans="1:13" x14ac:dyDescent="0.25">
      <c r="A885" s="151" t="s">
        <v>243</v>
      </c>
      <c r="B885" s="151" t="s">
        <v>114</v>
      </c>
      <c r="C885" s="151" t="s">
        <v>371</v>
      </c>
      <c r="D885" s="151" t="s">
        <v>359</v>
      </c>
      <c r="E885" s="151" t="s">
        <v>1561</v>
      </c>
      <c r="F885" s="151" t="s">
        <v>995</v>
      </c>
      <c r="G885" s="151" t="s">
        <v>1436</v>
      </c>
      <c r="H885" s="151" t="s">
        <v>92</v>
      </c>
      <c r="I885" s="151" t="s">
        <v>92</v>
      </c>
      <c r="J885" s="151" t="s">
        <v>548</v>
      </c>
      <c r="K885" s="152">
        <v>0</v>
      </c>
      <c r="L885" s="152">
        <v>0</v>
      </c>
      <c r="M885" s="153">
        <v>0</v>
      </c>
    </row>
    <row r="886" spans="1:13" x14ac:dyDescent="0.25">
      <c r="A886" s="148" t="s">
        <v>243</v>
      </c>
      <c r="B886" s="148" t="s">
        <v>114</v>
      </c>
      <c r="C886" s="148" t="s">
        <v>420</v>
      </c>
      <c r="D886" s="148" t="s">
        <v>421</v>
      </c>
      <c r="E886" s="148" t="s">
        <v>1562</v>
      </c>
      <c r="F886" s="148" t="s">
        <v>423</v>
      </c>
      <c r="G886" s="148" t="s">
        <v>1539</v>
      </c>
      <c r="H886" s="148" t="s">
        <v>92</v>
      </c>
      <c r="I886" s="148" t="s">
        <v>92</v>
      </c>
      <c r="J886" s="148"/>
      <c r="K886" s="149">
        <v>0</v>
      </c>
      <c r="L886" s="149">
        <v>0</v>
      </c>
      <c r="M886" s="150">
        <v>0</v>
      </c>
    </row>
    <row r="887" spans="1:13" x14ac:dyDescent="0.25">
      <c r="A887" s="151" t="s">
        <v>243</v>
      </c>
      <c r="B887" s="151" t="s">
        <v>114</v>
      </c>
      <c r="C887" s="151" t="s">
        <v>371</v>
      </c>
      <c r="D887" s="151" t="s">
        <v>359</v>
      </c>
      <c r="E887" s="151" t="s">
        <v>1563</v>
      </c>
      <c r="F887" s="151" t="s">
        <v>995</v>
      </c>
      <c r="G887" s="151" t="s">
        <v>1025</v>
      </c>
      <c r="H887" s="151" t="s">
        <v>92</v>
      </c>
      <c r="I887" s="151" t="s">
        <v>92</v>
      </c>
      <c r="J887" s="151" t="s">
        <v>548</v>
      </c>
      <c r="K887" s="152">
        <v>0</v>
      </c>
      <c r="L887" s="152">
        <v>0</v>
      </c>
      <c r="M887" s="153">
        <v>0</v>
      </c>
    </row>
    <row r="888" spans="1:13" x14ac:dyDescent="0.25">
      <c r="A888" s="148" t="s">
        <v>243</v>
      </c>
      <c r="B888" s="148" t="s">
        <v>114</v>
      </c>
      <c r="C888" s="148" t="s">
        <v>703</v>
      </c>
      <c r="D888" s="148" t="s">
        <v>478</v>
      </c>
      <c r="E888" s="148" t="s">
        <v>1564</v>
      </c>
      <c r="F888" s="148" t="s">
        <v>711</v>
      </c>
      <c r="G888" s="148" t="s">
        <v>336</v>
      </c>
      <c r="H888" s="148" t="s">
        <v>95</v>
      </c>
      <c r="I888" s="148" t="s">
        <v>95</v>
      </c>
      <c r="J888" s="148" t="s">
        <v>548</v>
      </c>
      <c r="K888" s="149">
        <v>28</v>
      </c>
      <c r="L888" s="149">
        <v>0</v>
      </c>
      <c r="M888" s="150">
        <v>28</v>
      </c>
    </row>
    <row r="889" spans="1:13" x14ac:dyDescent="0.25">
      <c r="A889" s="151" t="s">
        <v>243</v>
      </c>
      <c r="B889" s="151" t="s">
        <v>114</v>
      </c>
      <c r="C889" s="151" t="s">
        <v>1054</v>
      </c>
      <c r="D889" s="151" t="s">
        <v>1055</v>
      </c>
      <c r="E889" s="151" t="s">
        <v>1565</v>
      </c>
      <c r="F889" s="151" t="s">
        <v>1057</v>
      </c>
      <c r="G889" s="151" t="s">
        <v>1000</v>
      </c>
      <c r="H889" s="151" t="s">
        <v>92</v>
      </c>
      <c r="I889" s="151" t="s">
        <v>92</v>
      </c>
      <c r="J889" s="151" t="s">
        <v>548</v>
      </c>
      <c r="K889" s="152">
        <v>1</v>
      </c>
      <c r="L889" s="152">
        <v>0</v>
      </c>
      <c r="M889" s="153">
        <v>1</v>
      </c>
    </row>
    <row r="890" spans="1:13" x14ac:dyDescent="0.25">
      <c r="A890" s="148" t="s">
        <v>243</v>
      </c>
      <c r="B890" s="148" t="s">
        <v>114</v>
      </c>
      <c r="C890" s="148" t="s">
        <v>306</v>
      </c>
      <c r="D890" s="148" t="s">
        <v>307</v>
      </c>
      <c r="E890" s="148" t="s">
        <v>1566</v>
      </c>
      <c r="F890" s="148" t="s">
        <v>130</v>
      </c>
      <c r="G890" s="148" t="s">
        <v>586</v>
      </c>
      <c r="H890" s="148" t="s">
        <v>95</v>
      </c>
      <c r="I890" s="148" t="s">
        <v>95</v>
      </c>
      <c r="J890" s="148"/>
      <c r="K890" s="149">
        <v>0</v>
      </c>
      <c r="L890" s="149">
        <v>0</v>
      </c>
      <c r="M890" s="150">
        <v>27</v>
      </c>
    </row>
    <row r="891" spans="1:13" x14ac:dyDescent="0.25">
      <c r="A891" s="151" t="s">
        <v>243</v>
      </c>
      <c r="B891" s="151" t="s">
        <v>114</v>
      </c>
      <c r="C891" s="151" t="s">
        <v>392</v>
      </c>
      <c r="D891" s="151" t="s">
        <v>393</v>
      </c>
      <c r="E891" s="151" t="s">
        <v>1567</v>
      </c>
      <c r="F891" s="151" t="s">
        <v>395</v>
      </c>
      <c r="G891" s="151" t="s">
        <v>288</v>
      </c>
      <c r="H891" s="151" t="s">
        <v>92</v>
      </c>
      <c r="I891" s="151" t="s">
        <v>95</v>
      </c>
      <c r="J891" s="151"/>
      <c r="K891" s="152">
        <v>0</v>
      </c>
      <c r="L891" s="152">
        <v>0</v>
      </c>
      <c r="M891" s="153">
        <v>27</v>
      </c>
    </row>
    <row r="892" spans="1:13" x14ac:dyDescent="0.25">
      <c r="A892" s="148" t="s">
        <v>243</v>
      </c>
      <c r="B892" s="148" t="s">
        <v>114</v>
      </c>
      <c r="C892" s="148" t="s">
        <v>362</v>
      </c>
      <c r="D892" s="148" t="s">
        <v>307</v>
      </c>
      <c r="E892" s="148" t="s">
        <v>1568</v>
      </c>
      <c r="F892" s="148" t="s">
        <v>89</v>
      </c>
      <c r="G892" s="148" t="s">
        <v>1367</v>
      </c>
      <c r="H892" s="148" t="s">
        <v>95</v>
      </c>
      <c r="I892" s="148" t="s">
        <v>95</v>
      </c>
      <c r="J892" s="148"/>
      <c r="K892" s="149">
        <v>0</v>
      </c>
      <c r="L892" s="149">
        <v>0</v>
      </c>
      <c r="M892" s="150">
        <v>12</v>
      </c>
    </row>
    <row r="893" spans="1:13" x14ac:dyDescent="0.25">
      <c r="A893" s="151" t="s">
        <v>243</v>
      </c>
      <c r="B893" s="151" t="s">
        <v>114</v>
      </c>
      <c r="C893" s="151" t="s">
        <v>703</v>
      </c>
      <c r="D893" s="151" t="s">
        <v>478</v>
      </c>
      <c r="E893" s="151" t="s">
        <v>1569</v>
      </c>
      <c r="F893" s="151" t="s">
        <v>711</v>
      </c>
      <c r="G893" s="151" t="s">
        <v>1465</v>
      </c>
      <c r="H893" s="151" t="s">
        <v>95</v>
      </c>
      <c r="I893" s="151" t="s">
        <v>95</v>
      </c>
      <c r="J893" s="151" t="s">
        <v>548</v>
      </c>
      <c r="K893" s="152">
        <v>27</v>
      </c>
      <c r="L893" s="152">
        <v>0</v>
      </c>
      <c r="M893" s="153">
        <v>27</v>
      </c>
    </row>
    <row r="894" spans="1:13" x14ac:dyDescent="0.25">
      <c r="A894" s="148" t="s">
        <v>243</v>
      </c>
      <c r="B894" s="148" t="s">
        <v>114</v>
      </c>
      <c r="C894" s="148" t="s">
        <v>703</v>
      </c>
      <c r="D894" s="148" t="s">
        <v>478</v>
      </c>
      <c r="E894" s="148" t="s">
        <v>1570</v>
      </c>
      <c r="F894" s="148" t="s">
        <v>711</v>
      </c>
      <c r="G894" s="148" t="s">
        <v>1367</v>
      </c>
      <c r="H894" s="148" t="s">
        <v>95</v>
      </c>
      <c r="I894" s="148" t="s">
        <v>95</v>
      </c>
      <c r="J894" s="148" t="s">
        <v>548</v>
      </c>
      <c r="K894" s="149">
        <v>23</v>
      </c>
      <c r="L894" s="149">
        <v>0</v>
      </c>
      <c r="M894" s="150">
        <v>23</v>
      </c>
    </row>
    <row r="895" spans="1:13" x14ac:dyDescent="0.25">
      <c r="A895" s="151" t="s">
        <v>243</v>
      </c>
      <c r="B895" s="151" t="s">
        <v>114</v>
      </c>
      <c r="C895" s="151" t="s">
        <v>1571</v>
      </c>
      <c r="D895" s="151" t="s">
        <v>1572</v>
      </c>
      <c r="E895" s="151" t="s">
        <v>1573</v>
      </c>
      <c r="F895" s="151" t="s">
        <v>1574</v>
      </c>
      <c r="G895" s="151" t="s">
        <v>1575</v>
      </c>
      <c r="H895" s="151" t="s">
        <v>95</v>
      </c>
      <c r="I895" s="151" t="s">
        <v>95</v>
      </c>
      <c r="J895" s="151"/>
      <c r="K895" s="152">
        <v>0</v>
      </c>
      <c r="L895" s="152">
        <v>0</v>
      </c>
      <c r="M895" s="153">
        <v>1</v>
      </c>
    </row>
    <row r="896" spans="1:13" x14ac:dyDescent="0.25">
      <c r="A896" s="148" t="s">
        <v>243</v>
      </c>
      <c r="B896" s="148" t="s">
        <v>114</v>
      </c>
      <c r="C896" s="148" t="s">
        <v>1571</v>
      </c>
      <c r="D896" s="148" t="s">
        <v>1576</v>
      </c>
      <c r="E896" s="148" t="s">
        <v>1577</v>
      </c>
      <c r="F896" s="148" t="s">
        <v>1578</v>
      </c>
      <c r="G896" s="148" t="s">
        <v>248</v>
      </c>
      <c r="H896" s="148" t="s">
        <v>95</v>
      </c>
      <c r="I896" s="148" t="s">
        <v>95</v>
      </c>
      <c r="J896" s="148"/>
      <c r="K896" s="149">
        <v>0</v>
      </c>
      <c r="L896" s="149">
        <v>0</v>
      </c>
      <c r="M896" s="150">
        <v>5</v>
      </c>
    </row>
    <row r="897" spans="1:13" x14ac:dyDescent="0.25">
      <c r="A897" s="151" t="s">
        <v>243</v>
      </c>
      <c r="B897" s="151" t="s">
        <v>114</v>
      </c>
      <c r="C897" s="151" t="s">
        <v>1571</v>
      </c>
      <c r="D897" s="151" t="s">
        <v>1579</v>
      </c>
      <c r="E897" s="151" t="s">
        <v>1580</v>
      </c>
      <c r="F897" s="151" t="s">
        <v>1581</v>
      </c>
      <c r="G897" s="151" t="s">
        <v>248</v>
      </c>
      <c r="H897" s="151" t="s">
        <v>95</v>
      </c>
      <c r="I897" s="151" t="s">
        <v>95</v>
      </c>
      <c r="J897" s="151"/>
      <c r="K897" s="152">
        <v>0</v>
      </c>
      <c r="L897" s="152">
        <v>0</v>
      </c>
      <c r="M897" s="153">
        <v>1</v>
      </c>
    </row>
    <row r="898" spans="1:13" x14ac:dyDescent="0.25">
      <c r="A898" s="148" t="s">
        <v>243</v>
      </c>
      <c r="B898" s="148" t="s">
        <v>114</v>
      </c>
      <c r="C898" s="148" t="s">
        <v>1571</v>
      </c>
      <c r="D898" s="148" t="s">
        <v>1582</v>
      </c>
      <c r="E898" s="148" t="s">
        <v>1583</v>
      </c>
      <c r="F898" s="148" t="s">
        <v>1584</v>
      </c>
      <c r="G898" s="148" t="s">
        <v>1575</v>
      </c>
      <c r="H898" s="148" t="s">
        <v>95</v>
      </c>
      <c r="I898" s="148" t="s">
        <v>95</v>
      </c>
      <c r="J898" s="148"/>
      <c r="K898" s="149">
        <v>0</v>
      </c>
      <c r="L898" s="149">
        <v>0</v>
      </c>
      <c r="M898" s="150">
        <v>1</v>
      </c>
    </row>
    <row r="899" spans="1:13" x14ac:dyDescent="0.25">
      <c r="A899" s="151" t="s">
        <v>243</v>
      </c>
      <c r="B899" s="151" t="s">
        <v>114</v>
      </c>
      <c r="C899" s="151" t="s">
        <v>703</v>
      </c>
      <c r="D899" s="151" t="s">
        <v>478</v>
      </c>
      <c r="E899" s="151" t="s">
        <v>1585</v>
      </c>
      <c r="F899" s="151" t="s">
        <v>711</v>
      </c>
      <c r="G899" s="151" t="s">
        <v>297</v>
      </c>
      <c r="H899" s="151" t="s">
        <v>92</v>
      </c>
      <c r="I899" s="151" t="s">
        <v>95</v>
      </c>
      <c r="J899" s="151" t="s">
        <v>548</v>
      </c>
      <c r="K899" s="152">
        <v>29</v>
      </c>
      <c r="L899" s="152">
        <v>0</v>
      </c>
      <c r="M899" s="153">
        <v>29</v>
      </c>
    </row>
    <row r="900" spans="1:13" x14ac:dyDescent="0.25">
      <c r="A900" s="148" t="s">
        <v>243</v>
      </c>
      <c r="B900" s="148" t="s">
        <v>114</v>
      </c>
      <c r="C900" s="148" t="s">
        <v>703</v>
      </c>
      <c r="D900" s="148" t="s">
        <v>704</v>
      </c>
      <c r="E900" s="148" t="s">
        <v>1586</v>
      </c>
      <c r="F900" s="148" t="s">
        <v>706</v>
      </c>
      <c r="G900" s="148" t="s">
        <v>297</v>
      </c>
      <c r="H900" s="148" t="s">
        <v>92</v>
      </c>
      <c r="I900" s="148" t="s">
        <v>95</v>
      </c>
      <c r="J900" s="148"/>
      <c r="K900" s="149">
        <v>0</v>
      </c>
      <c r="L900" s="149">
        <v>0</v>
      </c>
      <c r="M900" s="150">
        <v>30</v>
      </c>
    </row>
    <row r="901" spans="1:13" x14ac:dyDescent="0.25">
      <c r="A901" s="151" t="s">
        <v>243</v>
      </c>
      <c r="B901" s="151" t="s">
        <v>114</v>
      </c>
      <c r="C901" s="151" t="s">
        <v>420</v>
      </c>
      <c r="D901" s="151" t="s">
        <v>307</v>
      </c>
      <c r="E901" s="151" t="s">
        <v>1587</v>
      </c>
      <c r="F901" s="151" t="s">
        <v>426</v>
      </c>
      <c r="G901" s="151" t="s">
        <v>1588</v>
      </c>
      <c r="H901" s="151" t="s">
        <v>95</v>
      </c>
      <c r="I901" s="151" t="s">
        <v>95</v>
      </c>
      <c r="J901" s="151"/>
      <c r="K901" s="152">
        <v>0</v>
      </c>
      <c r="L901" s="152">
        <v>0</v>
      </c>
      <c r="M901" s="153">
        <v>27</v>
      </c>
    </row>
    <row r="902" spans="1:13" x14ac:dyDescent="0.25">
      <c r="A902" s="148" t="s">
        <v>243</v>
      </c>
      <c r="B902" s="148" t="s">
        <v>114</v>
      </c>
      <c r="C902" s="148" t="s">
        <v>420</v>
      </c>
      <c r="D902" s="148" t="s">
        <v>540</v>
      </c>
      <c r="E902" s="148" t="s">
        <v>1589</v>
      </c>
      <c r="F902" s="148" t="s">
        <v>542</v>
      </c>
      <c r="G902" s="148" t="s">
        <v>1590</v>
      </c>
      <c r="H902" s="148" t="s">
        <v>92</v>
      </c>
      <c r="I902" s="148" t="s">
        <v>95</v>
      </c>
      <c r="J902" s="148"/>
      <c r="K902" s="149">
        <v>0</v>
      </c>
      <c r="L902" s="149">
        <v>0</v>
      </c>
      <c r="M902" s="150">
        <v>22</v>
      </c>
    </row>
    <row r="903" spans="1:13" x14ac:dyDescent="0.25">
      <c r="A903" s="151" t="s">
        <v>243</v>
      </c>
      <c r="B903" s="151" t="s">
        <v>114</v>
      </c>
      <c r="C903" s="151" t="s">
        <v>507</v>
      </c>
      <c r="D903" s="151" t="s">
        <v>473</v>
      </c>
      <c r="E903" s="151" t="s">
        <v>1591</v>
      </c>
      <c r="F903" s="151" t="s">
        <v>1592</v>
      </c>
      <c r="G903" s="151" t="s">
        <v>203</v>
      </c>
      <c r="H903" s="151" t="s">
        <v>95</v>
      </c>
      <c r="I903" s="151" t="s">
        <v>95</v>
      </c>
      <c r="J903" s="151"/>
      <c r="K903" s="152">
        <v>0</v>
      </c>
      <c r="L903" s="152">
        <v>0</v>
      </c>
      <c r="M903" s="153">
        <v>1</v>
      </c>
    </row>
    <row r="904" spans="1:13" x14ac:dyDescent="0.25">
      <c r="A904" s="148" t="s">
        <v>243</v>
      </c>
      <c r="B904" s="148" t="s">
        <v>114</v>
      </c>
      <c r="C904" s="148" t="s">
        <v>420</v>
      </c>
      <c r="D904" s="148" t="s">
        <v>307</v>
      </c>
      <c r="E904" s="148" t="s">
        <v>1593</v>
      </c>
      <c r="F904" s="148" t="s">
        <v>426</v>
      </c>
      <c r="G904" s="148" t="s">
        <v>1594</v>
      </c>
      <c r="H904" s="148" t="s">
        <v>92</v>
      </c>
      <c r="I904" s="148" t="s">
        <v>95</v>
      </c>
      <c r="J904" s="148"/>
      <c r="K904" s="149">
        <v>0</v>
      </c>
      <c r="L904" s="149">
        <v>0</v>
      </c>
      <c r="M904" s="150">
        <v>24</v>
      </c>
    </row>
    <row r="905" spans="1:13" x14ac:dyDescent="0.25">
      <c r="A905" s="151" t="s">
        <v>243</v>
      </c>
      <c r="B905" s="151" t="s">
        <v>114</v>
      </c>
      <c r="C905" s="151" t="s">
        <v>420</v>
      </c>
      <c r="D905" s="151" t="s">
        <v>307</v>
      </c>
      <c r="E905" s="151" t="s">
        <v>1595</v>
      </c>
      <c r="F905" s="151" t="s">
        <v>426</v>
      </c>
      <c r="G905" s="151" t="s">
        <v>1596</v>
      </c>
      <c r="H905" s="151" t="s">
        <v>92</v>
      </c>
      <c r="I905" s="151" t="s">
        <v>95</v>
      </c>
      <c r="J905" s="151"/>
      <c r="K905" s="152">
        <v>0</v>
      </c>
      <c r="L905" s="152">
        <v>0</v>
      </c>
      <c r="M905" s="153">
        <v>17</v>
      </c>
    </row>
    <row r="906" spans="1:13" x14ac:dyDescent="0.25">
      <c r="A906" s="148" t="s">
        <v>243</v>
      </c>
      <c r="B906" s="148" t="s">
        <v>114</v>
      </c>
      <c r="C906" s="148" t="s">
        <v>420</v>
      </c>
      <c r="D906" s="148" t="s">
        <v>540</v>
      </c>
      <c r="E906" s="148" t="s">
        <v>1597</v>
      </c>
      <c r="F906" s="148" t="s">
        <v>542</v>
      </c>
      <c r="G906" s="148" t="s">
        <v>1596</v>
      </c>
      <c r="H906" s="148" t="s">
        <v>92</v>
      </c>
      <c r="I906" s="148" t="s">
        <v>95</v>
      </c>
      <c r="J906" s="148"/>
      <c r="K906" s="149">
        <v>0</v>
      </c>
      <c r="L906" s="149">
        <v>0</v>
      </c>
      <c r="M906" s="150">
        <v>14</v>
      </c>
    </row>
    <row r="907" spans="1:13" x14ac:dyDescent="0.25">
      <c r="A907" s="151" t="s">
        <v>243</v>
      </c>
      <c r="B907" s="151" t="s">
        <v>114</v>
      </c>
      <c r="C907" s="151" t="s">
        <v>420</v>
      </c>
      <c r="D907" s="151" t="s">
        <v>540</v>
      </c>
      <c r="E907" s="151" t="s">
        <v>1598</v>
      </c>
      <c r="F907" s="151" t="s">
        <v>542</v>
      </c>
      <c r="G907" s="151" t="s">
        <v>1599</v>
      </c>
      <c r="H907" s="151" t="s">
        <v>92</v>
      </c>
      <c r="I907" s="151" t="s">
        <v>95</v>
      </c>
      <c r="J907" s="151"/>
      <c r="K907" s="152">
        <v>0</v>
      </c>
      <c r="L907" s="152">
        <v>0</v>
      </c>
      <c r="M907" s="153">
        <v>5</v>
      </c>
    </row>
    <row r="908" spans="1:13" x14ac:dyDescent="0.25">
      <c r="A908" s="148" t="s">
        <v>243</v>
      </c>
      <c r="B908" s="148" t="s">
        <v>114</v>
      </c>
      <c r="C908" s="148" t="s">
        <v>313</v>
      </c>
      <c r="D908" s="148" t="s">
        <v>307</v>
      </c>
      <c r="E908" s="148" t="s">
        <v>1600</v>
      </c>
      <c r="F908" s="148" t="s">
        <v>315</v>
      </c>
      <c r="G908" s="148" t="s">
        <v>1594</v>
      </c>
      <c r="H908" s="148" t="s">
        <v>92</v>
      </c>
      <c r="I908" s="148" t="s">
        <v>95</v>
      </c>
      <c r="J908" s="148"/>
      <c r="K908" s="149">
        <v>0</v>
      </c>
      <c r="L908" s="149">
        <v>0</v>
      </c>
      <c r="M908" s="150">
        <v>31</v>
      </c>
    </row>
    <row r="909" spans="1:13" x14ac:dyDescent="0.25">
      <c r="A909" s="151" t="s">
        <v>243</v>
      </c>
      <c r="B909" s="151" t="s">
        <v>114</v>
      </c>
      <c r="C909" s="151" t="s">
        <v>592</v>
      </c>
      <c r="D909" s="151" t="s">
        <v>307</v>
      </c>
      <c r="E909" s="151" t="s">
        <v>1601</v>
      </c>
      <c r="F909" s="151" t="s">
        <v>594</v>
      </c>
      <c r="G909" s="151" t="s">
        <v>336</v>
      </c>
      <c r="H909" s="151" t="s">
        <v>95</v>
      </c>
      <c r="I909" s="151" t="s">
        <v>95</v>
      </c>
      <c r="J909" s="151"/>
      <c r="K909" s="152">
        <v>0</v>
      </c>
      <c r="L909" s="152">
        <v>0</v>
      </c>
      <c r="M909" s="153">
        <v>39</v>
      </c>
    </row>
    <row r="910" spans="1:13" x14ac:dyDescent="0.25">
      <c r="A910" s="148" t="s">
        <v>243</v>
      </c>
      <c r="B910" s="148" t="s">
        <v>114</v>
      </c>
      <c r="C910" s="148" t="s">
        <v>703</v>
      </c>
      <c r="D910" s="148" t="s">
        <v>693</v>
      </c>
      <c r="E910" s="148" t="s">
        <v>1602</v>
      </c>
      <c r="F910" s="148" t="s">
        <v>757</v>
      </c>
      <c r="G910" s="148" t="s">
        <v>1603</v>
      </c>
      <c r="H910" s="148" t="s">
        <v>92</v>
      </c>
      <c r="I910" s="148" t="s">
        <v>95</v>
      </c>
      <c r="J910" s="148"/>
      <c r="K910" s="149">
        <v>0</v>
      </c>
      <c r="L910" s="149">
        <v>0</v>
      </c>
      <c r="M910" s="150">
        <v>11</v>
      </c>
    </row>
    <row r="911" spans="1:13" x14ac:dyDescent="0.25">
      <c r="A911" s="151" t="s">
        <v>243</v>
      </c>
      <c r="B911" s="151" t="s">
        <v>114</v>
      </c>
      <c r="C911" s="151" t="s">
        <v>420</v>
      </c>
      <c r="D911" s="151" t="s">
        <v>307</v>
      </c>
      <c r="E911" s="151" t="s">
        <v>1604</v>
      </c>
      <c r="F911" s="151" t="s">
        <v>426</v>
      </c>
      <c r="G911" s="151" t="s">
        <v>1590</v>
      </c>
      <c r="H911" s="151" t="s">
        <v>92</v>
      </c>
      <c r="I911" s="151" t="s">
        <v>95</v>
      </c>
      <c r="J911" s="151"/>
      <c r="K911" s="152">
        <v>0</v>
      </c>
      <c r="L911" s="152">
        <v>0</v>
      </c>
      <c r="M911" s="153">
        <v>24</v>
      </c>
    </row>
    <row r="912" spans="1:13" x14ac:dyDescent="0.25">
      <c r="A912" s="148" t="s">
        <v>243</v>
      </c>
      <c r="B912" s="148" t="s">
        <v>114</v>
      </c>
      <c r="C912" s="148" t="s">
        <v>420</v>
      </c>
      <c r="D912" s="148" t="s">
        <v>307</v>
      </c>
      <c r="E912" s="148" t="s">
        <v>1605</v>
      </c>
      <c r="F912" s="148" t="s">
        <v>426</v>
      </c>
      <c r="G912" s="148" t="s">
        <v>1606</v>
      </c>
      <c r="H912" s="148" t="s">
        <v>92</v>
      </c>
      <c r="I912" s="148" t="s">
        <v>95</v>
      </c>
      <c r="J912" s="148"/>
      <c r="K912" s="149">
        <v>0</v>
      </c>
      <c r="L912" s="149">
        <v>0</v>
      </c>
      <c r="M912" s="150">
        <v>21</v>
      </c>
    </row>
    <row r="913" spans="1:13" x14ac:dyDescent="0.25">
      <c r="A913" s="151" t="s">
        <v>243</v>
      </c>
      <c r="B913" s="151" t="s">
        <v>114</v>
      </c>
      <c r="C913" s="151" t="s">
        <v>420</v>
      </c>
      <c r="D913" s="151" t="s">
        <v>421</v>
      </c>
      <c r="E913" s="151" t="s">
        <v>1607</v>
      </c>
      <c r="F913" s="151" t="s">
        <v>423</v>
      </c>
      <c r="G913" s="151" t="s">
        <v>1608</v>
      </c>
      <c r="H913" s="151" t="s">
        <v>92</v>
      </c>
      <c r="I913" s="151" t="s">
        <v>92</v>
      </c>
      <c r="J913" s="151"/>
      <c r="K913" s="152">
        <v>0</v>
      </c>
      <c r="L913" s="152">
        <v>0</v>
      </c>
      <c r="M913" s="153">
        <v>0</v>
      </c>
    </row>
    <row r="914" spans="1:13" x14ac:dyDescent="0.25">
      <c r="A914" s="148" t="s">
        <v>243</v>
      </c>
      <c r="B914" s="148" t="s">
        <v>114</v>
      </c>
      <c r="C914" s="148" t="s">
        <v>392</v>
      </c>
      <c r="D914" s="148" t="s">
        <v>393</v>
      </c>
      <c r="E914" s="148" t="s">
        <v>1609</v>
      </c>
      <c r="F914" s="148" t="s">
        <v>395</v>
      </c>
      <c r="G914" s="148" t="s">
        <v>1531</v>
      </c>
      <c r="H914" s="148" t="s">
        <v>92</v>
      </c>
      <c r="I914" s="148" t="s">
        <v>92</v>
      </c>
      <c r="J914" s="148"/>
      <c r="K914" s="149">
        <v>0</v>
      </c>
      <c r="L914" s="149">
        <v>0</v>
      </c>
      <c r="M914" s="150">
        <v>0</v>
      </c>
    </row>
    <row r="915" spans="1:13" x14ac:dyDescent="0.25">
      <c r="A915" s="151" t="s">
        <v>243</v>
      </c>
      <c r="B915" s="151" t="s">
        <v>114</v>
      </c>
      <c r="C915" s="151" t="s">
        <v>703</v>
      </c>
      <c r="D915" s="151" t="s">
        <v>489</v>
      </c>
      <c r="E915" s="151" t="s">
        <v>1610</v>
      </c>
      <c r="F915" s="151" t="s">
        <v>122</v>
      </c>
      <c r="G915" s="151" t="s">
        <v>1009</v>
      </c>
      <c r="H915" s="151" t="s">
        <v>92</v>
      </c>
      <c r="I915" s="151" t="s">
        <v>92</v>
      </c>
      <c r="J915" s="151"/>
      <c r="K915" s="152">
        <v>0</v>
      </c>
      <c r="L915" s="152">
        <v>0</v>
      </c>
      <c r="M915" s="153">
        <v>0</v>
      </c>
    </row>
    <row r="916" spans="1:13" x14ac:dyDescent="0.25">
      <c r="A916" s="148" t="s">
        <v>243</v>
      </c>
      <c r="B916" s="148" t="s">
        <v>114</v>
      </c>
      <c r="C916" s="148" t="s">
        <v>703</v>
      </c>
      <c r="D916" s="148" t="s">
        <v>751</v>
      </c>
      <c r="E916" s="148" t="s">
        <v>1611</v>
      </c>
      <c r="F916" s="148" t="s">
        <v>753</v>
      </c>
      <c r="G916" s="148" t="s">
        <v>1403</v>
      </c>
      <c r="H916" s="148" t="s">
        <v>92</v>
      </c>
      <c r="I916" s="148" t="s">
        <v>92</v>
      </c>
      <c r="J916" s="148"/>
      <c r="K916" s="149">
        <v>0</v>
      </c>
      <c r="L916" s="149">
        <v>0</v>
      </c>
      <c r="M916" s="150">
        <v>0</v>
      </c>
    </row>
    <row r="917" spans="1:13" x14ac:dyDescent="0.25">
      <c r="A917" s="151" t="s">
        <v>243</v>
      </c>
      <c r="B917" s="151" t="s">
        <v>114</v>
      </c>
      <c r="C917" s="151" t="s">
        <v>313</v>
      </c>
      <c r="D917" s="151" t="s">
        <v>307</v>
      </c>
      <c r="E917" s="151" t="s">
        <v>1612</v>
      </c>
      <c r="F917" s="151" t="s">
        <v>315</v>
      </c>
      <c r="G917" s="151" t="s">
        <v>1009</v>
      </c>
      <c r="H917" s="151" t="s">
        <v>92</v>
      </c>
      <c r="I917" s="151" t="s">
        <v>92</v>
      </c>
      <c r="J917" s="151"/>
      <c r="K917" s="152">
        <v>0</v>
      </c>
      <c r="L917" s="152">
        <v>0</v>
      </c>
      <c r="M917" s="153">
        <v>1</v>
      </c>
    </row>
    <row r="918" spans="1:13" x14ac:dyDescent="0.25">
      <c r="A918" s="148" t="s">
        <v>243</v>
      </c>
      <c r="B918" s="148" t="s">
        <v>114</v>
      </c>
      <c r="C918" s="148" t="s">
        <v>362</v>
      </c>
      <c r="D918" s="148" t="s">
        <v>307</v>
      </c>
      <c r="E918" s="148" t="s">
        <v>1613</v>
      </c>
      <c r="F918" s="148" t="s">
        <v>89</v>
      </c>
      <c r="G918" s="148" t="s">
        <v>1489</v>
      </c>
      <c r="H918" s="148" t="s">
        <v>92</v>
      </c>
      <c r="I918" s="148" t="s">
        <v>92</v>
      </c>
      <c r="J918" s="148"/>
      <c r="K918" s="149">
        <v>0</v>
      </c>
      <c r="L918" s="149">
        <v>0</v>
      </c>
      <c r="M918" s="150">
        <v>0</v>
      </c>
    </row>
    <row r="919" spans="1:13" x14ac:dyDescent="0.25">
      <c r="A919" s="151" t="s">
        <v>243</v>
      </c>
      <c r="B919" s="151" t="s">
        <v>114</v>
      </c>
      <c r="C919" s="151" t="s">
        <v>420</v>
      </c>
      <c r="D919" s="151" t="s">
        <v>540</v>
      </c>
      <c r="E919" s="151" t="s">
        <v>1614</v>
      </c>
      <c r="F919" s="151" t="s">
        <v>542</v>
      </c>
      <c r="G919" s="151" t="s">
        <v>268</v>
      </c>
      <c r="H919" s="151" t="s">
        <v>92</v>
      </c>
      <c r="I919" s="151" t="s">
        <v>95</v>
      </c>
      <c r="J919" s="151"/>
      <c r="K919" s="152">
        <v>0</v>
      </c>
      <c r="L919" s="152">
        <v>0</v>
      </c>
      <c r="M919" s="153">
        <v>21</v>
      </c>
    </row>
    <row r="920" spans="1:13" x14ac:dyDescent="0.25">
      <c r="A920" s="148" t="s">
        <v>243</v>
      </c>
      <c r="B920" s="148" t="s">
        <v>114</v>
      </c>
      <c r="C920" s="148" t="s">
        <v>692</v>
      </c>
      <c r="D920" s="148" t="s">
        <v>693</v>
      </c>
      <c r="E920" s="148" t="s">
        <v>1615</v>
      </c>
      <c r="F920" s="148" t="s">
        <v>695</v>
      </c>
      <c r="G920" s="148" t="s">
        <v>288</v>
      </c>
      <c r="H920" s="148" t="s">
        <v>92</v>
      </c>
      <c r="I920" s="148" t="s">
        <v>95</v>
      </c>
      <c r="J920" s="148"/>
      <c r="K920" s="149">
        <v>0</v>
      </c>
      <c r="L920" s="149">
        <v>0</v>
      </c>
      <c r="M920" s="150">
        <v>17</v>
      </c>
    </row>
    <row r="921" spans="1:13" x14ac:dyDescent="0.25">
      <c r="A921" s="151" t="s">
        <v>243</v>
      </c>
      <c r="B921" s="151" t="s">
        <v>114</v>
      </c>
      <c r="C921" s="151" t="s">
        <v>420</v>
      </c>
      <c r="D921" s="151" t="s">
        <v>307</v>
      </c>
      <c r="E921" s="151" t="s">
        <v>1616</v>
      </c>
      <c r="F921" s="151" t="s">
        <v>426</v>
      </c>
      <c r="G921" s="151" t="s">
        <v>1487</v>
      </c>
      <c r="H921" s="151" t="s">
        <v>92</v>
      </c>
      <c r="I921" s="151" t="s">
        <v>92</v>
      </c>
      <c r="J921" s="151"/>
      <c r="K921" s="152">
        <v>0</v>
      </c>
      <c r="L921" s="152">
        <v>0</v>
      </c>
      <c r="M921" s="153">
        <v>0</v>
      </c>
    </row>
    <row r="922" spans="1:13" x14ac:dyDescent="0.25">
      <c r="A922" s="148" t="s">
        <v>243</v>
      </c>
      <c r="B922" s="148" t="s">
        <v>114</v>
      </c>
      <c r="C922" s="148" t="s">
        <v>362</v>
      </c>
      <c r="D922" s="148" t="s">
        <v>307</v>
      </c>
      <c r="E922" s="148" t="s">
        <v>1617</v>
      </c>
      <c r="F922" s="148" t="s">
        <v>89</v>
      </c>
      <c r="G922" s="148" t="s">
        <v>1531</v>
      </c>
      <c r="H922" s="148" t="s">
        <v>92</v>
      </c>
      <c r="I922" s="148" t="s">
        <v>92</v>
      </c>
      <c r="J922" s="148"/>
      <c r="K922" s="149">
        <v>0</v>
      </c>
      <c r="L922" s="149">
        <v>0</v>
      </c>
      <c r="M922" s="150">
        <v>1</v>
      </c>
    </row>
    <row r="923" spans="1:13" x14ac:dyDescent="0.25">
      <c r="A923" s="151" t="s">
        <v>243</v>
      </c>
      <c r="B923" s="151" t="s">
        <v>114</v>
      </c>
      <c r="C923" s="151" t="s">
        <v>703</v>
      </c>
      <c r="D923" s="151" t="s">
        <v>704</v>
      </c>
      <c r="E923" s="151" t="s">
        <v>1618</v>
      </c>
      <c r="F923" s="151" t="s">
        <v>706</v>
      </c>
      <c r="G923" s="151" t="s">
        <v>294</v>
      </c>
      <c r="H923" s="151" t="s">
        <v>92</v>
      </c>
      <c r="I923" s="151" t="s">
        <v>95</v>
      </c>
      <c r="J923" s="151"/>
      <c r="K923" s="152">
        <v>0</v>
      </c>
      <c r="L923" s="152">
        <v>0</v>
      </c>
      <c r="M923" s="153">
        <v>34</v>
      </c>
    </row>
    <row r="924" spans="1:13" x14ac:dyDescent="0.25">
      <c r="A924" s="148" t="s">
        <v>243</v>
      </c>
      <c r="B924" s="148" t="s">
        <v>114</v>
      </c>
      <c r="C924" s="148" t="s">
        <v>392</v>
      </c>
      <c r="D924" s="148" t="s">
        <v>400</v>
      </c>
      <c r="E924" s="148" t="s">
        <v>1619</v>
      </c>
      <c r="F924" s="148" t="s">
        <v>402</v>
      </c>
      <c r="G924" s="148" t="s">
        <v>291</v>
      </c>
      <c r="H924" s="148" t="s">
        <v>92</v>
      </c>
      <c r="I924" s="148" t="s">
        <v>95</v>
      </c>
      <c r="J924" s="148"/>
      <c r="K924" s="149">
        <v>0</v>
      </c>
      <c r="L924" s="149">
        <v>0</v>
      </c>
      <c r="M924" s="150">
        <v>20</v>
      </c>
    </row>
    <row r="925" spans="1:13" x14ac:dyDescent="0.25">
      <c r="A925" s="151" t="s">
        <v>243</v>
      </c>
      <c r="B925" s="151" t="s">
        <v>114</v>
      </c>
      <c r="C925" s="151" t="s">
        <v>420</v>
      </c>
      <c r="D925" s="151" t="s">
        <v>307</v>
      </c>
      <c r="E925" s="151" t="s">
        <v>1620</v>
      </c>
      <c r="F925" s="151" t="s">
        <v>426</v>
      </c>
      <c r="G925" s="151" t="s">
        <v>300</v>
      </c>
      <c r="H925" s="151" t="s">
        <v>92</v>
      </c>
      <c r="I925" s="151" t="s">
        <v>95</v>
      </c>
      <c r="J925" s="151"/>
      <c r="K925" s="152">
        <v>0</v>
      </c>
      <c r="L925" s="152">
        <v>0</v>
      </c>
      <c r="M925" s="153">
        <v>16</v>
      </c>
    </row>
    <row r="926" spans="1:13" x14ac:dyDescent="0.25">
      <c r="A926" s="148" t="s">
        <v>243</v>
      </c>
      <c r="B926" s="148" t="s">
        <v>114</v>
      </c>
      <c r="C926" s="148" t="s">
        <v>313</v>
      </c>
      <c r="D926" s="148" t="s">
        <v>307</v>
      </c>
      <c r="E926" s="148" t="s">
        <v>1621</v>
      </c>
      <c r="F926" s="148" t="s">
        <v>315</v>
      </c>
      <c r="G926" s="148" t="s">
        <v>294</v>
      </c>
      <c r="H926" s="148" t="s">
        <v>92</v>
      </c>
      <c r="I926" s="148" t="s">
        <v>95</v>
      </c>
      <c r="J926" s="148"/>
      <c r="K926" s="149">
        <v>0</v>
      </c>
      <c r="L926" s="149">
        <v>0</v>
      </c>
      <c r="M926" s="150">
        <v>26</v>
      </c>
    </row>
    <row r="927" spans="1:13" x14ac:dyDescent="0.25">
      <c r="A927" s="151" t="s">
        <v>243</v>
      </c>
      <c r="B927" s="151" t="s">
        <v>114</v>
      </c>
      <c r="C927" s="151" t="s">
        <v>703</v>
      </c>
      <c r="D927" s="151" t="s">
        <v>704</v>
      </c>
      <c r="E927" s="151" t="s">
        <v>1622</v>
      </c>
      <c r="F927" s="151" t="s">
        <v>706</v>
      </c>
      <c r="G927" s="151" t="s">
        <v>925</v>
      </c>
      <c r="H927" s="151" t="s">
        <v>95</v>
      </c>
      <c r="I927" s="151" t="s">
        <v>95</v>
      </c>
      <c r="J927" s="151"/>
      <c r="K927" s="152">
        <v>0</v>
      </c>
      <c r="L927" s="152">
        <v>0</v>
      </c>
      <c r="M927" s="153">
        <v>9</v>
      </c>
    </row>
    <row r="928" spans="1:13" x14ac:dyDescent="0.25">
      <c r="A928" s="148" t="s">
        <v>243</v>
      </c>
      <c r="B928" s="148" t="s">
        <v>114</v>
      </c>
      <c r="C928" s="148" t="s">
        <v>329</v>
      </c>
      <c r="D928" s="148" t="s">
        <v>359</v>
      </c>
      <c r="E928" s="148" t="s">
        <v>1623</v>
      </c>
      <c r="F928" s="148" t="s">
        <v>361</v>
      </c>
      <c r="G928" s="148" t="s">
        <v>1624</v>
      </c>
      <c r="H928" s="148" t="s">
        <v>92</v>
      </c>
      <c r="I928" s="148" t="s">
        <v>95</v>
      </c>
      <c r="J928" s="148"/>
      <c r="K928" s="149">
        <v>0</v>
      </c>
      <c r="L928" s="149">
        <v>0</v>
      </c>
      <c r="M928" s="150">
        <v>13</v>
      </c>
    </row>
    <row r="929" spans="1:13" x14ac:dyDescent="0.25">
      <c r="A929" s="151" t="s">
        <v>243</v>
      </c>
      <c r="B929" s="151" t="s">
        <v>114</v>
      </c>
      <c r="C929" s="151" t="s">
        <v>392</v>
      </c>
      <c r="D929" s="151" t="s">
        <v>393</v>
      </c>
      <c r="E929" s="151" t="s">
        <v>1625</v>
      </c>
      <c r="F929" s="151" t="s">
        <v>395</v>
      </c>
      <c r="G929" s="151" t="s">
        <v>1626</v>
      </c>
      <c r="H929" s="151" t="s">
        <v>95</v>
      </c>
      <c r="I929" s="151" t="s">
        <v>95</v>
      </c>
      <c r="J929" s="151"/>
      <c r="K929" s="152">
        <v>0</v>
      </c>
      <c r="L929" s="152">
        <v>0</v>
      </c>
      <c r="M929" s="153">
        <v>10</v>
      </c>
    </row>
    <row r="930" spans="1:13" x14ac:dyDescent="0.25">
      <c r="A930" s="148" t="s">
        <v>243</v>
      </c>
      <c r="B930" s="148" t="s">
        <v>114</v>
      </c>
      <c r="C930" s="148" t="s">
        <v>306</v>
      </c>
      <c r="D930" s="148" t="s">
        <v>349</v>
      </c>
      <c r="E930" s="148" t="s">
        <v>1627</v>
      </c>
      <c r="F930" s="148" t="s">
        <v>174</v>
      </c>
      <c r="G930" s="148" t="s">
        <v>291</v>
      </c>
      <c r="H930" s="148" t="s">
        <v>92</v>
      </c>
      <c r="I930" s="148" t="s">
        <v>95</v>
      </c>
      <c r="J930" s="148"/>
      <c r="K930" s="149">
        <v>0</v>
      </c>
      <c r="L930" s="149">
        <v>0</v>
      </c>
      <c r="M930" s="150">
        <v>20</v>
      </c>
    </row>
    <row r="931" spans="1:13" x14ac:dyDescent="0.25">
      <c r="A931" s="151" t="s">
        <v>243</v>
      </c>
      <c r="B931" s="151" t="s">
        <v>114</v>
      </c>
      <c r="C931" s="151" t="s">
        <v>249</v>
      </c>
      <c r="D931" s="151" t="s">
        <v>1628</v>
      </c>
      <c r="E931" s="151" t="s">
        <v>1629</v>
      </c>
      <c r="F931" s="151" t="s">
        <v>1630</v>
      </c>
      <c r="G931" s="151" t="s">
        <v>203</v>
      </c>
      <c r="H931" s="151" t="s">
        <v>95</v>
      </c>
      <c r="I931" s="151" t="s">
        <v>95</v>
      </c>
      <c r="J931" s="151"/>
      <c r="K931" s="152">
        <v>0</v>
      </c>
      <c r="L931" s="152">
        <v>0</v>
      </c>
      <c r="M931" s="153">
        <v>1</v>
      </c>
    </row>
    <row r="932" spans="1:13" x14ac:dyDescent="0.25">
      <c r="A932" s="148" t="s">
        <v>243</v>
      </c>
      <c r="B932" s="148" t="s">
        <v>114</v>
      </c>
      <c r="C932" s="148" t="s">
        <v>477</v>
      </c>
      <c r="D932" s="148" t="s">
        <v>478</v>
      </c>
      <c r="E932" s="148" t="s">
        <v>1631</v>
      </c>
      <c r="F932" s="148" t="s">
        <v>480</v>
      </c>
      <c r="G932" s="148" t="s">
        <v>291</v>
      </c>
      <c r="H932" s="148" t="s">
        <v>92</v>
      </c>
      <c r="I932" s="148" t="s">
        <v>95</v>
      </c>
      <c r="J932" s="148"/>
      <c r="K932" s="149">
        <v>0</v>
      </c>
      <c r="L932" s="149">
        <v>0</v>
      </c>
      <c r="M932" s="150">
        <v>12</v>
      </c>
    </row>
    <row r="933" spans="1:13" x14ac:dyDescent="0.25">
      <c r="A933" s="151" t="s">
        <v>243</v>
      </c>
      <c r="B933" s="151" t="s">
        <v>114</v>
      </c>
      <c r="C933" s="151" t="s">
        <v>544</v>
      </c>
      <c r="D933" s="151" t="s">
        <v>359</v>
      </c>
      <c r="E933" s="151" t="s">
        <v>1632</v>
      </c>
      <c r="F933" s="151" t="s">
        <v>546</v>
      </c>
      <c r="G933" s="151" t="s">
        <v>1025</v>
      </c>
      <c r="H933" s="151" t="s">
        <v>92</v>
      </c>
      <c r="I933" s="151" t="s">
        <v>92</v>
      </c>
      <c r="J933" s="151" t="s">
        <v>548</v>
      </c>
      <c r="K933" s="152">
        <v>2</v>
      </c>
      <c r="L933" s="152">
        <v>0</v>
      </c>
      <c r="M933" s="153">
        <v>2</v>
      </c>
    </row>
    <row r="934" spans="1:13" x14ac:dyDescent="0.25">
      <c r="A934" s="148" t="s">
        <v>243</v>
      </c>
      <c r="B934" s="148" t="s">
        <v>114</v>
      </c>
      <c r="C934" s="148" t="s">
        <v>420</v>
      </c>
      <c r="D934" s="148" t="s">
        <v>307</v>
      </c>
      <c r="E934" s="148" t="s">
        <v>1633</v>
      </c>
      <c r="F934" s="148" t="s">
        <v>426</v>
      </c>
      <c r="G934" s="148" t="s">
        <v>1518</v>
      </c>
      <c r="H934" s="148" t="s">
        <v>92</v>
      </c>
      <c r="I934" s="148" t="s">
        <v>92</v>
      </c>
      <c r="J934" s="148"/>
      <c r="K934" s="149">
        <v>0</v>
      </c>
      <c r="L934" s="149">
        <v>0</v>
      </c>
      <c r="M934" s="150">
        <v>1</v>
      </c>
    </row>
    <row r="935" spans="1:13" x14ac:dyDescent="0.25">
      <c r="A935" s="151" t="s">
        <v>243</v>
      </c>
      <c r="B935" s="151" t="s">
        <v>114</v>
      </c>
      <c r="C935" s="151" t="s">
        <v>420</v>
      </c>
      <c r="D935" s="151" t="s">
        <v>307</v>
      </c>
      <c r="E935" s="151" t="s">
        <v>1634</v>
      </c>
      <c r="F935" s="151" t="s">
        <v>426</v>
      </c>
      <c r="G935" s="151" t="s">
        <v>1635</v>
      </c>
      <c r="H935" s="151" t="s">
        <v>92</v>
      </c>
      <c r="I935" s="151" t="s">
        <v>92</v>
      </c>
      <c r="J935" s="151"/>
      <c r="K935" s="152">
        <v>0</v>
      </c>
      <c r="L935" s="152">
        <v>0</v>
      </c>
      <c r="M935" s="153">
        <v>0</v>
      </c>
    </row>
    <row r="936" spans="1:13" x14ac:dyDescent="0.25">
      <c r="A936" s="148" t="s">
        <v>243</v>
      </c>
      <c r="B936" s="148" t="s">
        <v>114</v>
      </c>
      <c r="C936" s="148" t="s">
        <v>420</v>
      </c>
      <c r="D936" s="148" t="s">
        <v>421</v>
      </c>
      <c r="E936" s="148" t="s">
        <v>1636</v>
      </c>
      <c r="F936" s="148" t="s">
        <v>423</v>
      </c>
      <c r="G936" s="148" t="s">
        <v>1637</v>
      </c>
      <c r="H936" s="148" t="s">
        <v>92</v>
      </c>
      <c r="I936" s="148" t="s">
        <v>92</v>
      </c>
      <c r="J936" s="148"/>
      <c r="K936" s="149">
        <v>0</v>
      </c>
      <c r="L936" s="149">
        <v>0</v>
      </c>
      <c r="M936" s="150">
        <v>0</v>
      </c>
    </row>
    <row r="937" spans="1:13" x14ac:dyDescent="0.25">
      <c r="A937" s="151" t="s">
        <v>243</v>
      </c>
      <c r="B937" s="151" t="s">
        <v>114</v>
      </c>
      <c r="C937" s="151" t="s">
        <v>420</v>
      </c>
      <c r="D937" s="151" t="s">
        <v>421</v>
      </c>
      <c r="E937" s="151" t="s">
        <v>1638</v>
      </c>
      <c r="F937" s="151" t="s">
        <v>423</v>
      </c>
      <c r="G937" s="151" t="s">
        <v>1639</v>
      </c>
      <c r="H937" s="151" t="s">
        <v>92</v>
      </c>
      <c r="I937" s="151" t="s">
        <v>92</v>
      </c>
      <c r="J937" s="151"/>
      <c r="K937" s="152">
        <v>0</v>
      </c>
      <c r="L937" s="152">
        <v>0</v>
      </c>
      <c r="M937" s="153">
        <v>1</v>
      </c>
    </row>
    <row r="938" spans="1:13" x14ac:dyDescent="0.25">
      <c r="A938" s="148" t="s">
        <v>243</v>
      </c>
      <c r="B938" s="148" t="s">
        <v>114</v>
      </c>
      <c r="C938" s="148" t="s">
        <v>420</v>
      </c>
      <c r="D938" s="148" t="s">
        <v>393</v>
      </c>
      <c r="E938" s="148" t="s">
        <v>1640</v>
      </c>
      <c r="F938" s="148" t="s">
        <v>117</v>
      </c>
      <c r="G938" s="148" t="s">
        <v>1518</v>
      </c>
      <c r="H938" s="148" t="s">
        <v>92</v>
      </c>
      <c r="I938" s="148" t="s">
        <v>92</v>
      </c>
      <c r="J938" s="148"/>
      <c r="K938" s="149">
        <v>0</v>
      </c>
      <c r="L938" s="149">
        <v>0</v>
      </c>
      <c r="M938" s="150">
        <v>0</v>
      </c>
    </row>
    <row r="939" spans="1:13" x14ac:dyDescent="0.25">
      <c r="A939" s="151" t="s">
        <v>243</v>
      </c>
      <c r="B939" s="151" t="s">
        <v>114</v>
      </c>
      <c r="C939" s="151" t="s">
        <v>392</v>
      </c>
      <c r="D939" s="151" t="s">
        <v>489</v>
      </c>
      <c r="E939" s="151" t="s">
        <v>1641</v>
      </c>
      <c r="F939" s="151" t="s">
        <v>491</v>
      </c>
      <c r="G939" s="151" t="s">
        <v>1518</v>
      </c>
      <c r="H939" s="151" t="s">
        <v>92</v>
      </c>
      <c r="I939" s="151" t="s">
        <v>92</v>
      </c>
      <c r="J939" s="151"/>
      <c r="K939" s="152">
        <v>0</v>
      </c>
      <c r="L939" s="152">
        <v>0</v>
      </c>
      <c r="M939" s="153">
        <v>1</v>
      </c>
    </row>
    <row r="940" spans="1:13" x14ac:dyDescent="0.25">
      <c r="A940" s="148" t="s">
        <v>243</v>
      </c>
      <c r="B940" s="148" t="s">
        <v>114</v>
      </c>
      <c r="C940" s="148" t="s">
        <v>392</v>
      </c>
      <c r="D940" s="148" t="s">
        <v>489</v>
      </c>
      <c r="E940" s="148" t="s">
        <v>1642</v>
      </c>
      <c r="F940" s="148" t="s">
        <v>491</v>
      </c>
      <c r="G940" s="148" t="s">
        <v>1635</v>
      </c>
      <c r="H940" s="148" t="s">
        <v>92</v>
      </c>
      <c r="I940" s="148" t="s">
        <v>92</v>
      </c>
      <c r="J940" s="148"/>
      <c r="K940" s="149">
        <v>0</v>
      </c>
      <c r="L940" s="149">
        <v>0</v>
      </c>
      <c r="M940" s="150">
        <v>0</v>
      </c>
    </row>
    <row r="941" spans="1:13" x14ac:dyDescent="0.25">
      <c r="A941" s="151" t="s">
        <v>243</v>
      </c>
      <c r="B941" s="151" t="s">
        <v>114</v>
      </c>
      <c r="C941" s="151" t="s">
        <v>392</v>
      </c>
      <c r="D941" s="151" t="s">
        <v>396</v>
      </c>
      <c r="E941" s="151" t="s">
        <v>1643</v>
      </c>
      <c r="F941" s="151" t="s">
        <v>398</v>
      </c>
      <c r="G941" s="151" t="s">
        <v>1518</v>
      </c>
      <c r="H941" s="151" t="s">
        <v>92</v>
      </c>
      <c r="I941" s="151" t="s">
        <v>92</v>
      </c>
      <c r="J941" s="151"/>
      <c r="K941" s="152">
        <v>0</v>
      </c>
      <c r="L941" s="152">
        <v>0</v>
      </c>
      <c r="M941" s="153">
        <v>1</v>
      </c>
    </row>
    <row r="942" spans="1:13" x14ac:dyDescent="0.25">
      <c r="A942" s="148" t="s">
        <v>243</v>
      </c>
      <c r="B942" s="148" t="s">
        <v>114</v>
      </c>
      <c r="C942" s="148" t="s">
        <v>392</v>
      </c>
      <c r="D942" s="148" t="s">
        <v>393</v>
      </c>
      <c r="E942" s="148" t="s">
        <v>1644</v>
      </c>
      <c r="F942" s="148" t="s">
        <v>395</v>
      </c>
      <c r="G942" s="148" t="s">
        <v>1635</v>
      </c>
      <c r="H942" s="148" t="s">
        <v>92</v>
      </c>
      <c r="I942" s="148" t="s">
        <v>92</v>
      </c>
      <c r="J942" s="148"/>
      <c r="K942" s="149">
        <v>0</v>
      </c>
      <c r="L942" s="149">
        <v>0</v>
      </c>
      <c r="M942" s="150">
        <v>0</v>
      </c>
    </row>
    <row r="943" spans="1:13" x14ac:dyDescent="0.25">
      <c r="A943" s="151" t="s">
        <v>243</v>
      </c>
      <c r="B943" s="151" t="s">
        <v>114</v>
      </c>
      <c r="C943" s="151" t="s">
        <v>392</v>
      </c>
      <c r="D943" s="151" t="s">
        <v>393</v>
      </c>
      <c r="E943" s="151" t="s">
        <v>1645</v>
      </c>
      <c r="F943" s="151" t="s">
        <v>395</v>
      </c>
      <c r="G943" s="151" t="s">
        <v>1646</v>
      </c>
      <c r="H943" s="151" t="s">
        <v>92</v>
      </c>
      <c r="I943" s="151" t="s">
        <v>92</v>
      </c>
      <c r="J943" s="151"/>
      <c r="K943" s="152">
        <v>0</v>
      </c>
      <c r="L943" s="152">
        <v>0</v>
      </c>
      <c r="M943" s="153">
        <v>0</v>
      </c>
    </row>
    <row r="944" spans="1:13" x14ac:dyDescent="0.25">
      <c r="A944" s="148" t="s">
        <v>243</v>
      </c>
      <c r="B944" s="148" t="s">
        <v>114</v>
      </c>
      <c r="C944" s="148" t="s">
        <v>703</v>
      </c>
      <c r="D944" s="148" t="s">
        <v>751</v>
      </c>
      <c r="E944" s="148" t="s">
        <v>1647</v>
      </c>
      <c r="F944" s="148" t="s">
        <v>753</v>
      </c>
      <c r="G944" s="148" t="s">
        <v>1025</v>
      </c>
      <c r="H944" s="148" t="s">
        <v>92</v>
      </c>
      <c r="I944" s="148" t="s">
        <v>92</v>
      </c>
      <c r="J944" s="148"/>
      <c r="K944" s="149">
        <v>0</v>
      </c>
      <c r="L944" s="149">
        <v>0</v>
      </c>
      <c r="M944" s="150">
        <v>1</v>
      </c>
    </row>
    <row r="945" spans="1:13" x14ac:dyDescent="0.25">
      <c r="A945" s="151" t="s">
        <v>243</v>
      </c>
      <c r="B945" s="151" t="s">
        <v>114</v>
      </c>
      <c r="C945" s="151" t="s">
        <v>703</v>
      </c>
      <c r="D945" s="151" t="s">
        <v>1111</v>
      </c>
      <c r="E945" s="151" t="s">
        <v>1648</v>
      </c>
      <c r="F945" s="151" t="s">
        <v>1113</v>
      </c>
      <c r="G945" s="151" t="s">
        <v>1025</v>
      </c>
      <c r="H945" s="151" t="s">
        <v>92</v>
      </c>
      <c r="I945" s="151" t="s">
        <v>92</v>
      </c>
      <c r="J945" s="151"/>
      <c r="K945" s="152">
        <v>0</v>
      </c>
      <c r="L945" s="152">
        <v>0</v>
      </c>
      <c r="M945" s="153">
        <v>0</v>
      </c>
    </row>
    <row r="946" spans="1:13" x14ac:dyDescent="0.25">
      <c r="A946" s="148" t="s">
        <v>243</v>
      </c>
      <c r="B946" s="148" t="s">
        <v>114</v>
      </c>
      <c r="C946" s="148" t="s">
        <v>628</v>
      </c>
      <c r="D946" s="148" t="s">
        <v>359</v>
      </c>
      <c r="E946" s="148" t="s">
        <v>1649</v>
      </c>
      <c r="F946" s="148" t="s">
        <v>138</v>
      </c>
      <c r="G946" s="148" t="s">
        <v>1025</v>
      </c>
      <c r="H946" s="148" t="s">
        <v>92</v>
      </c>
      <c r="I946" s="148" t="s">
        <v>92</v>
      </c>
      <c r="J946" s="148"/>
      <c r="K946" s="149">
        <v>0</v>
      </c>
      <c r="L946" s="149">
        <v>0</v>
      </c>
      <c r="M946" s="150">
        <v>1</v>
      </c>
    </row>
    <row r="947" spans="1:13" x14ac:dyDescent="0.25">
      <c r="A947" s="151" t="s">
        <v>243</v>
      </c>
      <c r="B947" s="151" t="s">
        <v>114</v>
      </c>
      <c r="C947" s="151" t="s">
        <v>1126</v>
      </c>
      <c r="D947" s="151" t="s">
        <v>1127</v>
      </c>
      <c r="E947" s="151" t="s">
        <v>1650</v>
      </c>
      <c r="F947" s="151" t="s">
        <v>1129</v>
      </c>
      <c r="G947" s="151" t="s">
        <v>1651</v>
      </c>
      <c r="H947" s="151" t="s">
        <v>92</v>
      </c>
      <c r="I947" s="151" t="s">
        <v>92</v>
      </c>
      <c r="J947" s="151"/>
      <c r="K947" s="152">
        <v>0</v>
      </c>
      <c r="L947" s="152">
        <v>0</v>
      </c>
      <c r="M947" s="153">
        <v>0</v>
      </c>
    </row>
    <row r="948" spans="1:13" x14ac:dyDescent="0.25">
      <c r="A948" s="148" t="s">
        <v>243</v>
      </c>
      <c r="B948" s="148" t="s">
        <v>114</v>
      </c>
      <c r="C948" s="148" t="s">
        <v>313</v>
      </c>
      <c r="D948" s="148" t="s">
        <v>307</v>
      </c>
      <c r="E948" s="148" t="s">
        <v>1652</v>
      </c>
      <c r="F948" s="148" t="s">
        <v>315</v>
      </c>
      <c r="G948" s="148" t="s">
        <v>1518</v>
      </c>
      <c r="H948" s="148" t="s">
        <v>92</v>
      </c>
      <c r="I948" s="148" t="s">
        <v>92</v>
      </c>
      <c r="J948" s="148"/>
      <c r="K948" s="149">
        <v>0</v>
      </c>
      <c r="L948" s="149">
        <v>0</v>
      </c>
      <c r="M948" s="150">
        <v>0</v>
      </c>
    </row>
    <row r="949" spans="1:13" x14ac:dyDescent="0.25">
      <c r="A949" s="151" t="s">
        <v>243</v>
      </c>
      <c r="B949" s="151" t="s">
        <v>114</v>
      </c>
      <c r="C949" s="151" t="s">
        <v>703</v>
      </c>
      <c r="D949" s="151" t="s">
        <v>307</v>
      </c>
      <c r="E949" s="151" t="s">
        <v>1653</v>
      </c>
      <c r="F949" s="151" t="s">
        <v>1096</v>
      </c>
      <c r="G949" s="151" t="s">
        <v>1442</v>
      </c>
      <c r="H949" s="151" t="s">
        <v>92</v>
      </c>
      <c r="I949" s="151" t="s">
        <v>92</v>
      </c>
      <c r="J949" s="151"/>
      <c r="K949" s="152">
        <v>0</v>
      </c>
      <c r="L949" s="152">
        <v>0</v>
      </c>
      <c r="M949" s="153">
        <v>0</v>
      </c>
    </row>
    <row r="950" spans="1:13" x14ac:dyDescent="0.25">
      <c r="A950" s="148" t="s">
        <v>243</v>
      </c>
      <c r="B950" s="148" t="s">
        <v>114</v>
      </c>
      <c r="C950" s="148" t="s">
        <v>313</v>
      </c>
      <c r="D950" s="148" t="s">
        <v>307</v>
      </c>
      <c r="E950" s="148" t="s">
        <v>1654</v>
      </c>
      <c r="F950" s="148" t="s">
        <v>315</v>
      </c>
      <c r="G950" s="148" t="s">
        <v>1651</v>
      </c>
      <c r="H950" s="148" t="s">
        <v>92</v>
      </c>
      <c r="I950" s="148" t="s">
        <v>92</v>
      </c>
      <c r="J950" s="148"/>
      <c r="K950" s="149">
        <v>0</v>
      </c>
      <c r="L950" s="149">
        <v>0</v>
      </c>
      <c r="M950" s="150">
        <v>0</v>
      </c>
    </row>
    <row r="951" spans="1:13" x14ac:dyDescent="0.25">
      <c r="A951" s="151" t="s">
        <v>243</v>
      </c>
      <c r="B951" s="151" t="s">
        <v>114</v>
      </c>
      <c r="C951" s="151" t="s">
        <v>371</v>
      </c>
      <c r="D951" s="151" t="s">
        <v>359</v>
      </c>
      <c r="E951" s="151" t="s">
        <v>1655</v>
      </c>
      <c r="F951" s="151" t="s">
        <v>995</v>
      </c>
      <c r="G951" s="151" t="s">
        <v>1635</v>
      </c>
      <c r="H951" s="151" t="s">
        <v>92</v>
      </c>
      <c r="I951" s="151" t="s">
        <v>92</v>
      </c>
      <c r="J951" s="151" t="s">
        <v>548</v>
      </c>
      <c r="K951" s="152">
        <v>1</v>
      </c>
      <c r="L951" s="152">
        <v>0</v>
      </c>
      <c r="M951" s="153">
        <v>1</v>
      </c>
    </row>
    <row r="952" spans="1:13" x14ac:dyDescent="0.25">
      <c r="A952" s="148" t="s">
        <v>243</v>
      </c>
      <c r="B952" s="148" t="s">
        <v>114</v>
      </c>
      <c r="C952" s="148" t="s">
        <v>371</v>
      </c>
      <c r="D952" s="148" t="s">
        <v>359</v>
      </c>
      <c r="E952" s="148" t="s">
        <v>1656</v>
      </c>
      <c r="F952" s="148" t="s">
        <v>995</v>
      </c>
      <c r="G952" s="148" t="s">
        <v>1646</v>
      </c>
      <c r="H952" s="148" t="s">
        <v>92</v>
      </c>
      <c r="I952" s="148" t="s">
        <v>92</v>
      </c>
      <c r="J952" s="148" t="s">
        <v>548</v>
      </c>
      <c r="K952" s="149">
        <v>0</v>
      </c>
      <c r="L952" s="149">
        <v>0</v>
      </c>
      <c r="M952" s="150">
        <v>0</v>
      </c>
    </row>
    <row r="953" spans="1:13" x14ac:dyDescent="0.25">
      <c r="A953" s="151" t="s">
        <v>243</v>
      </c>
      <c r="B953" s="151" t="s">
        <v>114</v>
      </c>
      <c r="C953" s="151" t="s">
        <v>1126</v>
      </c>
      <c r="D953" s="151" t="s">
        <v>1127</v>
      </c>
      <c r="E953" s="151" t="s">
        <v>1657</v>
      </c>
      <c r="F953" s="151" t="s">
        <v>1129</v>
      </c>
      <c r="G953" s="151" t="s">
        <v>1518</v>
      </c>
      <c r="H953" s="151" t="s">
        <v>92</v>
      </c>
      <c r="I953" s="151" t="s">
        <v>92</v>
      </c>
      <c r="J953" s="151"/>
      <c r="K953" s="152">
        <v>0</v>
      </c>
      <c r="L953" s="152">
        <v>0</v>
      </c>
      <c r="M953" s="153">
        <v>0</v>
      </c>
    </row>
    <row r="954" spans="1:13" x14ac:dyDescent="0.25">
      <c r="A954" s="148" t="s">
        <v>243</v>
      </c>
      <c r="B954" s="148" t="s">
        <v>114</v>
      </c>
      <c r="C954" s="148" t="s">
        <v>362</v>
      </c>
      <c r="D954" s="148" t="s">
        <v>307</v>
      </c>
      <c r="E954" s="148" t="s">
        <v>1658</v>
      </c>
      <c r="F954" s="148" t="s">
        <v>89</v>
      </c>
      <c r="G954" s="148" t="s">
        <v>1646</v>
      </c>
      <c r="H954" s="148" t="s">
        <v>92</v>
      </c>
      <c r="I954" s="148" t="s">
        <v>92</v>
      </c>
      <c r="J954" s="148"/>
      <c r="K954" s="149">
        <v>0</v>
      </c>
      <c r="L954" s="149">
        <v>0</v>
      </c>
      <c r="M954" s="150">
        <v>2</v>
      </c>
    </row>
    <row r="955" spans="1:13" x14ac:dyDescent="0.25">
      <c r="A955" s="151" t="s">
        <v>243</v>
      </c>
      <c r="B955" s="151" t="s">
        <v>114</v>
      </c>
      <c r="C955" s="151" t="s">
        <v>362</v>
      </c>
      <c r="D955" s="151" t="s">
        <v>307</v>
      </c>
      <c r="E955" s="151" t="s">
        <v>1659</v>
      </c>
      <c r="F955" s="151" t="s">
        <v>89</v>
      </c>
      <c r="G955" s="151" t="s">
        <v>1637</v>
      </c>
      <c r="H955" s="151" t="s">
        <v>92</v>
      </c>
      <c r="I955" s="151" t="s">
        <v>92</v>
      </c>
      <c r="J955" s="151"/>
      <c r="K955" s="152">
        <v>0</v>
      </c>
      <c r="L955" s="152">
        <v>0</v>
      </c>
      <c r="M955" s="153">
        <v>1</v>
      </c>
    </row>
    <row r="956" spans="1:13" x14ac:dyDescent="0.25">
      <c r="A956" s="148" t="s">
        <v>243</v>
      </c>
      <c r="B956" s="148" t="s">
        <v>114</v>
      </c>
      <c r="C956" s="148" t="s">
        <v>306</v>
      </c>
      <c r="D956" s="148" t="s">
        <v>307</v>
      </c>
      <c r="E956" s="148" t="s">
        <v>1660</v>
      </c>
      <c r="F956" s="148" t="s">
        <v>130</v>
      </c>
      <c r="G956" s="148" t="s">
        <v>1518</v>
      </c>
      <c r="H956" s="148" t="s">
        <v>92</v>
      </c>
      <c r="I956" s="148" t="s">
        <v>92</v>
      </c>
      <c r="J956" s="148"/>
      <c r="K956" s="149">
        <v>0</v>
      </c>
      <c r="L956" s="149">
        <v>0</v>
      </c>
      <c r="M956" s="150">
        <v>0</v>
      </c>
    </row>
    <row r="957" spans="1:13" x14ac:dyDescent="0.25">
      <c r="A957" s="151" t="s">
        <v>243</v>
      </c>
      <c r="B957" s="151" t="s">
        <v>114</v>
      </c>
      <c r="C957" s="151" t="s">
        <v>317</v>
      </c>
      <c r="D957" s="151" t="s">
        <v>324</v>
      </c>
      <c r="E957" s="151" t="s">
        <v>1661</v>
      </c>
      <c r="F957" s="151" t="s">
        <v>326</v>
      </c>
      <c r="G957" s="151" t="s">
        <v>203</v>
      </c>
      <c r="H957" s="151" t="s">
        <v>95</v>
      </c>
      <c r="I957" s="151" t="s">
        <v>95</v>
      </c>
      <c r="J957" s="151"/>
      <c r="K957" s="152">
        <v>0</v>
      </c>
      <c r="L957" s="152">
        <v>0</v>
      </c>
      <c r="M957" s="153">
        <v>1</v>
      </c>
    </row>
    <row r="958" spans="1:13" x14ac:dyDescent="0.25">
      <c r="A958" s="148" t="s">
        <v>243</v>
      </c>
      <c r="B958" s="148" t="s">
        <v>114</v>
      </c>
      <c r="C958" s="148" t="s">
        <v>1240</v>
      </c>
      <c r="D958" s="148" t="s">
        <v>1662</v>
      </c>
      <c r="E958" s="148" t="s">
        <v>1663</v>
      </c>
      <c r="F958" s="148" t="s">
        <v>1664</v>
      </c>
      <c r="G958" s="148" t="s">
        <v>203</v>
      </c>
      <c r="H958" s="148" t="s">
        <v>95</v>
      </c>
      <c r="I958" s="148" t="s">
        <v>95</v>
      </c>
      <c r="J958" s="148"/>
      <c r="K958" s="149">
        <v>0</v>
      </c>
      <c r="L958" s="149">
        <v>0</v>
      </c>
      <c r="M958" s="150">
        <v>16</v>
      </c>
    </row>
    <row r="959" spans="1:13" x14ac:dyDescent="0.25">
      <c r="A959" s="151" t="s">
        <v>243</v>
      </c>
      <c r="B959" s="151" t="s">
        <v>114</v>
      </c>
      <c r="C959" s="151" t="s">
        <v>371</v>
      </c>
      <c r="D959" s="151" t="s">
        <v>359</v>
      </c>
      <c r="E959" s="151" t="s">
        <v>1665</v>
      </c>
      <c r="F959" s="151" t="s">
        <v>995</v>
      </c>
      <c r="G959" s="151" t="s">
        <v>1651</v>
      </c>
      <c r="H959" s="151" t="s">
        <v>92</v>
      </c>
      <c r="I959" s="151" t="s">
        <v>92</v>
      </c>
      <c r="J959" s="151" t="s">
        <v>548</v>
      </c>
      <c r="K959" s="152">
        <v>0</v>
      </c>
      <c r="L959" s="152">
        <v>0</v>
      </c>
      <c r="M959" s="153">
        <v>0</v>
      </c>
    </row>
    <row r="960" spans="1:13" x14ac:dyDescent="0.25">
      <c r="A960" s="148" t="s">
        <v>243</v>
      </c>
      <c r="B960" s="148" t="s">
        <v>114</v>
      </c>
      <c r="C960" s="148" t="s">
        <v>371</v>
      </c>
      <c r="D960" s="148" t="s">
        <v>359</v>
      </c>
      <c r="E960" s="148" t="s">
        <v>1666</v>
      </c>
      <c r="F960" s="148" t="s">
        <v>995</v>
      </c>
      <c r="G960" s="148" t="s">
        <v>1518</v>
      </c>
      <c r="H960" s="148" t="s">
        <v>92</v>
      </c>
      <c r="I960" s="148" t="s">
        <v>92</v>
      </c>
      <c r="J960" s="148" t="s">
        <v>548</v>
      </c>
      <c r="K960" s="149">
        <v>0</v>
      </c>
      <c r="L960" s="149">
        <v>0</v>
      </c>
      <c r="M960" s="150">
        <v>0</v>
      </c>
    </row>
    <row r="961" spans="1:13" x14ac:dyDescent="0.25">
      <c r="A961" s="151" t="s">
        <v>243</v>
      </c>
      <c r="B961" s="151" t="s">
        <v>114</v>
      </c>
      <c r="C961" s="151" t="s">
        <v>420</v>
      </c>
      <c r="D961" s="151" t="s">
        <v>307</v>
      </c>
      <c r="E961" s="151" t="s">
        <v>1667</v>
      </c>
      <c r="F961" s="151" t="s">
        <v>426</v>
      </c>
      <c r="G961" s="151" t="s">
        <v>1025</v>
      </c>
      <c r="H961" s="151" t="s">
        <v>92</v>
      </c>
      <c r="I961" s="151" t="s">
        <v>92</v>
      </c>
      <c r="J961" s="151"/>
      <c r="K961" s="152">
        <v>0</v>
      </c>
      <c r="L961" s="152">
        <v>0</v>
      </c>
      <c r="M961" s="153">
        <v>0</v>
      </c>
    </row>
    <row r="962" spans="1:13" x14ac:dyDescent="0.25">
      <c r="A962" s="148" t="s">
        <v>243</v>
      </c>
      <c r="B962" s="148" t="s">
        <v>114</v>
      </c>
      <c r="C962" s="148" t="s">
        <v>420</v>
      </c>
      <c r="D962" s="148" t="s">
        <v>307</v>
      </c>
      <c r="E962" s="148" t="s">
        <v>1668</v>
      </c>
      <c r="F962" s="148" t="s">
        <v>426</v>
      </c>
      <c r="G962" s="148" t="s">
        <v>1651</v>
      </c>
      <c r="H962" s="148" t="s">
        <v>92</v>
      </c>
      <c r="I962" s="148" t="s">
        <v>92</v>
      </c>
      <c r="J962" s="148"/>
      <c r="K962" s="149">
        <v>0</v>
      </c>
      <c r="L962" s="149">
        <v>0</v>
      </c>
      <c r="M962" s="150">
        <v>0</v>
      </c>
    </row>
    <row r="963" spans="1:13" x14ac:dyDescent="0.25">
      <c r="A963" s="151" t="s">
        <v>243</v>
      </c>
      <c r="B963" s="151" t="s">
        <v>114</v>
      </c>
      <c r="C963" s="151" t="s">
        <v>420</v>
      </c>
      <c r="D963" s="151" t="s">
        <v>421</v>
      </c>
      <c r="E963" s="151" t="s">
        <v>1669</v>
      </c>
      <c r="F963" s="151" t="s">
        <v>423</v>
      </c>
      <c r="G963" s="151" t="s">
        <v>1635</v>
      </c>
      <c r="H963" s="151" t="s">
        <v>92</v>
      </c>
      <c r="I963" s="151" t="s">
        <v>92</v>
      </c>
      <c r="J963" s="151"/>
      <c r="K963" s="152">
        <v>0</v>
      </c>
      <c r="L963" s="152">
        <v>0</v>
      </c>
      <c r="M963" s="153">
        <v>1</v>
      </c>
    </row>
    <row r="964" spans="1:13" x14ac:dyDescent="0.25">
      <c r="A964" s="148" t="s">
        <v>243</v>
      </c>
      <c r="B964" s="148" t="s">
        <v>114</v>
      </c>
      <c r="C964" s="148" t="s">
        <v>420</v>
      </c>
      <c r="D964" s="148" t="s">
        <v>421</v>
      </c>
      <c r="E964" s="148" t="s">
        <v>1670</v>
      </c>
      <c r="F964" s="148" t="s">
        <v>423</v>
      </c>
      <c r="G964" s="148" t="s">
        <v>1646</v>
      </c>
      <c r="H964" s="148" t="s">
        <v>92</v>
      </c>
      <c r="I964" s="148" t="s">
        <v>92</v>
      </c>
      <c r="J964" s="148"/>
      <c r="K964" s="149">
        <v>0</v>
      </c>
      <c r="L964" s="149">
        <v>0</v>
      </c>
      <c r="M964" s="150">
        <v>0</v>
      </c>
    </row>
    <row r="965" spans="1:13" x14ac:dyDescent="0.25">
      <c r="A965" s="151" t="s">
        <v>243</v>
      </c>
      <c r="B965" s="151" t="s">
        <v>114</v>
      </c>
      <c r="C965" s="151" t="s">
        <v>420</v>
      </c>
      <c r="D965" s="151" t="s">
        <v>566</v>
      </c>
      <c r="E965" s="151" t="s">
        <v>1671</v>
      </c>
      <c r="F965" s="151" t="s">
        <v>1045</v>
      </c>
      <c r="G965" s="151" t="s">
        <v>1025</v>
      </c>
      <c r="H965" s="151" t="s">
        <v>92</v>
      </c>
      <c r="I965" s="151" t="s">
        <v>92</v>
      </c>
      <c r="J965" s="151"/>
      <c r="K965" s="152">
        <v>0</v>
      </c>
      <c r="L965" s="152">
        <v>0</v>
      </c>
      <c r="M965" s="153">
        <v>0</v>
      </c>
    </row>
    <row r="966" spans="1:13" x14ac:dyDescent="0.25">
      <c r="A966" s="148" t="s">
        <v>243</v>
      </c>
      <c r="B966" s="148" t="s">
        <v>114</v>
      </c>
      <c r="C966" s="148" t="s">
        <v>420</v>
      </c>
      <c r="D966" s="148" t="s">
        <v>1049</v>
      </c>
      <c r="E966" s="148" t="s">
        <v>1672</v>
      </c>
      <c r="F966" s="148" t="s">
        <v>1051</v>
      </c>
      <c r="G966" s="148" t="s">
        <v>1442</v>
      </c>
      <c r="H966" s="148" t="s">
        <v>92</v>
      </c>
      <c r="I966" s="148" t="s">
        <v>92</v>
      </c>
      <c r="J966" s="148"/>
      <c r="K966" s="149">
        <v>0</v>
      </c>
      <c r="L966" s="149">
        <v>0</v>
      </c>
      <c r="M966" s="150">
        <v>0</v>
      </c>
    </row>
    <row r="967" spans="1:13" x14ac:dyDescent="0.25">
      <c r="A967" s="151" t="s">
        <v>243</v>
      </c>
      <c r="B967" s="151" t="s">
        <v>114</v>
      </c>
      <c r="C967" s="151" t="s">
        <v>1054</v>
      </c>
      <c r="D967" s="151" t="s">
        <v>1055</v>
      </c>
      <c r="E967" s="151" t="s">
        <v>1673</v>
      </c>
      <c r="F967" s="151" t="s">
        <v>1057</v>
      </c>
      <c r="G967" s="151" t="s">
        <v>1025</v>
      </c>
      <c r="H967" s="151" t="s">
        <v>92</v>
      </c>
      <c r="I967" s="151" t="s">
        <v>92</v>
      </c>
      <c r="J967" s="151" t="s">
        <v>548</v>
      </c>
      <c r="K967" s="152">
        <v>0</v>
      </c>
      <c r="L967" s="152">
        <v>0</v>
      </c>
      <c r="M967" s="153">
        <v>0</v>
      </c>
    </row>
    <row r="968" spans="1:13" x14ac:dyDescent="0.25">
      <c r="A968" s="148" t="s">
        <v>243</v>
      </c>
      <c r="B968" s="148" t="s">
        <v>114</v>
      </c>
      <c r="C968" s="148" t="s">
        <v>1054</v>
      </c>
      <c r="D968" s="148" t="s">
        <v>1055</v>
      </c>
      <c r="E968" s="148" t="s">
        <v>1674</v>
      </c>
      <c r="F968" s="148" t="s">
        <v>1057</v>
      </c>
      <c r="G968" s="148" t="s">
        <v>1651</v>
      </c>
      <c r="H968" s="148" t="s">
        <v>92</v>
      </c>
      <c r="I968" s="148" t="s">
        <v>92</v>
      </c>
      <c r="J968" s="148" t="s">
        <v>548</v>
      </c>
      <c r="K968" s="149">
        <v>0</v>
      </c>
      <c r="L968" s="149">
        <v>0</v>
      </c>
      <c r="M968" s="150">
        <v>0</v>
      </c>
    </row>
    <row r="969" spans="1:13" x14ac:dyDescent="0.25">
      <c r="A969" s="151" t="s">
        <v>243</v>
      </c>
      <c r="B969" s="151" t="s">
        <v>114</v>
      </c>
      <c r="C969" s="151" t="s">
        <v>392</v>
      </c>
      <c r="D969" s="151" t="s">
        <v>396</v>
      </c>
      <c r="E969" s="151" t="s">
        <v>1675</v>
      </c>
      <c r="F969" s="151" t="s">
        <v>398</v>
      </c>
      <c r="G969" s="151" t="s">
        <v>1651</v>
      </c>
      <c r="H969" s="151" t="s">
        <v>92</v>
      </c>
      <c r="I969" s="151" t="s">
        <v>92</v>
      </c>
      <c r="J969" s="151"/>
      <c r="K969" s="152">
        <v>0</v>
      </c>
      <c r="L969" s="152">
        <v>0</v>
      </c>
      <c r="M969" s="153">
        <v>1</v>
      </c>
    </row>
    <row r="970" spans="1:13" x14ac:dyDescent="0.25">
      <c r="A970" s="148" t="s">
        <v>243</v>
      </c>
      <c r="B970" s="148" t="s">
        <v>114</v>
      </c>
      <c r="C970" s="148" t="s">
        <v>703</v>
      </c>
      <c r="D970" s="148" t="s">
        <v>489</v>
      </c>
      <c r="E970" s="148" t="s">
        <v>1676</v>
      </c>
      <c r="F970" s="148" t="s">
        <v>122</v>
      </c>
      <c r="G970" s="148" t="s">
        <v>1025</v>
      </c>
      <c r="H970" s="148" t="s">
        <v>92</v>
      </c>
      <c r="I970" s="148" t="s">
        <v>92</v>
      </c>
      <c r="J970" s="148"/>
      <c r="K970" s="149">
        <v>0</v>
      </c>
      <c r="L970" s="149">
        <v>0</v>
      </c>
      <c r="M970" s="150">
        <v>0</v>
      </c>
    </row>
    <row r="971" spans="1:13" x14ac:dyDescent="0.25">
      <c r="A971" s="151" t="s">
        <v>243</v>
      </c>
      <c r="B971" s="151" t="s">
        <v>114</v>
      </c>
      <c r="C971" s="151" t="s">
        <v>362</v>
      </c>
      <c r="D971" s="151" t="s">
        <v>307</v>
      </c>
      <c r="E971" s="151" t="s">
        <v>1677</v>
      </c>
      <c r="F971" s="151" t="s">
        <v>89</v>
      </c>
      <c r="G971" s="151" t="s">
        <v>1518</v>
      </c>
      <c r="H971" s="151" t="s">
        <v>92</v>
      </c>
      <c r="I971" s="151" t="s">
        <v>92</v>
      </c>
      <c r="J971" s="151"/>
      <c r="K971" s="152">
        <v>0</v>
      </c>
      <c r="L971" s="152">
        <v>0</v>
      </c>
      <c r="M971" s="153">
        <v>0</v>
      </c>
    </row>
    <row r="972" spans="1:13" x14ac:dyDescent="0.25">
      <c r="A972" s="148" t="s">
        <v>243</v>
      </c>
      <c r="B972" s="148" t="s">
        <v>114</v>
      </c>
      <c r="C972" s="148" t="s">
        <v>362</v>
      </c>
      <c r="D972" s="148" t="s">
        <v>307</v>
      </c>
      <c r="E972" s="148" t="s">
        <v>1678</v>
      </c>
      <c r="F972" s="148" t="s">
        <v>89</v>
      </c>
      <c r="G972" s="148" t="s">
        <v>1635</v>
      </c>
      <c r="H972" s="148" t="s">
        <v>92</v>
      </c>
      <c r="I972" s="148" t="s">
        <v>92</v>
      </c>
      <c r="J972" s="148"/>
      <c r="K972" s="149">
        <v>0</v>
      </c>
      <c r="L972" s="149">
        <v>0</v>
      </c>
      <c r="M972" s="150">
        <v>0</v>
      </c>
    </row>
    <row r="973" spans="1:13" x14ac:dyDescent="0.25">
      <c r="A973" s="151" t="s">
        <v>243</v>
      </c>
      <c r="B973" s="151" t="s">
        <v>114</v>
      </c>
      <c r="C973" s="151" t="s">
        <v>306</v>
      </c>
      <c r="D973" s="151" t="s">
        <v>307</v>
      </c>
      <c r="E973" s="151" t="s">
        <v>1679</v>
      </c>
      <c r="F973" s="151" t="s">
        <v>130</v>
      </c>
      <c r="G973" s="151" t="s">
        <v>1025</v>
      </c>
      <c r="H973" s="151" t="s">
        <v>92</v>
      </c>
      <c r="I973" s="151" t="s">
        <v>92</v>
      </c>
      <c r="J973" s="151"/>
      <c r="K973" s="152">
        <v>0</v>
      </c>
      <c r="L973" s="152">
        <v>0</v>
      </c>
      <c r="M973" s="153">
        <v>0</v>
      </c>
    </row>
    <row r="974" spans="1:13" x14ac:dyDescent="0.25">
      <c r="A974" s="148" t="s">
        <v>243</v>
      </c>
      <c r="B974" s="148" t="s">
        <v>114</v>
      </c>
      <c r="C974" s="148" t="s">
        <v>306</v>
      </c>
      <c r="D974" s="148" t="s">
        <v>307</v>
      </c>
      <c r="E974" s="148" t="s">
        <v>1680</v>
      </c>
      <c r="F974" s="148" t="s">
        <v>130</v>
      </c>
      <c r="G974" s="148" t="s">
        <v>1651</v>
      </c>
      <c r="H974" s="148" t="s">
        <v>92</v>
      </c>
      <c r="I974" s="148" t="s">
        <v>92</v>
      </c>
      <c r="J974" s="148"/>
      <c r="K974" s="149">
        <v>0</v>
      </c>
      <c r="L974" s="149">
        <v>0</v>
      </c>
      <c r="M974" s="150">
        <v>0</v>
      </c>
    </row>
    <row r="975" spans="1:13" x14ac:dyDescent="0.25">
      <c r="A975" s="151" t="s">
        <v>243</v>
      </c>
      <c r="B975" s="151" t="s">
        <v>114</v>
      </c>
      <c r="C975" s="151" t="s">
        <v>420</v>
      </c>
      <c r="D975" s="151" t="s">
        <v>307</v>
      </c>
      <c r="E975" s="151" t="s">
        <v>1681</v>
      </c>
      <c r="F975" s="151" t="s">
        <v>426</v>
      </c>
      <c r="G975" s="151" t="s">
        <v>1682</v>
      </c>
      <c r="H975" s="151" t="s">
        <v>92</v>
      </c>
      <c r="I975" s="151" t="s">
        <v>95</v>
      </c>
      <c r="J975" s="151"/>
      <c r="K975" s="152">
        <v>0</v>
      </c>
      <c r="L975" s="152">
        <v>0</v>
      </c>
      <c r="M975" s="153">
        <v>19</v>
      </c>
    </row>
    <row r="976" spans="1:13" x14ac:dyDescent="0.25">
      <c r="A976" s="148" t="s">
        <v>243</v>
      </c>
      <c r="B976" s="148" t="s">
        <v>114</v>
      </c>
      <c r="C976" s="148" t="s">
        <v>592</v>
      </c>
      <c r="D976" s="148" t="s">
        <v>307</v>
      </c>
      <c r="E976" s="148" t="s">
        <v>1683</v>
      </c>
      <c r="F976" s="148" t="s">
        <v>594</v>
      </c>
      <c r="G976" s="148" t="s">
        <v>1350</v>
      </c>
      <c r="H976" s="148" t="s">
        <v>95</v>
      </c>
      <c r="I976" s="148" t="s">
        <v>95</v>
      </c>
      <c r="J976" s="148"/>
      <c r="K976" s="149">
        <v>0</v>
      </c>
      <c r="L976" s="149">
        <v>0</v>
      </c>
      <c r="M976" s="150">
        <v>1</v>
      </c>
    </row>
    <row r="977" spans="1:13" x14ac:dyDescent="0.25">
      <c r="A977" s="151" t="s">
        <v>243</v>
      </c>
      <c r="B977" s="151" t="s">
        <v>114</v>
      </c>
      <c r="C977" s="151" t="s">
        <v>703</v>
      </c>
      <c r="D977" s="151" t="s">
        <v>478</v>
      </c>
      <c r="E977" s="151" t="s">
        <v>1684</v>
      </c>
      <c r="F977" s="151" t="s">
        <v>711</v>
      </c>
      <c r="G977" s="151" t="s">
        <v>498</v>
      </c>
      <c r="H977" s="151" t="s">
        <v>92</v>
      </c>
      <c r="I977" s="151" t="s">
        <v>95</v>
      </c>
      <c r="J977" s="151" t="s">
        <v>548</v>
      </c>
      <c r="K977" s="152">
        <v>11</v>
      </c>
      <c r="L977" s="152">
        <v>0</v>
      </c>
      <c r="M977" s="153">
        <v>11</v>
      </c>
    </row>
    <row r="978" spans="1:13" x14ac:dyDescent="0.25">
      <c r="A978" s="148" t="s">
        <v>243</v>
      </c>
      <c r="B978" s="148" t="s">
        <v>114</v>
      </c>
      <c r="C978" s="148" t="s">
        <v>703</v>
      </c>
      <c r="D978" s="148" t="s">
        <v>704</v>
      </c>
      <c r="E978" s="148" t="s">
        <v>1685</v>
      </c>
      <c r="F978" s="148" t="s">
        <v>706</v>
      </c>
      <c r="G978" s="148" t="s">
        <v>498</v>
      </c>
      <c r="H978" s="148" t="s">
        <v>92</v>
      </c>
      <c r="I978" s="148" t="s">
        <v>95</v>
      </c>
      <c r="J978" s="148"/>
      <c r="K978" s="149">
        <v>0</v>
      </c>
      <c r="L978" s="149">
        <v>0</v>
      </c>
      <c r="M978" s="150">
        <v>6</v>
      </c>
    </row>
    <row r="979" spans="1:13" x14ac:dyDescent="0.25">
      <c r="A979" s="151" t="s">
        <v>243</v>
      </c>
      <c r="B979" s="151" t="s">
        <v>114</v>
      </c>
      <c r="C979" s="151" t="s">
        <v>703</v>
      </c>
      <c r="D979" s="151" t="s">
        <v>478</v>
      </c>
      <c r="E979" s="151" t="s">
        <v>1686</v>
      </c>
      <c r="F979" s="151" t="s">
        <v>711</v>
      </c>
      <c r="G979" s="151" t="s">
        <v>1682</v>
      </c>
      <c r="H979" s="151" t="s">
        <v>92</v>
      </c>
      <c r="I979" s="151" t="s">
        <v>95</v>
      </c>
      <c r="J979" s="151" t="s">
        <v>548</v>
      </c>
      <c r="K979" s="152">
        <v>0</v>
      </c>
      <c r="L979" s="152">
        <v>0</v>
      </c>
      <c r="M979" s="153">
        <v>0</v>
      </c>
    </row>
    <row r="980" spans="1:13" x14ac:dyDescent="0.25">
      <c r="A980" s="148" t="s">
        <v>243</v>
      </c>
      <c r="B980" s="148" t="s">
        <v>114</v>
      </c>
      <c r="C980" s="148" t="s">
        <v>420</v>
      </c>
      <c r="D980" s="148" t="s">
        <v>540</v>
      </c>
      <c r="E980" s="148" t="s">
        <v>1687</v>
      </c>
      <c r="F980" s="148" t="s">
        <v>542</v>
      </c>
      <c r="G980" s="148" t="s">
        <v>1682</v>
      </c>
      <c r="H980" s="148" t="s">
        <v>92</v>
      </c>
      <c r="I980" s="148" t="s">
        <v>95</v>
      </c>
      <c r="J980" s="148"/>
      <c r="K980" s="149">
        <v>0</v>
      </c>
      <c r="L980" s="149">
        <v>0</v>
      </c>
      <c r="M980" s="150">
        <v>10</v>
      </c>
    </row>
    <row r="981" spans="1:13" x14ac:dyDescent="0.25">
      <c r="A981" s="151" t="s">
        <v>243</v>
      </c>
      <c r="B981" s="151" t="s">
        <v>114</v>
      </c>
      <c r="C981" s="151" t="s">
        <v>420</v>
      </c>
      <c r="D981" s="151" t="s">
        <v>421</v>
      </c>
      <c r="E981" s="151" t="s">
        <v>1688</v>
      </c>
      <c r="F981" s="151" t="s">
        <v>423</v>
      </c>
      <c r="G981" s="151" t="s">
        <v>1689</v>
      </c>
      <c r="H981" s="151" t="s">
        <v>92</v>
      </c>
      <c r="I981" s="151" t="s">
        <v>92</v>
      </c>
      <c r="J981" s="151"/>
      <c r="K981" s="152">
        <v>0</v>
      </c>
      <c r="L981" s="152">
        <v>0</v>
      </c>
      <c r="M981" s="153">
        <v>0</v>
      </c>
    </row>
    <row r="982" spans="1:13" x14ac:dyDescent="0.25">
      <c r="A982" s="148" t="s">
        <v>243</v>
      </c>
      <c r="B982" s="148" t="s">
        <v>114</v>
      </c>
      <c r="C982" s="148" t="s">
        <v>420</v>
      </c>
      <c r="D982" s="148" t="s">
        <v>566</v>
      </c>
      <c r="E982" s="148" t="s">
        <v>1690</v>
      </c>
      <c r="F982" s="148" t="s">
        <v>1045</v>
      </c>
      <c r="G982" s="148" t="s">
        <v>1442</v>
      </c>
      <c r="H982" s="148" t="s">
        <v>92</v>
      </c>
      <c r="I982" s="148" t="s">
        <v>92</v>
      </c>
      <c r="J982" s="148"/>
      <c r="K982" s="149">
        <v>0</v>
      </c>
      <c r="L982" s="149">
        <v>0</v>
      </c>
      <c r="M982" s="150">
        <v>0</v>
      </c>
    </row>
    <row r="983" spans="1:13" x14ac:dyDescent="0.25">
      <c r="A983" s="151" t="s">
        <v>243</v>
      </c>
      <c r="B983" s="151" t="s">
        <v>114</v>
      </c>
      <c r="C983" s="151" t="s">
        <v>628</v>
      </c>
      <c r="D983" s="151" t="s">
        <v>359</v>
      </c>
      <c r="E983" s="151" t="s">
        <v>1691</v>
      </c>
      <c r="F983" s="151" t="s">
        <v>138</v>
      </c>
      <c r="G983" s="151" t="s">
        <v>1651</v>
      </c>
      <c r="H983" s="151" t="s">
        <v>92</v>
      </c>
      <c r="I983" s="151" t="s">
        <v>92</v>
      </c>
      <c r="J983" s="151"/>
      <c r="K983" s="152">
        <v>0</v>
      </c>
      <c r="L983" s="152">
        <v>0</v>
      </c>
      <c r="M983" s="153">
        <v>1</v>
      </c>
    </row>
    <row r="984" spans="1:13" x14ac:dyDescent="0.25">
      <c r="A984" s="148" t="s">
        <v>243</v>
      </c>
      <c r="B984" s="148" t="s">
        <v>114</v>
      </c>
      <c r="C984" s="148" t="s">
        <v>313</v>
      </c>
      <c r="D984" s="148" t="s">
        <v>307</v>
      </c>
      <c r="E984" s="148" t="s">
        <v>1692</v>
      </c>
      <c r="F984" s="148" t="s">
        <v>315</v>
      </c>
      <c r="G984" s="148" t="s">
        <v>1635</v>
      </c>
      <c r="H984" s="148" t="s">
        <v>92</v>
      </c>
      <c r="I984" s="148" t="s">
        <v>92</v>
      </c>
      <c r="J984" s="148"/>
      <c r="K984" s="149">
        <v>0</v>
      </c>
      <c r="L984" s="149">
        <v>0</v>
      </c>
      <c r="M984" s="150">
        <v>3</v>
      </c>
    </row>
    <row r="985" spans="1:13" x14ac:dyDescent="0.25">
      <c r="A985" s="151" t="s">
        <v>243</v>
      </c>
      <c r="B985" s="151" t="s">
        <v>114</v>
      </c>
      <c r="C985" s="151" t="s">
        <v>592</v>
      </c>
      <c r="D985" s="151" t="s">
        <v>307</v>
      </c>
      <c r="E985" s="151" t="s">
        <v>1693</v>
      </c>
      <c r="F985" s="151" t="s">
        <v>594</v>
      </c>
      <c r="G985" s="151" t="s">
        <v>1682</v>
      </c>
      <c r="H985" s="151" t="s">
        <v>92</v>
      </c>
      <c r="I985" s="151" t="s">
        <v>95</v>
      </c>
      <c r="J985" s="151"/>
      <c r="K985" s="152">
        <v>0</v>
      </c>
      <c r="L985" s="152">
        <v>0</v>
      </c>
      <c r="M985" s="153">
        <v>18</v>
      </c>
    </row>
    <row r="986" spans="1:13" x14ac:dyDescent="0.25">
      <c r="A986" s="148" t="s">
        <v>243</v>
      </c>
      <c r="B986" s="148" t="s">
        <v>114</v>
      </c>
      <c r="C986" s="148" t="s">
        <v>507</v>
      </c>
      <c r="D986" s="148" t="s">
        <v>738</v>
      </c>
      <c r="E986" s="148" t="s">
        <v>1694</v>
      </c>
      <c r="F986" s="148" t="s">
        <v>740</v>
      </c>
      <c r="G986" s="148" t="s">
        <v>203</v>
      </c>
      <c r="H986" s="148" t="s">
        <v>95</v>
      </c>
      <c r="I986" s="148" t="s">
        <v>95</v>
      </c>
      <c r="J986" s="148"/>
      <c r="K986" s="149">
        <v>0</v>
      </c>
      <c r="L986" s="149">
        <v>0</v>
      </c>
      <c r="M986" s="150">
        <v>1</v>
      </c>
    </row>
    <row r="987" spans="1:13" x14ac:dyDescent="0.25">
      <c r="A987" s="151" t="s">
        <v>243</v>
      </c>
      <c r="B987" s="151" t="s">
        <v>114</v>
      </c>
      <c r="C987" s="151" t="s">
        <v>507</v>
      </c>
      <c r="D987" s="151" t="s">
        <v>903</v>
      </c>
      <c r="E987" s="151" t="s">
        <v>1695</v>
      </c>
      <c r="F987" s="151" t="s">
        <v>1696</v>
      </c>
      <c r="G987" s="151" t="s">
        <v>203</v>
      </c>
      <c r="H987" s="151" t="s">
        <v>95</v>
      </c>
      <c r="I987" s="151" t="s">
        <v>95</v>
      </c>
      <c r="J987" s="151"/>
      <c r="K987" s="152">
        <v>0</v>
      </c>
      <c r="L987" s="152">
        <v>0</v>
      </c>
      <c r="M987" s="153">
        <v>1</v>
      </c>
    </row>
    <row r="988" spans="1:13" x14ac:dyDescent="0.25">
      <c r="A988" s="148" t="s">
        <v>243</v>
      </c>
      <c r="B988" s="148" t="s">
        <v>114</v>
      </c>
      <c r="C988" s="148" t="s">
        <v>371</v>
      </c>
      <c r="D988" s="148" t="s">
        <v>1697</v>
      </c>
      <c r="E988" s="148" t="s">
        <v>1698</v>
      </c>
      <c r="F988" s="148" t="s">
        <v>413</v>
      </c>
      <c r="G988" s="148" t="s">
        <v>203</v>
      </c>
      <c r="H988" s="148" t="s">
        <v>95</v>
      </c>
      <c r="I988" s="148" t="s">
        <v>95</v>
      </c>
      <c r="J988" s="148"/>
      <c r="K988" s="149">
        <v>0</v>
      </c>
      <c r="L988" s="149">
        <v>0</v>
      </c>
      <c r="M988" s="150">
        <v>1</v>
      </c>
    </row>
    <row r="989" spans="1:13" x14ac:dyDescent="0.25">
      <c r="A989" s="151" t="s">
        <v>243</v>
      </c>
      <c r="B989" s="151" t="s">
        <v>114</v>
      </c>
      <c r="C989" s="151" t="s">
        <v>420</v>
      </c>
      <c r="D989" s="151" t="s">
        <v>307</v>
      </c>
      <c r="E989" s="151" t="s">
        <v>1699</v>
      </c>
      <c r="F989" s="151" t="s">
        <v>426</v>
      </c>
      <c r="G989" s="151" t="s">
        <v>1646</v>
      </c>
      <c r="H989" s="151" t="s">
        <v>92</v>
      </c>
      <c r="I989" s="151" t="s">
        <v>92</v>
      </c>
      <c r="J989" s="151"/>
      <c r="K989" s="152">
        <v>0</v>
      </c>
      <c r="L989" s="152">
        <v>0</v>
      </c>
      <c r="M989" s="153">
        <v>0</v>
      </c>
    </row>
    <row r="990" spans="1:13" x14ac:dyDescent="0.25">
      <c r="A990" s="148" t="s">
        <v>243</v>
      </c>
      <c r="B990" s="148" t="s">
        <v>114</v>
      </c>
      <c r="C990" s="148" t="s">
        <v>420</v>
      </c>
      <c r="D990" s="148" t="s">
        <v>393</v>
      </c>
      <c r="E990" s="148" t="s">
        <v>1700</v>
      </c>
      <c r="F990" s="148" t="s">
        <v>117</v>
      </c>
      <c r="G990" s="148" t="s">
        <v>1635</v>
      </c>
      <c r="H990" s="148" t="s">
        <v>92</v>
      </c>
      <c r="I990" s="148" t="s">
        <v>92</v>
      </c>
      <c r="J990" s="148"/>
      <c r="K990" s="149">
        <v>0</v>
      </c>
      <c r="L990" s="149">
        <v>0</v>
      </c>
      <c r="M990" s="150">
        <v>0</v>
      </c>
    </row>
    <row r="991" spans="1:13" x14ac:dyDescent="0.25">
      <c r="A991" s="151" t="s">
        <v>243</v>
      </c>
      <c r="B991" s="151" t="s">
        <v>114</v>
      </c>
      <c r="C991" s="151" t="s">
        <v>392</v>
      </c>
      <c r="D991" s="151" t="s">
        <v>393</v>
      </c>
      <c r="E991" s="151" t="s">
        <v>1701</v>
      </c>
      <c r="F991" s="151" t="s">
        <v>395</v>
      </c>
      <c r="G991" s="151" t="s">
        <v>1637</v>
      </c>
      <c r="H991" s="151" t="s">
        <v>92</v>
      </c>
      <c r="I991" s="151" t="s">
        <v>92</v>
      </c>
      <c r="J991" s="151"/>
      <c r="K991" s="152">
        <v>0</v>
      </c>
      <c r="L991" s="152">
        <v>0</v>
      </c>
      <c r="M991" s="153">
        <v>0</v>
      </c>
    </row>
    <row r="992" spans="1:13" x14ac:dyDescent="0.25">
      <c r="A992" s="148" t="s">
        <v>243</v>
      </c>
      <c r="B992" s="148" t="s">
        <v>114</v>
      </c>
      <c r="C992" s="148" t="s">
        <v>392</v>
      </c>
      <c r="D992" s="148" t="s">
        <v>393</v>
      </c>
      <c r="E992" s="148" t="s">
        <v>1702</v>
      </c>
      <c r="F992" s="148" t="s">
        <v>395</v>
      </c>
      <c r="G992" s="148" t="s">
        <v>1639</v>
      </c>
      <c r="H992" s="148" t="s">
        <v>92</v>
      </c>
      <c r="I992" s="148" t="s">
        <v>92</v>
      </c>
      <c r="J992" s="148"/>
      <c r="K992" s="149">
        <v>0</v>
      </c>
      <c r="L992" s="149">
        <v>0</v>
      </c>
      <c r="M992" s="150">
        <v>0</v>
      </c>
    </row>
    <row r="993" spans="1:13" x14ac:dyDescent="0.25">
      <c r="A993" s="151" t="s">
        <v>243</v>
      </c>
      <c r="B993" s="151" t="s">
        <v>114</v>
      </c>
      <c r="C993" s="151" t="s">
        <v>703</v>
      </c>
      <c r="D993" s="151" t="s">
        <v>489</v>
      </c>
      <c r="E993" s="151" t="s">
        <v>1703</v>
      </c>
      <c r="F993" s="151" t="s">
        <v>122</v>
      </c>
      <c r="G993" s="151" t="s">
        <v>1651</v>
      </c>
      <c r="H993" s="151" t="s">
        <v>92</v>
      </c>
      <c r="I993" s="151" t="s">
        <v>92</v>
      </c>
      <c r="J993" s="151"/>
      <c r="K993" s="152">
        <v>0</v>
      </c>
      <c r="L993" s="152">
        <v>0</v>
      </c>
      <c r="M993" s="153">
        <v>0</v>
      </c>
    </row>
    <row r="994" spans="1:13" x14ac:dyDescent="0.25">
      <c r="A994" s="148" t="s">
        <v>243</v>
      </c>
      <c r="B994" s="148" t="s">
        <v>114</v>
      </c>
      <c r="C994" s="148" t="s">
        <v>306</v>
      </c>
      <c r="D994" s="148" t="s">
        <v>307</v>
      </c>
      <c r="E994" s="148" t="s">
        <v>1704</v>
      </c>
      <c r="F994" s="148" t="s">
        <v>130</v>
      </c>
      <c r="G994" s="148" t="s">
        <v>1635</v>
      </c>
      <c r="H994" s="148" t="s">
        <v>92</v>
      </c>
      <c r="I994" s="148" t="s">
        <v>92</v>
      </c>
      <c r="J994" s="148"/>
      <c r="K994" s="149">
        <v>0</v>
      </c>
      <c r="L994" s="149">
        <v>0</v>
      </c>
      <c r="M994" s="150">
        <v>0</v>
      </c>
    </row>
    <row r="995" spans="1:13" x14ac:dyDescent="0.25">
      <c r="A995" s="151" t="s">
        <v>243</v>
      </c>
      <c r="B995" s="151" t="s">
        <v>114</v>
      </c>
      <c r="C995" s="151" t="s">
        <v>477</v>
      </c>
      <c r="D995" s="151" t="s">
        <v>700</v>
      </c>
      <c r="E995" s="151" t="s">
        <v>1705</v>
      </c>
      <c r="F995" s="151" t="s">
        <v>1169</v>
      </c>
      <c r="G995" s="151" t="s">
        <v>1442</v>
      </c>
      <c r="H995" s="151" t="s">
        <v>92</v>
      </c>
      <c r="I995" s="151" t="s">
        <v>92</v>
      </c>
      <c r="J995" s="151"/>
      <c r="K995" s="152">
        <v>0</v>
      </c>
      <c r="L995" s="152">
        <v>0</v>
      </c>
      <c r="M995" s="153">
        <v>0</v>
      </c>
    </row>
    <row r="996" spans="1:13" x14ac:dyDescent="0.25">
      <c r="A996" s="148" t="s">
        <v>243</v>
      </c>
      <c r="B996" s="148" t="s">
        <v>114</v>
      </c>
      <c r="C996" s="148" t="s">
        <v>544</v>
      </c>
      <c r="D996" s="148" t="s">
        <v>359</v>
      </c>
      <c r="E996" s="148" t="s">
        <v>1706</v>
      </c>
      <c r="F996" s="148" t="s">
        <v>546</v>
      </c>
      <c r="G996" s="148" t="s">
        <v>1442</v>
      </c>
      <c r="H996" s="148" t="s">
        <v>92</v>
      </c>
      <c r="I996" s="148" t="s">
        <v>92</v>
      </c>
      <c r="J996" s="148" t="s">
        <v>548</v>
      </c>
      <c r="K996" s="149">
        <v>0</v>
      </c>
      <c r="L996" s="149">
        <v>0</v>
      </c>
      <c r="M996" s="150">
        <v>0</v>
      </c>
    </row>
    <row r="997" spans="1:13" x14ac:dyDescent="0.25">
      <c r="A997" s="151" t="s">
        <v>243</v>
      </c>
      <c r="B997" s="151" t="s">
        <v>114</v>
      </c>
      <c r="C997" s="151" t="s">
        <v>362</v>
      </c>
      <c r="D997" s="151" t="s">
        <v>307</v>
      </c>
      <c r="E997" s="151" t="s">
        <v>1707</v>
      </c>
      <c r="F997" s="151" t="s">
        <v>89</v>
      </c>
      <c r="G997" s="151" t="s">
        <v>1639</v>
      </c>
      <c r="H997" s="151" t="s">
        <v>92</v>
      </c>
      <c r="I997" s="151" t="s">
        <v>92</v>
      </c>
      <c r="J997" s="151"/>
      <c r="K997" s="152">
        <v>0</v>
      </c>
      <c r="L997" s="152">
        <v>0</v>
      </c>
      <c r="M997" s="153">
        <v>0</v>
      </c>
    </row>
    <row r="998" spans="1:13" x14ac:dyDescent="0.25">
      <c r="A998" s="148" t="s">
        <v>243</v>
      </c>
      <c r="B998" s="148" t="s">
        <v>114</v>
      </c>
      <c r="C998" s="148" t="s">
        <v>544</v>
      </c>
      <c r="D998" s="148" t="s">
        <v>359</v>
      </c>
      <c r="E998" s="148" t="s">
        <v>1708</v>
      </c>
      <c r="F998" s="148" t="s">
        <v>546</v>
      </c>
      <c r="G998" s="148" t="s">
        <v>1651</v>
      </c>
      <c r="H998" s="148" t="s">
        <v>92</v>
      </c>
      <c r="I998" s="148" t="s">
        <v>92</v>
      </c>
      <c r="J998" s="148" t="s">
        <v>548</v>
      </c>
      <c r="K998" s="149">
        <v>0</v>
      </c>
      <c r="L998" s="149">
        <v>0</v>
      </c>
      <c r="M998" s="150">
        <v>0</v>
      </c>
    </row>
    <row r="999" spans="1:13" x14ac:dyDescent="0.25">
      <c r="A999" s="151" t="s">
        <v>243</v>
      </c>
      <c r="B999" s="151" t="s">
        <v>114</v>
      </c>
      <c r="C999" s="151" t="s">
        <v>628</v>
      </c>
      <c r="D999" s="151" t="s">
        <v>359</v>
      </c>
      <c r="E999" s="151" t="s">
        <v>1709</v>
      </c>
      <c r="F999" s="151" t="s">
        <v>138</v>
      </c>
      <c r="G999" s="151" t="s">
        <v>1518</v>
      </c>
      <c r="H999" s="151" t="s">
        <v>92</v>
      </c>
      <c r="I999" s="151" t="s">
        <v>92</v>
      </c>
      <c r="J999" s="151"/>
      <c r="K999" s="152">
        <v>0</v>
      </c>
      <c r="L999" s="152">
        <v>0</v>
      </c>
      <c r="M999" s="153">
        <v>0</v>
      </c>
    </row>
    <row r="1000" spans="1:13" x14ac:dyDescent="0.25">
      <c r="A1000" s="154" t="s">
        <v>243</v>
      </c>
      <c r="B1000" s="154" t="s">
        <v>114</v>
      </c>
      <c r="C1000" s="154" t="s">
        <v>420</v>
      </c>
      <c r="D1000" s="154" t="s">
        <v>421</v>
      </c>
      <c r="E1000" s="154" t="s">
        <v>1710</v>
      </c>
      <c r="F1000" s="154" t="s">
        <v>423</v>
      </c>
      <c r="G1000" s="154" t="s">
        <v>1711</v>
      </c>
      <c r="H1000" s="154" t="s">
        <v>92</v>
      </c>
      <c r="I1000" s="154" t="s">
        <v>92</v>
      </c>
      <c r="J1000" s="154"/>
      <c r="K1000" s="155">
        <v>0</v>
      </c>
      <c r="L1000" s="155">
        <v>0</v>
      </c>
      <c r="M1000" s="156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0"/>
  <sheetViews>
    <sheetView workbookViewId="0">
      <selection sqref="A1:S920"/>
    </sheetView>
  </sheetViews>
  <sheetFormatPr defaultRowHeight="15" x14ac:dyDescent="0.25"/>
  <sheetData>
    <row r="1" spans="1:19" x14ac:dyDescent="0.25">
      <c r="A1" s="157" t="s">
        <v>1712</v>
      </c>
      <c r="B1" s="158" t="s">
        <v>1713</v>
      </c>
      <c r="C1" s="158" t="s">
        <v>1714</v>
      </c>
      <c r="D1" s="158" t="s">
        <v>1715</v>
      </c>
      <c r="E1" s="158" t="s">
        <v>1716</v>
      </c>
      <c r="F1" s="158" t="s">
        <v>1717</v>
      </c>
      <c r="G1" s="158" t="s">
        <v>1718</v>
      </c>
      <c r="H1" s="158" t="s">
        <v>1719</v>
      </c>
      <c r="I1" s="158" t="s">
        <v>1720</v>
      </c>
      <c r="J1" s="158" t="s">
        <v>1721</v>
      </c>
      <c r="K1" s="158" t="s">
        <v>1722</v>
      </c>
      <c r="L1" s="158" t="s">
        <v>1723</v>
      </c>
      <c r="M1" s="159" t="s">
        <v>1724</v>
      </c>
      <c r="N1" s="158" t="s">
        <v>1725</v>
      </c>
      <c r="O1" s="158" t="s">
        <v>1726</v>
      </c>
      <c r="P1" s="158" t="s">
        <v>1727</v>
      </c>
      <c r="Q1" s="158" t="s">
        <v>1728</v>
      </c>
      <c r="R1" s="158" t="s">
        <v>1729</v>
      </c>
      <c r="S1" s="160" t="s">
        <v>1730</v>
      </c>
    </row>
    <row r="2" spans="1:19" x14ac:dyDescent="0.25">
      <c r="A2" s="161" t="s">
        <v>114</v>
      </c>
      <c r="B2" s="144" t="s">
        <v>592</v>
      </c>
      <c r="C2" s="144">
        <v>1101</v>
      </c>
      <c r="D2" s="144" t="s">
        <v>1731</v>
      </c>
      <c r="E2" s="144" t="s">
        <v>594</v>
      </c>
      <c r="F2" s="144">
        <v>380102</v>
      </c>
      <c r="G2" s="144" t="s">
        <v>1732</v>
      </c>
      <c r="H2" s="144" t="s">
        <v>248</v>
      </c>
      <c r="I2" s="144" t="s">
        <v>95</v>
      </c>
      <c r="J2" s="144" t="s">
        <v>95</v>
      </c>
      <c r="K2" s="144"/>
      <c r="L2" s="144">
        <v>0</v>
      </c>
      <c r="M2" s="162">
        <v>0</v>
      </c>
      <c r="N2" s="144">
        <v>0</v>
      </c>
      <c r="O2" s="144">
        <v>0</v>
      </c>
      <c r="P2" s="144" t="s">
        <v>1733</v>
      </c>
      <c r="Q2" s="144" t="s">
        <v>1734</v>
      </c>
      <c r="R2" s="144">
        <v>114</v>
      </c>
      <c r="S2" s="163">
        <v>13331.16</v>
      </c>
    </row>
    <row r="3" spans="1:19" x14ac:dyDescent="0.25">
      <c r="A3" s="164" t="s">
        <v>114</v>
      </c>
      <c r="B3" s="145" t="s">
        <v>362</v>
      </c>
      <c r="C3" s="145">
        <v>1101</v>
      </c>
      <c r="D3" s="145" t="s">
        <v>90</v>
      </c>
      <c r="E3" s="145" t="s">
        <v>89</v>
      </c>
      <c r="F3" s="145">
        <v>451001</v>
      </c>
      <c r="G3" s="145" t="s">
        <v>1735</v>
      </c>
      <c r="H3" s="145" t="s">
        <v>282</v>
      </c>
      <c r="I3" s="145" t="s">
        <v>95</v>
      </c>
      <c r="J3" s="145" t="s">
        <v>95</v>
      </c>
      <c r="K3" s="145"/>
      <c r="L3" s="145">
        <v>0</v>
      </c>
      <c r="M3" s="165">
        <v>0</v>
      </c>
      <c r="N3" s="145">
        <v>0</v>
      </c>
      <c r="O3" s="145">
        <v>0</v>
      </c>
      <c r="P3" s="145" t="s">
        <v>1736</v>
      </c>
      <c r="Q3" s="145" t="s">
        <v>1737</v>
      </c>
      <c r="R3" s="145">
        <v>76</v>
      </c>
      <c r="S3" s="166">
        <v>8887.44</v>
      </c>
    </row>
    <row r="4" spans="1:19" x14ac:dyDescent="0.25">
      <c r="A4" s="161" t="s">
        <v>114</v>
      </c>
      <c r="B4" s="144" t="s">
        <v>306</v>
      </c>
      <c r="C4" s="144">
        <v>1101</v>
      </c>
      <c r="D4" s="144" t="s">
        <v>131</v>
      </c>
      <c r="E4" s="144" t="s">
        <v>130</v>
      </c>
      <c r="F4" s="144">
        <v>451101</v>
      </c>
      <c r="G4" s="144" t="s">
        <v>1735</v>
      </c>
      <c r="H4" s="144" t="s">
        <v>271</v>
      </c>
      <c r="I4" s="144" t="s">
        <v>95</v>
      </c>
      <c r="J4" s="144" t="s">
        <v>95</v>
      </c>
      <c r="K4" s="144"/>
      <c r="L4" s="144">
        <v>0</v>
      </c>
      <c r="M4" s="162">
        <v>0</v>
      </c>
      <c r="N4" s="144">
        <v>0</v>
      </c>
      <c r="O4" s="144">
        <v>0</v>
      </c>
      <c r="P4" s="144" t="s">
        <v>1738</v>
      </c>
      <c r="Q4" s="144" t="s">
        <v>1734</v>
      </c>
      <c r="R4" s="144">
        <v>76</v>
      </c>
      <c r="S4" s="163">
        <v>8887.44</v>
      </c>
    </row>
    <row r="5" spans="1:19" x14ac:dyDescent="0.25">
      <c r="A5" s="164" t="s">
        <v>114</v>
      </c>
      <c r="B5" s="145" t="s">
        <v>313</v>
      </c>
      <c r="C5" s="145">
        <v>1101</v>
      </c>
      <c r="D5" s="145" t="s">
        <v>110</v>
      </c>
      <c r="E5" s="145" t="s">
        <v>315</v>
      </c>
      <c r="F5" s="145">
        <v>420101</v>
      </c>
      <c r="G5" s="145" t="s">
        <v>111</v>
      </c>
      <c r="H5" s="145" t="s">
        <v>282</v>
      </c>
      <c r="I5" s="145" t="s">
        <v>95</v>
      </c>
      <c r="J5" s="145" t="s">
        <v>95</v>
      </c>
      <c r="K5" s="145"/>
      <c r="L5" s="145">
        <v>0</v>
      </c>
      <c r="M5" s="165">
        <v>0</v>
      </c>
      <c r="N5" s="145">
        <v>0</v>
      </c>
      <c r="O5" s="145">
        <v>0</v>
      </c>
      <c r="P5" s="145" t="s">
        <v>1739</v>
      </c>
      <c r="Q5" s="145" t="s">
        <v>1740</v>
      </c>
      <c r="R5" s="145">
        <v>75</v>
      </c>
      <c r="S5" s="166">
        <v>8770.5</v>
      </c>
    </row>
    <row r="6" spans="1:19" x14ac:dyDescent="0.25">
      <c r="A6" s="161" t="s">
        <v>114</v>
      </c>
      <c r="B6" s="144" t="s">
        <v>362</v>
      </c>
      <c r="C6" s="144">
        <v>1101</v>
      </c>
      <c r="D6" s="144" t="s">
        <v>90</v>
      </c>
      <c r="E6" s="144" t="s">
        <v>89</v>
      </c>
      <c r="F6" s="144">
        <v>451001</v>
      </c>
      <c r="G6" s="144" t="s">
        <v>1735</v>
      </c>
      <c r="H6" s="144" t="s">
        <v>271</v>
      </c>
      <c r="I6" s="144" t="s">
        <v>95</v>
      </c>
      <c r="J6" s="144" t="s">
        <v>95</v>
      </c>
      <c r="K6" s="144"/>
      <c r="L6" s="144">
        <v>0</v>
      </c>
      <c r="M6" s="162">
        <v>0</v>
      </c>
      <c r="N6" s="144">
        <v>0</v>
      </c>
      <c r="O6" s="144">
        <v>0</v>
      </c>
      <c r="P6" s="144" t="s">
        <v>1736</v>
      </c>
      <c r="Q6" s="144" t="s">
        <v>1737</v>
      </c>
      <c r="R6" s="144">
        <v>64</v>
      </c>
      <c r="S6" s="163">
        <v>7484.16</v>
      </c>
    </row>
    <row r="7" spans="1:19" x14ac:dyDescent="0.25">
      <c r="A7" s="164" t="s">
        <v>114</v>
      </c>
      <c r="B7" s="145" t="s">
        <v>592</v>
      </c>
      <c r="C7" s="145">
        <v>1101</v>
      </c>
      <c r="D7" s="145" t="s">
        <v>1731</v>
      </c>
      <c r="E7" s="145" t="s">
        <v>594</v>
      </c>
      <c r="F7" s="145">
        <v>380102</v>
      </c>
      <c r="G7" s="145" t="s">
        <v>1732</v>
      </c>
      <c r="H7" s="145" t="s">
        <v>1741</v>
      </c>
      <c r="I7" s="145" t="s">
        <v>92</v>
      </c>
      <c r="J7" s="145" t="s">
        <v>95</v>
      </c>
      <c r="K7" s="145"/>
      <c r="L7" s="145">
        <v>0</v>
      </c>
      <c r="M7" s="165">
        <v>0</v>
      </c>
      <c r="N7" s="145">
        <v>0</v>
      </c>
      <c r="O7" s="145">
        <v>0</v>
      </c>
      <c r="P7" s="145" t="s">
        <v>1733</v>
      </c>
      <c r="Q7" s="145" t="s">
        <v>1734</v>
      </c>
      <c r="R7" s="145">
        <v>58</v>
      </c>
      <c r="S7" s="166">
        <v>6782.5199999999995</v>
      </c>
    </row>
    <row r="8" spans="1:19" x14ac:dyDescent="0.25">
      <c r="A8" s="161" t="s">
        <v>114</v>
      </c>
      <c r="B8" s="144" t="s">
        <v>592</v>
      </c>
      <c r="C8" s="144">
        <v>1101</v>
      </c>
      <c r="D8" s="144" t="s">
        <v>1731</v>
      </c>
      <c r="E8" s="144" t="s">
        <v>594</v>
      </c>
      <c r="F8" s="144">
        <v>380102</v>
      </c>
      <c r="G8" s="144" t="s">
        <v>1732</v>
      </c>
      <c r="H8" s="144" t="s">
        <v>949</v>
      </c>
      <c r="I8" s="144" t="s">
        <v>95</v>
      </c>
      <c r="J8" s="144" t="s">
        <v>95</v>
      </c>
      <c r="K8" s="144"/>
      <c r="L8" s="144">
        <v>0</v>
      </c>
      <c r="M8" s="162">
        <v>0</v>
      </c>
      <c r="N8" s="144">
        <v>0</v>
      </c>
      <c r="O8" s="144">
        <v>0</v>
      </c>
      <c r="P8" s="144" t="s">
        <v>1738</v>
      </c>
      <c r="Q8" s="144" t="s">
        <v>1734</v>
      </c>
      <c r="R8" s="144">
        <v>57</v>
      </c>
      <c r="S8" s="163">
        <v>6665.58</v>
      </c>
    </row>
    <row r="9" spans="1:19" x14ac:dyDescent="0.25">
      <c r="A9" s="164" t="s">
        <v>114</v>
      </c>
      <c r="B9" s="145" t="s">
        <v>392</v>
      </c>
      <c r="C9" s="145">
        <v>2112</v>
      </c>
      <c r="D9" s="145" t="s">
        <v>217</v>
      </c>
      <c r="E9" s="145" t="s">
        <v>402</v>
      </c>
      <c r="F9" s="145">
        <v>540102</v>
      </c>
      <c r="G9" s="145" t="s">
        <v>159</v>
      </c>
      <c r="H9" s="145" t="s">
        <v>1742</v>
      </c>
      <c r="I9" s="145" t="s">
        <v>95</v>
      </c>
      <c r="J9" s="145" t="s">
        <v>95</v>
      </c>
      <c r="K9" s="145"/>
      <c r="L9" s="145">
        <v>0</v>
      </c>
      <c r="M9" s="165">
        <v>0</v>
      </c>
      <c r="N9" s="145">
        <v>0</v>
      </c>
      <c r="O9" s="145">
        <v>0</v>
      </c>
      <c r="P9" s="145" t="s">
        <v>1743</v>
      </c>
      <c r="Q9" s="145" t="s">
        <v>1744</v>
      </c>
      <c r="R9" s="145">
        <v>52</v>
      </c>
      <c r="S9" s="166">
        <v>6080.88</v>
      </c>
    </row>
    <row r="10" spans="1:19" x14ac:dyDescent="0.25">
      <c r="A10" s="161" t="s">
        <v>114</v>
      </c>
      <c r="B10" s="144" t="s">
        <v>592</v>
      </c>
      <c r="C10" s="144">
        <v>1101</v>
      </c>
      <c r="D10" s="144" t="s">
        <v>1731</v>
      </c>
      <c r="E10" s="144" t="s">
        <v>594</v>
      </c>
      <c r="F10" s="144">
        <v>380102</v>
      </c>
      <c r="G10" s="144" t="s">
        <v>1732</v>
      </c>
      <c r="H10" s="144" t="s">
        <v>952</v>
      </c>
      <c r="I10" s="144" t="s">
        <v>95</v>
      </c>
      <c r="J10" s="144" t="s">
        <v>95</v>
      </c>
      <c r="K10" s="144"/>
      <c r="L10" s="144">
        <v>0</v>
      </c>
      <c r="M10" s="162">
        <v>0</v>
      </c>
      <c r="N10" s="144">
        <v>0</v>
      </c>
      <c r="O10" s="144">
        <v>0</v>
      </c>
      <c r="P10" s="144" t="s">
        <v>1743</v>
      </c>
      <c r="Q10" s="144" t="s">
        <v>1744</v>
      </c>
      <c r="R10" s="144">
        <v>50</v>
      </c>
      <c r="S10" s="163">
        <v>5847</v>
      </c>
    </row>
    <row r="11" spans="1:19" x14ac:dyDescent="0.25">
      <c r="A11" s="164" t="s">
        <v>114</v>
      </c>
      <c r="B11" s="145" t="s">
        <v>592</v>
      </c>
      <c r="C11" s="145">
        <v>1101</v>
      </c>
      <c r="D11" s="145" t="s">
        <v>1731</v>
      </c>
      <c r="E11" s="145" t="s">
        <v>594</v>
      </c>
      <c r="F11" s="145">
        <v>380102</v>
      </c>
      <c r="G11" s="145" t="s">
        <v>1732</v>
      </c>
      <c r="H11" s="145" t="s">
        <v>257</v>
      </c>
      <c r="I11" s="145" t="s">
        <v>95</v>
      </c>
      <c r="J11" s="145" t="s">
        <v>95</v>
      </c>
      <c r="K11" s="145"/>
      <c r="L11" s="145">
        <v>0</v>
      </c>
      <c r="M11" s="165">
        <v>0</v>
      </c>
      <c r="N11" s="145">
        <v>0</v>
      </c>
      <c r="O11" s="145">
        <v>0</v>
      </c>
      <c r="P11" s="145" t="s">
        <v>1738</v>
      </c>
      <c r="Q11" s="145" t="s">
        <v>1734</v>
      </c>
      <c r="R11" s="145">
        <v>48</v>
      </c>
      <c r="S11" s="166">
        <v>5613.12</v>
      </c>
    </row>
    <row r="12" spans="1:19" x14ac:dyDescent="0.25">
      <c r="A12" s="161" t="s">
        <v>114</v>
      </c>
      <c r="B12" s="144" t="s">
        <v>313</v>
      </c>
      <c r="C12" s="144">
        <v>2103</v>
      </c>
      <c r="D12" s="144" t="s">
        <v>141</v>
      </c>
      <c r="E12" s="144" t="s">
        <v>140</v>
      </c>
      <c r="F12" s="144">
        <v>420101</v>
      </c>
      <c r="G12" s="144" t="s">
        <v>111</v>
      </c>
      <c r="H12" s="144" t="s">
        <v>268</v>
      </c>
      <c r="I12" s="144" t="s">
        <v>95</v>
      </c>
      <c r="J12" s="144" t="s">
        <v>95</v>
      </c>
      <c r="K12" s="144"/>
      <c r="L12" s="144">
        <v>0</v>
      </c>
      <c r="M12" s="162">
        <v>0</v>
      </c>
      <c r="N12" s="144">
        <v>0</v>
      </c>
      <c r="O12" s="144">
        <v>0</v>
      </c>
      <c r="P12" s="144" t="s">
        <v>1745</v>
      </c>
      <c r="Q12" s="144" t="s">
        <v>1746</v>
      </c>
      <c r="R12" s="144">
        <v>42</v>
      </c>
      <c r="S12" s="163">
        <v>4911.4799999999996</v>
      </c>
    </row>
    <row r="13" spans="1:19" x14ac:dyDescent="0.25">
      <c r="A13" s="164" t="s">
        <v>114</v>
      </c>
      <c r="B13" s="145" t="s">
        <v>408</v>
      </c>
      <c r="C13" s="145">
        <v>1071</v>
      </c>
      <c r="D13" s="145" t="s">
        <v>1747</v>
      </c>
      <c r="E13" s="145" t="s">
        <v>437</v>
      </c>
      <c r="F13" s="145">
        <v>360108</v>
      </c>
      <c r="G13" s="145" t="s">
        <v>1748</v>
      </c>
      <c r="H13" s="145" t="s">
        <v>288</v>
      </c>
      <c r="I13" s="145" t="s">
        <v>92</v>
      </c>
      <c r="J13" s="145" t="s">
        <v>95</v>
      </c>
      <c r="K13" s="145"/>
      <c r="L13" s="145">
        <v>0</v>
      </c>
      <c r="M13" s="165">
        <v>0</v>
      </c>
      <c r="N13" s="145">
        <v>0</v>
      </c>
      <c r="O13" s="145">
        <v>0</v>
      </c>
      <c r="P13" s="145" t="s">
        <v>1749</v>
      </c>
      <c r="Q13" s="145" t="s">
        <v>1750</v>
      </c>
      <c r="R13" s="145">
        <v>38</v>
      </c>
      <c r="S13" s="166">
        <v>4443.72</v>
      </c>
    </row>
    <row r="14" spans="1:19" x14ac:dyDescent="0.25">
      <c r="A14" s="161" t="s">
        <v>114</v>
      </c>
      <c r="B14" s="144" t="s">
        <v>392</v>
      </c>
      <c r="C14" s="144">
        <v>2111</v>
      </c>
      <c r="D14" s="144" t="s">
        <v>192</v>
      </c>
      <c r="E14" s="144" t="s">
        <v>395</v>
      </c>
      <c r="F14" s="144">
        <v>540102</v>
      </c>
      <c r="G14" s="144" t="s">
        <v>159</v>
      </c>
      <c r="H14" s="144" t="s">
        <v>274</v>
      </c>
      <c r="I14" s="144" t="s">
        <v>95</v>
      </c>
      <c r="J14" s="144" t="s">
        <v>95</v>
      </c>
      <c r="K14" s="144"/>
      <c r="L14" s="144">
        <v>0</v>
      </c>
      <c r="M14" s="162">
        <v>0</v>
      </c>
      <c r="N14" s="144">
        <v>0</v>
      </c>
      <c r="O14" s="144">
        <v>0</v>
      </c>
      <c r="P14" s="144" t="s">
        <v>1743</v>
      </c>
      <c r="Q14" s="144" t="s">
        <v>1744</v>
      </c>
      <c r="R14" s="144">
        <v>38</v>
      </c>
      <c r="S14" s="163">
        <v>4443.72</v>
      </c>
    </row>
    <row r="15" spans="1:19" x14ac:dyDescent="0.25">
      <c r="A15" s="164" t="s">
        <v>114</v>
      </c>
      <c r="B15" s="145" t="s">
        <v>458</v>
      </c>
      <c r="C15" s="145">
        <v>1105</v>
      </c>
      <c r="D15" s="145" t="s">
        <v>215</v>
      </c>
      <c r="E15" s="145" t="s">
        <v>461</v>
      </c>
      <c r="F15" s="145">
        <v>520101</v>
      </c>
      <c r="G15" s="145" t="s">
        <v>1751</v>
      </c>
      <c r="H15" s="145" t="s">
        <v>288</v>
      </c>
      <c r="I15" s="145" t="s">
        <v>92</v>
      </c>
      <c r="J15" s="145" t="s">
        <v>95</v>
      </c>
      <c r="K15" s="145"/>
      <c r="L15" s="145">
        <v>0</v>
      </c>
      <c r="M15" s="165">
        <v>0</v>
      </c>
      <c r="N15" s="145">
        <v>0</v>
      </c>
      <c r="O15" s="145">
        <v>0</v>
      </c>
      <c r="P15" s="145" t="s">
        <v>1752</v>
      </c>
      <c r="Q15" s="145" t="s">
        <v>1753</v>
      </c>
      <c r="R15" s="145">
        <v>36</v>
      </c>
      <c r="S15" s="166">
        <v>4209.84</v>
      </c>
    </row>
    <row r="16" spans="1:19" x14ac:dyDescent="0.25">
      <c r="A16" s="161" t="s">
        <v>114</v>
      </c>
      <c r="B16" s="144" t="s">
        <v>306</v>
      </c>
      <c r="C16" s="144">
        <v>1101</v>
      </c>
      <c r="D16" s="144" t="s">
        <v>131</v>
      </c>
      <c r="E16" s="144" t="s">
        <v>130</v>
      </c>
      <c r="F16" s="144">
        <v>451101</v>
      </c>
      <c r="G16" s="144" t="s">
        <v>1735</v>
      </c>
      <c r="H16" s="144" t="s">
        <v>288</v>
      </c>
      <c r="I16" s="144" t="s">
        <v>92</v>
      </c>
      <c r="J16" s="144" t="s">
        <v>95</v>
      </c>
      <c r="K16" s="144"/>
      <c r="L16" s="144">
        <v>0</v>
      </c>
      <c r="M16" s="162">
        <v>0</v>
      </c>
      <c r="N16" s="144">
        <v>0</v>
      </c>
      <c r="O16" s="144">
        <v>0</v>
      </c>
      <c r="P16" s="144" t="s">
        <v>1733</v>
      </c>
      <c r="Q16" s="144" t="s">
        <v>1734</v>
      </c>
      <c r="R16" s="144">
        <v>36</v>
      </c>
      <c r="S16" s="163">
        <v>4209.84</v>
      </c>
    </row>
    <row r="17" spans="1:19" x14ac:dyDescent="0.25">
      <c r="A17" s="164" t="s">
        <v>114</v>
      </c>
      <c r="B17" s="145" t="s">
        <v>416</v>
      </c>
      <c r="C17" s="145">
        <v>2051</v>
      </c>
      <c r="D17" s="145" t="s">
        <v>1754</v>
      </c>
      <c r="E17" s="145" t="s">
        <v>434</v>
      </c>
      <c r="F17" s="145">
        <v>340103</v>
      </c>
      <c r="G17" s="145" t="s">
        <v>1755</v>
      </c>
      <c r="H17" s="145" t="s">
        <v>291</v>
      </c>
      <c r="I17" s="145" t="s">
        <v>92</v>
      </c>
      <c r="J17" s="145" t="s">
        <v>95</v>
      </c>
      <c r="K17" s="145"/>
      <c r="L17" s="145">
        <v>0</v>
      </c>
      <c r="M17" s="165">
        <v>0</v>
      </c>
      <c r="N17" s="145">
        <v>0</v>
      </c>
      <c r="O17" s="145">
        <v>0</v>
      </c>
      <c r="P17" s="145" t="s">
        <v>1756</v>
      </c>
      <c r="Q17" s="145" t="s">
        <v>1757</v>
      </c>
      <c r="R17" s="145">
        <v>36</v>
      </c>
      <c r="S17" s="166">
        <v>4209.84</v>
      </c>
    </row>
    <row r="18" spans="1:19" x14ac:dyDescent="0.25">
      <c r="A18" s="161" t="s">
        <v>114</v>
      </c>
      <c r="B18" s="144" t="s">
        <v>703</v>
      </c>
      <c r="C18" s="144">
        <v>1121</v>
      </c>
      <c r="D18" s="144" t="s">
        <v>1758</v>
      </c>
      <c r="E18" s="144" t="s">
        <v>757</v>
      </c>
      <c r="F18" s="144">
        <v>270501</v>
      </c>
      <c r="G18" s="144" t="s">
        <v>1759</v>
      </c>
      <c r="H18" s="144" t="s">
        <v>268</v>
      </c>
      <c r="I18" s="144" t="s">
        <v>95</v>
      </c>
      <c r="J18" s="144" t="s">
        <v>95</v>
      </c>
      <c r="K18" s="144"/>
      <c r="L18" s="144">
        <v>0</v>
      </c>
      <c r="M18" s="162">
        <v>0</v>
      </c>
      <c r="N18" s="144">
        <v>0</v>
      </c>
      <c r="O18" s="144">
        <v>0</v>
      </c>
      <c r="P18" s="144" t="s">
        <v>1760</v>
      </c>
      <c r="Q18" s="144" t="s">
        <v>1761</v>
      </c>
      <c r="R18" s="144">
        <v>36</v>
      </c>
      <c r="S18" s="163">
        <v>4209.84</v>
      </c>
    </row>
    <row r="19" spans="1:19" x14ac:dyDescent="0.25">
      <c r="A19" s="164" t="s">
        <v>114</v>
      </c>
      <c r="B19" s="145" t="s">
        <v>392</v>
      </c>
      <c r="C19" s="145">
        <v>2111</v>
      </c>
      <c r="D19" s="145" t="s">
        <v>192</v>
      </c>
      <c r="E19" s="145" t="s">
        <v>395</v>
      </c>
      <c r="F19" s="145">
        <v>540102</v>
      </c>
      <c r="G19" s="145" t="s">
        <v>159</v>
      </c>
      <c r="H19" s="145" t="s">
        <v>1541</v>
      </c>
      <c r="I19" s="145" t="s">
        <v>95</v>
      </c>
      <c r="J19" s="145" t="s">
        <v>95</v>
      </c>
      <c r="K19" s="145"/>
      <c r="L19" s="145">
        <v>0</v>
      </c>
      <c r="M19" s="165">
        <v>0</v>
      </c>
      <c r="N19" s="145">
        <v>0</v>
      </c>
      <c r="O19" s="145">
        <v>0</v>
      </c>
      <c r="P19" s="145" t="s">
        <v>1762</v>
      </c>
      <c r="Q19" s="145" t="s">
        <v>1763</v>
      </c>
      <c r="R19" s="145">
        <v>35</v>
      </c>
      <c r="S19" s="166">
        <v>4092.9</v>
      </c>
    </row>
    <row r="20" spans="1:19" x14ac:dyDescent="0.25">
      <c r="A20" s="161" t="s">
        <v>114</v>
      </c>
      <c r="B20" s="144" t="s">
        <v>703</v>
      </c>
      <c r="C20" s="144">
        <v>1001</v>
      </c>
      <c r="D20" s="144" t="s">
        <v>146</v>
      </c>
      <c r="E20" s="144" t="s">
        <v>711</v>
      </c>
      <c r="F20" s="144">
        <v>279999</v>
      </c>
      <c r="G20" s="144" t="s">
        <v>1759</v>
      </c>
      <c r="H20" s="144" t="s">
        <v>498</v>
      </c>
      <c r="I20" s="144" t="s">
        <v>92</v>
      </c>
      <c r="J20" s="144" t="s">
        <v>95</v>
      </c>
      <c r="K20" s="144" t="s">
        <v>548</v>
      </c>
      <c r="L20" s="144">
        <v>35</v>
      </c>
      <c r="M20" s="162">
        <v>4092.9</v>
      </c>
      <c r="N20" s="144">
        <v>0</v>
      </c>
      <c r="O20" s="144">
        <v>35</v>
      </c>
      <c r="P20" s="144" t="s">
        <v>1764</v>
      </c>
      <c r="Q20" s="144" t="s">
        <v>1765</v>
      </c>
      <c r="R20" s="144">
        <v>35</v>
      </c>
      <c r="S20" s="163">
        <v>4092.9</v>
      </c>
    </row>
    <row r="21" spans="1:19" x14ac:dyDescent="0.25">
      <c r="A21" s="164" t="s">
        <v>114</v>
      </c>
      <c r="B21" s="145" t="s">
        <v>703</v>
      </c>
      <c r="C21" s="145">
        <v>1121</v>
      </c>
      <c r="D21" s="145" t="s">
        <v>1758</v>
      </c>
      <c r="E21" s="145" t="s">
        <v>757</v>
      </c>
      <c r="F21" s="145">
        <v>270501</v>
      </c>
      <c r="G21" s="145" t="s">
        <v>1759</v>
      </c>
      <c r="H21" s="145" t="s">
        <v>271</v>
      </c>
      <c r="I21" s="145" t="s">
        <v>95</v>
      </c>
      <c r="J21" s="145" t="s">
        <v>95</v>
      </c>
      <c r="K21" s="145"/>
      <c r="L21" s="145">
        <v>0</v>
      </c>
      <c r="M21" s="165">
        <v>0</v>
      </c>
      <c r="N21" s="145">
        <v>0</v>
      </c>
      <c r="O21" s="145">
        <v>0</v>
      </c>
      <c r="P21" s="145" t="s">
        <v>1766</v>
      </c>
      <c r="Q21" s="145" t="s">
        <v>1767</v>
      </c>
      <c r="R21" s="145">
        <v>35</v>
      </c>
      <c r="S21" s="166">
        <v>4092.9</v>
      </c>
    </row>
    <row r="22" spans="1:19" x14ac:dyDescent="0.25">
      <c r="A22" s="161" t="s">
        <v>114</v>
      </c>
      <c r="B22" s="144" t="s">
        <v>472</v>
      </c>
      <c r="C22" s="144">
        <v>2106</v>
      </c>
      <c r="D22" s="144" t="s">
        <v>170</v>
      </c>
      <c r="E22" s="144" t="s">
        <v>171</v>
      </c>
      <c r="F22" s="144">
        <v>450601</v>
      </c>
      <c r="G22" s="144" t="s">
        <v>1735</v>
      </c>
      <c r="H22" s="144" t="s">
        <v>285</v>
      </c>
      <c r="I22" s="144" t="s">
        <v>92</v>
      </c>
      <c r="J22" s="144" t="s">
        <v>95</v>
      </c>
      <c r="K22" s="144"/>
      <c r="L22" s="144">
        <v>0</v>
      </c>
      <c r="M22" s="162">
        <v>0</v>
      </c>
      <c r="N22" s="144">
        <v>0</v>
      </c>
      <c r="O22" s="144">
        <v>0</v>
      </c>
      <c r="P22" s="144" t="s">
        <v>1739</v>
      </c>
      <c r="Q22" s="144" t="s">
        <v>1768</v>
      </c>
      <c r="R22" s="144">
        <v>35</v>
      </c>
      <c r="S22" s="163">
        <v>4092.9</v>
      </c>
    </row>
    <row r="23" spans="1:19" x14ac:dyDescent="0.25">
      <c r="A23" s="164" t="s">
        <v>114</v>
      </c>
      <c r="B23" s="145" t="s">
        <v>329</v>
      </c>
      <c r="C23" s="145">
        <v>1100</v>
      </c>
      <c r="D23" s="145" t="s">
        <v>1769</v>
      </c>
      <c r="E23" s="145" t="s">
        <v>361</v>
      </c>
      <c r="F23" s="145">
        <v>360110</v>
      </c>
      <c r="G23" s="145" t="s">
        <v>1748</v>
      </c>
      <c r="H23" s="145" t="s">
        <v>288</v>
      </c>
      <c r="I23" s="145" t="s">
        <v>92</v>
      </c>
      <c r="J23" s="145" t="s">
        <v>95</v>
      </c>
      <c r="K23" s="145"/>
      <c r="L23" s="145">
        <v>0</v>
      </c>
      <c r="M23" s="165">
        <v>0</v>
      </c>
      <c r="N23" s="145">
        <v>0</v>
      </c>
      <c r="O23" s="145">
        <v>0</v>
      </c>
      <c r="P23" s="145" t="s">
        <v>1770</v>
      </c>
      <c r="Q23" s="145" t="s">
        <v>1734</v>
      </c>
      <c r="R23" s="145">
        <v>34</v>
      </c>
      <c r="S23" s="166">
        <v>3975.96</v>
      </c>
    </row>
    <row r="24" spans="1:19" x14ac:dyDescent="0.25">
      <c r="A24" s="161" t="s">
        <v>114</v>
      </c>
      <c r="B24" s="144" t="s">
        <v>329</v>
      </c>
      <c r="C24" s="144">
        <v>1100</v>
      </c>
      <c r="D24" s="144" t="s">
        <v>1769</v>
      </c>
      <c r="E24" s="144" t="s">
        <v>361</v>
      </c>
      <c r="F24" s="144">
        <v>360110</v>
      </c>
      <c r="G24" s="144" t="s">
        <v>1748</v>
      </c>
      <c r="H24" s="144" t="s">
        <v>291</v>
      </c>
      <c r="I24" s="144" t="s">
        <v>92</v>
      </c>
      <c r="J24" s="144" t="s">
        <v>95</v>
      </c>
      <c r="K24" s="144"/>
      <c r="L24" s="144">
        <v>0</v>
      </c>
      <c r="M24" s="162">
        <v>0</v>
      </c>
      <c r="N24" s="144">
        <v>0</v>
      </c>
      <c r="O24" s="144">
        <v>0</v>
      </c>
      <c r="P24" s="144" t="s">
        <v>1770</v>
      </c>
      <c r="Q24" s="144" t="s">
        <v>1734</v>
      </c>
      <c r="R24" s="144">
        <v>34</v>
      </c>
      <c r="S24" s="163">
        <v>3975.96</v>
      </c>
    </row>
    <row r="25" spans="1:19" x14ac:dyDescent="0.25">
      <c r="A25" s="164" t="s">
        <v>114</v>
      </c>
      <c r="B25" s="145" t="s">
        <v>458</v>
      </c>
      <c r="C25" s="145">
        <v>2105</v>
      </c>
      <c r="D25" s="145" t="s">
        <v>1771</v>
      </c>
      <c r="E25" s="145" t="s">
        <v>469</v>
      </c>
      <c r="F25" s="145">
        <v>520501</v>
      </c>
      <c r="G25" s="145" t="s">
        <v>1751</v>
      </c>
      <c r="H25" s="145" t="s">
        <v>288</v>
      </c>
      <c r="I25" s="145" t="s">
        <v>92</v>
      </c>
      <c r="J25" s="145" t="s">
        <v>95</v>
      </c>
      <c r="K25" s="145"/>
      <c r="L25" s="145">
        <v>0</v>
      </c>
      <c r="M25" s="165">
        <v>0</v>
      </c>
      <c r="N25" s="145">
        <v>0</v>
      </c>
      <c r="O25" s="145">
        <v>0</v>
      </c>
      <c r="P25" s="145" t="s">
        <v>1752</v>
      </c>
      <c r="Q25" s="145" t="s">
        <v>1753</v>
      </c>
      <c r="R25" s="145">
        <v>34</v>
      </c>
      <c r="S25" s="166">
        <v>3975.96</v>
      </c>
    </row>
    <row r="26" spans="1:19" x14ac:dyDescent="0.25">
      <c r="A26" s="161" t="s">
        <v>114</v>
      </c>
      <c r="B26" s="144" t="s">
        <v>392</v>
      </c>
      <c r="C26" s="144">
        <v>2112</v>
      </c>
      <c r="D26" s="144" t="s">
        <v>217</v>
      </c>
      <c r="E26" s="144" t="s">
        <v>402</v>
      </c>
      <c r="F26" s="144">
        <v>540102</v>
      </c>
      <c r="G26" s="144" t="s">
        <v>159</v>
      </c>
      <c r="H26" s="144" t="s">
        <v>288</v>
      </c>
      <c r="I26" s="144" t="s">
        <v>92</v>
      </c>
      <c r="J26" s="144" t="s">
        <v>95</v>
      </c>
      <c r="K26" s="144"/>
      <c r="L26" s="144">
        <v>0</v>
      </c>
      <c r="M26" s="162">
        <v>0</v>
      </c>
      <c r="N26" s="144">
        <v>0</v>
      </c>
      <c r="O26" s="144">
        <v>0</v>
      </c>
      <c r="P26" s="144" t="s">
        <v>1772</v>
      </c>
      <c r="Q26" s="144" t="s">
        <v>1773</v>
      </c>
      <c r="R26" s="144">
        <v>34</v>
      </c>
      <c r="S26" s="163">
        <v>3975.96</v>
      </c>
    </row>
    <row r="27" spans="1:19" x14ac:dyDescent="0.25">
      <c r="A27" s="164" t="s">
        <v>114</v>
      </c>
      <c r="B27" s="145" t="s">
        <v>703</v>
      </c>
      <c r="C27" s="145">
        <v>1121</v>
      </c>
      <c r="D27" s="145" t="s">
        <v>1758</v>
      </c>
      <c r="E27" s="145" t="s">
        <v>757</v>
      </c>
      <c r="F27" s="145">
        <v>270501</v>
      </c>
      <c r="G27" s="145" t="s">
        <v>1759</v>
      </c>
      <c r="H27" s="145" t="s">
        <v>352</v>
      </c>
      <c r="I27" s="145" t="s">
        <v>95</v>
      </c>
      <c r="J27" s="145" t="s">
        <v>95</v>
      </c>
      <c r="K27" s="145"/>
      <c r="L27" s="145">
        <v>0</v>
      </c>
      <c r="M27" s="165">
        <v>0</v>
      </c>
      <c r="N27" s="145">
        <v>0</v>
      </c>
      <c r="O27" s="145">
        <v>0</v>
      </c>
      <c r="P27" s="145" t="s">
        <v>1774</v>
      </c>
      <c r="Q27" s="145" t="s">
        <v>1775</v>
      </c>
      <c r="R27" s="145">
        <v>34</v>
      </c>
      <c r="S27" s="166">
        <v>3975.96</v>
      </c>
    </row>
    <row r="28" spans="1:19" x14ac:dyDescent="0.25">
      <c r="A28" s="161" t="s">
        <v>114</v>
      </c>
      <c r="B28" s="144" t="s">
        <v>703</v>
      </c>
      <c r="C28" s="144">
        <v>1111</v>
      </c>
      <c r="D28" s="144" t="s">
        <v>123</v>
      </c>
      <c r="E28" s="144" t="s">
        <v>122</v>
      </c>
      <c r="F28" s="144">
        <v>270101</v>
      </c>
      <c r="G28" s="144" t="s">
        <v>1759</v>
      </c>
      <c r="H28" s="144" t="s">
        <v>285</v>
      </c>
      <c r="I28" s="144" t="s">
        <v>92</v>
      </c>
      <c r="J28" s="144" t="s">
        <v>95</v>
      </c>
      <c r="K28" s="144"/>
      <c r="L28" s="144">
        <v>0</v>
      </c>
      <c r="M28" s="162">
        <v>0</v>
      </c>
      <c r="N28" s="144">
        <v>0</v>
      </c>
      <c r="O28" s="144">
        <v>0</v>
      </c>
      <c r="P28" s="144" t="s">
        <v>1776</v>
      </c>
      <c r="Q28" s="144" t="s">
        <v>1777</v>
      </c>
      <c r="R28" s="144">
        <v>34</v>
      </c>
      <c r="S28" s="163">
        <v>3975.96</v>
      </c>
    </row>
    <row r="29" spans="1:19" x14ac:dyDescent="0.25">
      <c r="A29" s="164" t="s">
        <v>114</v>
      </c>
      <c r="B29" s="145" t="s">
        <v>703</v>
      </c>
      <c r="C29" s="145">
        <v>1113</v>
      </c>
      <c r="D29" s="145" t="s">
        <v>127</v>
      </c>
      <c r="E29" s="145" t="s">
        <v>753</v>
      </c>
      <c r="F29" s="145">
        <v>270101</v>
      </c>
      <c r="G29" s="145" t="s">
        <v>1759</v>
      </c>
      <c r="H29" s="145" t="s">
        <v>1682</v>
      </c>
      <c r="I29" s="145" t="s">
        <v>92</v>
      </c>
      <c r="J29" s="145" t="s">
        <v>95</v>
      </c>
      <c r="K29" s="145"/>
      <c r="L29" s="145">
        <v>0</v>
      </c>
      <c r="M29" s="165">
        <v>0</v>
      </c>
      <c r="N29" s="145">
        <v>0</v>
      </c>
      <c r="O29" s="145">
        <v>0</v>
      </c>
      <c r="P29" s="145" t="s">
        <v>1778</v>
      </c>
      <c r="Q29" s="145" t="s">
        <v>1779</v>
      </c>
      <c r="R29" s="145">
        <v>34</v>
      </c>
      <c r="S29" s="166">
        <v>3975.96</v>
      </c>
    </row>
    <row r="30" spans="1:19" x14ac:dyDescent="0.25">
      <c r="A30" s="161" t="s">
        <v>114</v>
      </c>
      <c r="B30" s="144" t="s">
        <v>703</v>
      </c>
      <c r="C30" s="144">
        <v>1113</v>
      </c>
      <c r="D30" s="144" t="s">
        <v>127</v>
      </c>
      <c r="E30" s="144" t="s">
        <v>753</v>
      </c>
      <c r="F30" s="144">
        <v>270101</v>
      </c>
      <c r="G30" s="144" t="s">
        <v>1759</v>
      </c>
      <c r="H30" s="144" t="s">
        <v>268</v>
      </c>
      <c r="I30" s="144" t="s">
        <v>95</v>
      </c>
      <c r="J30" s="144" t="s">
        <v>95</v>
      </c>
      <c r="K30" s="144"/>
      <c r="L30" s="144">
        <v>0</v>
      </c>
      <c r="M30" s="162">
        <v>0</v>
      </c>
      <c r="N30" s="144">
        <v>0</v>
      </c>
      <c r="O30" s="144">
        <v>0</v>
      </c>
      <c r="P30" s="144" t="s">
        <v>1776</v>
      </c>
      <c r="Q30" s="144" t="s">
        <v>1777</v>
      </c>
      <c r="R30" s="144">
        <v>34</v>
      </c>
      <c r="S30" s="163">
        <v>3975.96</v>
      </c>
    </row>
    <row r="31" spans="1:19" x14ac:dyDescent="0.25">
      <c r="A31" s="164" t="s">
        <v>114</v>
      </c>
      <c r="B31" s="145" t="s">
        <v>703</v>
      </c>
      <c r="C31" s="145">
        <v>1111</v>
      </c>
      <c r="D31" s="145" t="s">
        <v>123</v>
      </c>
      <c r="E31" s="145" t="s">
        <v>122</v>
      </c>
      <c r="F31" s="145">
        <v>270101</v>
      </c>
      <c r="G31" s="145" t="s">
        <v>1759</v>
      </c>
      <c r="H31" s="145" t="s">
        <v>268</v>
      </c>
      <c r="I31" s="145" t="s">
        <v>95</v>
      </c>
      <c r="J31" s="145" t="s">
        <v>95</v>
      </c>
      <c r="K31" s="145"/>
      <c r="L31" s="145">
        <v>0</v>
      </c>
      <c r="M31" s="165">
        <v>0</v>
      </c>
      <c r="N31" s="145">
        <v>0</v>
      </c>
      <c r="O31" s="145">
        <v>0</v>
      </c>
      <c r="P31" s="145" t="s">
        <v>1778</v>
      </c>
      <c r="Q31" s="145" t="s">
        <v>1779</v>
      </c>
      <c r="R31" s="145">
        <v>34</v>
      </c>
      <c r="S31" s="166">
        <v>3975.96</v>
      </c>
    </row>
    <row r="32" spans="1:19" x14ac:dyDescent="0.25">
      <c r="A32" s="161" t="s">
        <v>114</v>
      </c>
      <c r="B32" s="144" t="s">
        <v>416</v>
      </c>
      <c r="C32" s="144">
        <v>2051</v>
      </c>
      <c r="D32" s="144" t="s">
        <v>1754</v>
      </c>
      <c r="E32" s="144" t="s">
        <v>434</v>
      </c>
      <c r="F32" s="144">
        <v>340103</v>
      </c>
      <c r="G32" s="144" t="s">
        <v>1755</v>
      </c>
      <c r="H32" s="144" t="s">
        <v>1446</v>
      </c>
      <c r="I32" s="144" t="s">
        <v>95</v>
      </c>
      <c r="J32" s="144" t="s">
        <v>95</v>
      </c>
      <c r="K32" s="144"/>
      <c r="L32" s="144">
        <v>0</v>
      </c>
      <c r="M32" s="162">
        <v>0</v>
      </c>
      <c r="N32" s="144">
        <v>0</v>
      </c>
      <c r="O32" s="144">
        <v>0</v>
      </c>
      <c r="P32" s="144" t="s">
        <v>1780</v>
      </c>
      <c r="Q32" s="144" t="s">
        <v>1781</v>
      </c>
      <c r="R32" s="144">
        <v>34</v>
      </c>
      <c r="S32" s="163">
        <v>3975.96</v>
      </c>
    </row>
    <row r="33" spans="1:19" x14ac:dyDescent="0.25">
      <c r="A33" s="164" t="s">
        <v>114</v>
      </c>
      <c r="B33" s="145" t="s">
        <v>408</v>
      </c>
      <c r="C33" s="145">
        <v>1071</v>
      </c>
      <c r="D33" s="145" t="s">
        <v>1747</v>
      </c>
      <c r="E33" s="145" t="s">
        <v>437</v>
      </c>
      <c r="F33" s="145">
        <v>360108</v>
      </c>
      <c r="G33" s="145" t="s">
        <v>1748</v>
      </c>
      <c r="H33" s="145" t="s">
        <v>297</v>
      </c>
      <c r="I33" s="145" t="s">
        <v>92</v>
      </c>
      <c r="J33" s="145" t="s">
        <v>95</v>
      </c>
      <c r="K33" s="145"/>
      <c r="L33" s="145">
        <v>0</v>
      </c>
      <c r="M33" s="165">
        <v>0</v>
      </c>
      <c r="N33" s="145">
        <v>0</v>
      </c>
      <c r="O33" s="145">
        <v>0</v>
      </c>
      <c r="P33" s="145" t="s">
        <v>1782</v>
      </c>
      <c r="Q33" s="145" t="s">
        <v>1783</v>
      </c>
      <c r="R33" s="145">
        <v>34</v>
      </c>
      <c r="S33" s="166">
        <v>3975.96</v>
      </c>
    </row>
    <row r="34" spans="1:19" x14ac:dyDescent="0.25">
      <c r="A34" s="161" t="s">
        <v>114</v>
      </c>
      <c r="B34" s="144" t="s">
        <v>416</v>
      </c>
      <c r="C34" s="144">
        <v>2051</v>
      </c>
      <c r="D34" s="144" t="s">
        <v>1754</v>
      </c>
      <c r="E34" s="144" t="s">
        <v>434</v>
      </c>
      <c r="F34" s="144">
        <v>340103</v>
      </c>
      <c r="G34" s="144" t="s">
        <v>1755</v>
      </c>
      <c r="H34" s="144" t="s">
        <v>586</v>
      </c>
      <c r="I34" s="144" t="s">
        <v>92</v>
      </c>
      <c r="J34" s="144" t="s">
        <v>95</v>
      </c>
      <c r="K34" s="144"/>
      <c r="L34" s="144">
        <v>0</v>
      </c>
      <c r="M34" s="162">
        <v>0</v>
      </c>
      <c r="N34" s="144">
        <v>0</v>
      </c>
      <c r="O34" s="144">
        <v>0</v>
      </c>
      <c r="P34" s="144" t="s">
        <v>1780</v>
      </c>
      <c r="Q34" s="144" t="s">
        <v>1781</v>
      </c>
      <c r="R34" s="144">
        <v>34</v>
      </c>
      <c r="S34" s="163">
        <v>3975.96</v>
      </c>
    </row>
    <row r="35" spans="1:19" x14ac:dyDescent="0.25">
      <c r="A35" s="164" t="s">
        <v>114</v>
      </c>
      <c r="B35" s="145" t="s">
        <v>416</v>
      </c>
      <c r="C35" s="145">
        <v>2051</v>
      </c>
      <c r="D35" s="145" t="s">
        <v>1754</v>
      </c>
      <c r="E35" s="145" t="s">
        <v>434</v>
      </c>
      <c r="F35" s="145">
        <v>340103</v>
      </c>
      <c r="G35" s="145" t="s">
        <v>1755</v>
      </c>
      <c r="H35" s="145" t="s">
        <v>288</v>
      </c>
      <c r="I35" s="145" t="s">
        <v>92</v>
      </c>
      <c r="J35" s="145" t="s">
        <v>95</v>
      </c>
      <c r="K35" s="145"/>
      <c r="L35" s="145">
        <v>0</v>
      </c>
      <c r="M35" s="165">
        <v>0</v>
      </c>
      <c r="N35" s="145">
        <v>0</v>
      </c>
      <c r="O35" s="145">
        <v>0</v>
      </c>
      <c r="P35" s="145" t="s">
        <v>1780</v>
      </c>
      <c r="Q35" s="145" t="s">
        <v>1781</v>
      </c>
      <c r="R35" s="145">
        <v>33</v>
      </c>
      <c r="S35" s="166">
        <v>3859.02</v>
      </c>
    </row>
    <row r="36" spans="1:19" x14ac:dyDescent="0.25">
      <c r="A36" s="161" t="s">
        <v>114</v>
      </c>
      <c r="B36" s="144" t="s">
        <v>408</v>
      </c>
      <c r="C36" s="144">
        <v>1141</v>
      </c>
      <c r="D36" s="144" t="s">
        <v>1784</v>
      </c>
      <c r="E36" s="144" t="s">
        <v>1328</v>
      </c>
      <c r="F36" s="144">
        <v>360108</v>
      </c>
      <c r="G36" s="144" t="s">
        <v>1748</v>
      </c>
      <c r="H36" s="144" t="s">
        <v>288</v>
      </c>
      <c r="I36" s="144" t="s">
        <v>92</v>
      </c>
      <c r="J36" s="144" t="s">
        <v>95</v>
      </c>
      <c r="K36" s="144"/>
      <c r="L36" s="144">
        <v>0</v>
      </c>
      <c r="M36" s="162">
        <v>0</v>
      </c>
      <c r="N36" s="144">
        <v>0</v>
      </c>
      <c r="O36" s="144">
        <v>0</v>
      </c>
      <c r="P36" s="144" t="s">
        <v>1780</v>
      </c>
      <c r="Q36" s="144" t="s">
        <v>1781</v>
      </c>
      <c r="R36" s="144">
        <v>33</v>
      </c>
      <c r="S36" s="163">
        <v>3859.02</v>
      </c>
    </row>
    <row r="37" spans="1:19" x14ac:dyDescent="0.25">
      <c r="A37" s="164" t="s">
        <v>114</v>
      </c>
      <c r="B37" s="145" t="s">
        <v>472</v>
      </c>
      <c r="C37" s="145">
        <v>2106</v>
      </c>
      <c r="D37" s="145" t="s">
        <v>170</v>
      </c>
      <c r="E37" s="145" t="s">
        <v>171</v>
      </c>
      <c r="F37" s="145">
        <v>450601</v>
      </c>
      <c r="G37" s="145" t="s">
        <v>1735</v>
      </c>
      <c r="H37" s="145" t="s">
        <v>288</v>
      </c>
      <c r="I37" s="145" t="s">
        <v>92</v>
      </c>
      <c r="J37" s="145" t="s">
        <v>95</v>
      </c>
      <c r="K37" s="145"/>
      <c r="L37" s="145">
        <v>0</v>
      </c>
      <c r="M37" s="165">
        <v>0</v>
      </c>
      <c r="N37" s="145">
        <v>0</v>
      </c>
      <c r="O37" s="145">
        <v>0</v>
      </c>
      <c r="P37" s="145" t="s">
        <v>1739</v>
      </c>
      <c r="Q37" s="145" t="s">
        <v>1768</v>
      </c>
      <c r="R37" s="145">
        <v>33</v>
      </c>
      <c r="S37" s="166">
        <v>3859.02</v>
      </c>
    </row>
    <row r="38" spans="1:19" x14ac:dyDescent="0.25">
      <c r="A38" s="161" t="s">
        <v>114</v>
      </c>
      <c r="B38" s="144" t="s">
        <v>703</v>
      </c>
      <c r="C38" s="144">
        <v>1121</v>
      </c>
      <c r="D38" s="144" t="s">
        <v>1758</v>
      </c>
      <c r="E38" s="144" t="s">
        <v>757</v>
      </c>
      <c r="F38" s="144">
        <v>270501</v>
      </c>
      <c r="G38" s="144" t="s">
        <v>1759</v>
      </c>
      <c r="H38" s="144" t="s">
        <v>248</v>
      </c>
      <c r="I38" s="144" t="s">
        <v>95</v>
      </c>
      <c r="J38" s="144" t="s">
        <v>95</v>
      </c>
      <c r="K38" s="144"/>
      <c r="L38" s="144">
        <v>0</v>
      </c>
      <c r="M38" s="162">
        <v>0</v>
      </c>
      <c r="N38" s="144">
        <v>0</v>
      </c>
      <c r="O38" s="144">
        <v>0</v>
      </c>
      <c r="P38" s="144" t="s">
        <v>1785</v>
      </c>
      <c r="Q38" s="144" t="s">
        <v>1786</v>
      </c>
      <c r="R38" s="144">
        <v>33</v>
      </c>
      <c r="S38" s="163">
        <v>3859.02</v>
      </c>
    </row>
    <row r="39" spans="1:19" x14ac:dyDescent="0.25">
      <c r="A39" s="164" t="s">
        <v>114</v>
      </c>
      <c r="B39" s="145" t="s">
        <v>703</v>
      </c>
      <c r="C39" s="145">
        <v>1121</v>
      </c>
      <c r="D39" s="145" t="s">
        <v>1758</v>
      </c>
      <c r="E39" s="145" t="s">
        <v>757</v>
      </c>
      <c r="F39" s="145">
        <v>270501</v>
      </c>
      <c r="G39" s="145" t="s">
        <v>1759</v>
      </c>
      <c r="H39" s="145" t="s">
        <v>496</v>
      </c>
      <c r="I39" s="145" t="s">
        <v>92</v>
      </c>
      <c r="J39" s="145" t="s">
        <v>95</v>
      </c>
      <c r="K39" s="145"/>
      <c r="L39" s="145">
        <v>0</v>
      </c>
      <c r="M39" s="165">
        <v>0</v>
      </c>
      <c r="N39" s="145">
        <v>0</v>
      </c>
      <c r="O39" s="145">
        <v>0</v>
      </c>
      <c r="P39" s="145" t="s">
        <v>1787</v>
      </c>
      <c r="Q39" s="145" t="s">
        <v>1788</v>
      </c>
      <c r="R39" s="145">
        <v>33</v>
      </c>
      <c r="S39" s="166">
        <v>3859.02</v>
      </c>
    </row>
    <row r="40" spans="1:19" x14ac:dyDescent="0.25">
      <c r="A40" s="161" t="s">
        <v>114</v>
      </c>
      <c r="B40" s="144" t="s">
        <v>249</v>
      </c>
      <c r="C40" s="144">
        <v>1104</v>
      </c>
      <c r="D40" s="144" t="s">
        <v>1789</v>
      </c>
      <c r="E40" s="144" t="s">
        <v>120</v>
      </c>
      <c r="F40" s="144">
        <v>260101</v>
      </c>
      <c r="G40" s="144" t="s">
        <v>107</v>
      </c>
      <c r="H40" s="144" t="s">
        <v>762</v>
      </c>
      <c r="I40" s="144" t="s">
        <v>95</v>
      </c>
      <c r="J40" s="144" t="s">
        <v>95</v>
      </c>
      <c r="K40" s="144"/>
      <c r="L40" s="144">
        <v>0</v>
      </c>
      <c r="M40" s="162">
        <v>0</v>
      </c>
      <c r="N40" s="144">
        <v>0</v>
      </c>
      <c r="O40" s="144">
        <v>0</v>
      </c>
      <c r="P40" s="144" t="s">
        <v>1790</v>
      </c>
      <c r="Q40" s="144" t="s">
        <v>1791</v>
      </c>
      <c r="R40" s="144">
        <v>33</v>
      </c>
      <c r="S40" s="163">
        <v>3859.02</v>
      </c>
    </row>
    <row r="41" spans="1:19" x14ac:dyDescent="0.25">
      <c r="A41" s="164" t="s">
        <v>114</v>
      </c>
      <c r="B41" s="145" t="s">
        <v>703</v>
      </c>
      <c r="C41" s="145">
        <v>1001</v>
      </c>
      <c r="D41" s="145" t="s">
        <v>146</v>
      </c>
      <c r="E41" s="145" t="s">
        <v>711</v>
      </c>
      <c r="F41" s="145">
        <v>279999</v>
      </c>
      <c r="G41" s="145" t="s">
        <v>1759</v>
      </c>
      <c r="H41" s="145" t="s">
        <v>268</v>
      </c>
      <c r="I41" s="145" t="s">
        <v>95</v>
      </c>
      <c r="J41" s="145" t="s">
        <v>95</v>
      </c>
      <c r="K41" s="145" t="s">
        <v>548</v>
      </c>
      <c r="L41" s="145">
        <v>33</v>
      </c>
      <c r="M41" s="165">
        <v>3859.02</v>
      </c>
      <c r="N41" s="145">
        <v>0</v>
      </c>
      <c r="O41" s="145">
        <v>33</v>
      </c>
      <c r="P41" s="145" t="s">
        <v>1792</v>
      </c>
      <c r="Q41" s="145" t="s">
        <v>1793</v>
      </c>
      <c r="R41" s="145">
        <v>33</v>
      </c>
      <c r="S41" s="166">
        <v>3859.02</v>
      </c>
    </row>
    <row r="42" spans="1:19" x14ac:dyDescent="0.25">
      <c r="A42" s="161" t="s">
        <v>114</v>
      </c>
      <c r="B42" s="144" t="s">
        <v>703</v>
      </c>
      <c r="C42" s="144">
        <v>1001</v>
      </c>
      <c r="D42" s="144" t="s">
        <v>146</v>
      </c>
      <c r="E42" s="144" t="s">
        <v>711</v>
      </c>
      <c r="F42" s="144">
        <v>279999</v>
      </c>
      <c r="G42" s="144" t="s">
        <v>1759</v>
      </c>
      <c r="H42" s="144" t="s">
        <v>271</v>
      </c>
      <c r="I42" s="144" t="s">
        <v>95</v>
      </c>
      <c r="J42" s="144" t="s">
        <v>95</v>
      </c>
      <c r="K42" s="144" t="s">
        <v>548</v>
      </c>
      <c r="L42" s="144">
        <v>33</v>
      </c>
      <c r="M42" s="162">
        <v>3859.02</v>
      </c>
      <c r="N42" s="144">
        <v>0</v>
      </c>
      <c r="O42" s="144">
        <v>33</v>
      </c>
      <c r="P42" s="144" t="s">
        <v>1792</v>
      </c>
      <c r="Q42" s="144" t="s">
        <v>1793</v>
      </c>
      <c r="R42" s="144">
        <v>33</v>
      </c>
      <c r="S42" s="163">
        <v>3859.02</v>
      </c>
    </row>
    <row r="43" spans="1:19" x14ac:dyDescent="0.25">
      <c r="A43" s="164" t="s">
        <v>114</v>
      </c>
      <c r="B43" s="145" t="s">
        <v>628</v>
      </c>
      <c r="C43" s="145">
        <v>1100</v>
      </c>
      <c r="D43" s="145" t="s">
        <v>144</v>
      </c>
      <c r="E43" s="145" t="s">
        <v>138</v>
      </c>
      <c r="F43" s="145">
        <v>500902</v>
      </c>
      <c r="G43" s="145" t="s">
        <v>1794</v>
      </c>
      <c r="H43" s="145" t="s">
        <v>271</v>
      </c>
      <c r="I43" s="145" t="s">
        <v>95</v>
      </c>
      <c r="J43" s="145" t="s">
        <v>95</v>
      </c>
      <c r="K43" s="145"/>
      <c r="L43" s="145">
        <v>0</v>
      </c>
      <c r="M43" s="165">
        <v>0</v>
      </c>
      <c r="N43" s="145">
        <v>0</v>
      </c>
      <c r="O43" s="145">
        <v>0</v>
      </c>
      <c r="P43" s="145" t="s">
        <v>1795</v>
      </c>
      <c r="Q43" s="145" t="s">
        <v>1796</v>
      </c>
      <c r="R43" s="145">
        <v>33</v>
      </c>
      <c r="S43" s="166">
        <v>3859.02</v>
      </c>
    </row>
    <row r="44" spans="1:19" x14ac:dyDescent="0.25">
      <c r="A44" s="161" t="s">
        <v>114</v>
      </c>
      <c r="B44" s="144" t="s">
        <v>472</v>
      </c>
      <c r="C44" s="144">
        <v>2105</v>
      </c>
      <c r="D44" s="144" t="s">
        <v>1797</v>
      </c>
      <c r="E44" s="144" t="s">
        <v>204</v>
      </c>
      <c r="F44" s="144">
        <v>450601</v>
      </c>
      <c r="G44" s="144" t="s">
        <v>1735</v>
      </c>
      <c r="H44" s="144" t="s">
        <v>291</v>
      </c>
      <c r="I44" s="144" t="s">
        <v>92</v>
      </c>
      <c r="J44" s="144" t="s">
        <v>95</v>
      </c>
      <c r="K44" s="144"/>
      <c r="L44" s="144">
        <v>0</v>
      </c>
      <c r="M44" s="162">
        <v>0</v>
      </c>
      <c r="N44" s="144">
        <v>0</v>
      </c>
      <c r="O44" s="144">
        <v>0</v>
      </c>
      <c r="P44" s="144" t="s">
        <v>1739</v>
      </c>
      <c r="Q44" s="144" t="s">
        <v>1768</v>
      </c>
      <c r="R44" s="144">
        <v>33</v>
      </c>
      <c r="S44" s="163">
        <v>3859.02</v>
      </c>
    </row>
    <row r="45" spans="1:19" x14ac:dyDescent="0.25">
      <c r="A45" s="164" t="s">
        <v>114</v>
      </c>
      <c r="B45" s="145" t="s">
        <v>388</v>
      </c>
      <c r="C45" s="145">
        <v>2701</v>
      </c>
      <c r="D45" s="145" t="s">
        <v>1798</v>
      </c>
      <c r="E45" s="145" t="s">
        <v>619</v>
      </c>
      <c r="F45" s="145">
        <v>430104</v>
      </c>
      <c r="G45" s="145" t="s">
        <v>1799</v>
      </c>
      <c r="H45" s="145" t="s">
        <v>288</v>
      </c>
      <c r="I45" s="145" t="s">
        <v>92</v>
      </c>
      <c r="J45" s="145" t="s">
        <v>95</v>
      </c>
      <c r="K45" s="145"/>
      <c r="L45" s="145">
        <v>0</v>
      </c>
      <c r="M45" s="165">
        <v>0</v>
      </c>
      <c r="N45" s="145">
        <v>0</v>
      </c>
      <c r="O45" s="145">
        <v>0</v>
      </c>
      <c r="P45" s="145" t="s">
        <v>1733</v>
      </c>
      <c r="Q45" s="145" t="s">
        <v>1800</v>
      </c>
      <c r="R45" s="145">
        <v>33</v>
      </c>
      <c r="S45" s="166">
        <v>3859.02</v>
      </c>
    </row>
    <row r="46" spans="1:19" x14ac:dyDescent="0.25">
      <c r="A46" s="161" t="s">
        <v>114</v>
      </c>
      <c r="B46" s="144" t="s">
        <v>306</v>
      </c>
      <c r="C46" s="144">
        <v>1101</v>
      </c>
      <c r="D46" s="144" t="s">
        <v>131</v>
      </c>
      <c r="E46" s="144" t="s">
        <v>130</v>
      </c>
      <c r="F46" s="144">
        <v>451101</v>
      </c>
      <c r="G46" s="144" t="s">
        <v>1735</v>
      </c>
      <c r="H46" s="144" t="s">
        <v>291</v>
      </c>
      <c r="I46" s="144" t="s">
        <v>92</v>
      </c>
      <c r="J46" s="144" t="s">
        <v>95</v>
      </c>
      <c r="K46" s="144"/>
      <c r="L46" s="144">
        <v>0</v>
      </c>
      <c r="M46" s="162">
        <v>0</v>
      </c>
      <c r="N46" s="144">
        <v>0</v>
      </c>
      <c r="O46" s="144">
        <v>0</v>
      </c>
      <c r="P46" s="144" t="s">
        <v>1801</v>
      </c>
      <c r="Q46" s="144" t="s">
        <v>1802</v>
      </c>
      <c r="R46" s="144">
        <v>33</v>
      </c>
      <c r="S46" s="163">
        <v>3859.02</v>
      </c>
    </row>
    <row r="47" spans="1:19" x14ac:dyDescent="0.25">
      <c r="A47" s="164" t="s">
        <v>114</v>
      </c>
      <c r="B47" s="145" t="s">
        <v>392</v>
      </c>
      <c r="C47" s="145">
        <v>1112</v>
      </c>
      <c r="D47" s="145" t="s">
        <v>186</v>
      </c>
      <c r="E47" s="145" t="s">
        <v>398</v>
      </c>
      <c r="F47" s="145">
        <v>540101</v>
      </c>
      <c r="G47" s="145" t="s">
        <v>159</v>
      </c>
      <c r="H47" s="145" t="s">
        <v>288</v>
      </c>
      <c r="I47" s="145" t="s">
        <v>92</v>
      </c>
      <c r="J47" s="145" t="s">
        <v>95</v>
      </c>
      <c r="K47" s="145"/>
      <c r="L47" s="145">
        <v>0</v>
      </c>
      <c r="M47" s="165">
        <v>0</v>
      </c>
      <c r="N47" s="145">
        <v>0</v>
      </c>
      <c r="O47" s="145">
        <v>0</v>
      </c>
      <c r="P47" s="145" t="s">
        <v>1803</v>
      </c>
      <c r="Q47" s="145" t="s">
        <v>1804</v>
      </c>
      <c r="R47" s="145">
        <v>32</v>
      </c>
      <c r="S47" s="166">
        <v>3742.08</v>
      </c>
    </row>
    <row r="48" spans="1:19" x14ac:dyDescent="0.25">
      <c r="A48" s="161" t="s">
        <v>114</v>
      </c>
      <c r="B48" s="144" t="s">
        <v>408</v>
      </c>
      <c r="C48" s="144">
        <v>1071</v>
      </c>
      <c r="D48" s="144" t="s">
        <v>1747</v>
      </c>
      <c r="E48" s="144" t="s">
        <v>437</v>
      </c>
      <c r="F48" s="144">
        <v>360108</v>
      </c>
      <c r="G48" s="144" t="s">
        <v>1748</v>
      </c>
      <c r="H48" s="144" t="s">
        <v>291</v>
      </c>
      <c r="I48" s="144" t="s">
        <v>92</v>
      </c>
      <c r="J48" s="144" t="s">
        <v>95</v>
      </c>
      <c r="K48" s="144"/>
      <c r="L48" s="144">
        <v>0</v>
      </c>
      <c r="M48" s="162">
        <v>0</v>
      </c>
      <c r="N48" s="144">
        <v>0</v>
      </c>
      <c r="O48" s="144">
        <v>0</v>
      </c>
      <c r="P48" s="144" t="s">
        <v>1749</v>
      </c>
      <c r="Q48" s="144" t="s">
        <v>1750</v>
      </c>
      <c r="R48" s="144">
        <v>32</v>
      </c>
      <c r="S48" s="163">
        <v>3742.08</v>
      </c>
    </row>
    <row r="49" spans="1:19" x14ac:dyDescent="0.25">
      <c r="A49" s="164" t="s">
        <v>114</v>
      </c>
      <c r="B49" s="145" t="s">
        <v>472</v>
      </c>
      <c r="C49" s="145">
        <v>2105</v>
      </c>
      <c r="D49" s="145" t="s">
        <v>1797</v>
      </c>
      <c r="E49" s="145" t="s">
        <v>204</v>
      </c>
      <c r="F49" s="145">
        <v>450601</v>
      </c>
      <c r="G49" s="145" t="s">
        <v>1735</v>
      </c>
      <c r="H49" s="145" t="s">
        <v>288</v>
      </c>
      <c r="I49" s="145" t="s">
        <v>92</v>
      </c>
      <c r="J49" s="145" t="s">
        <v>95</v>
      </c>
      <c r="K49" s="145"/>
      <c r="L49" s="145">
        <v>0</v>
      </c>
      <c r="M49" s="165">
        <v>0</v>
      </c>
      <c r="N49" s="145">
        <v>0</v>
      </c>
      <c r="O49" s="145">
        <v>0</v>
      </c>
      <c r="P49" s="145" t="s">
        <v>1739</v>
      </c>
      <c r="Q49" s="145" t="s">
        <v>1768</v>
      </c>
      <c r="R49" s="145">
        <v>32</v>
      </c>
      <c r="S49" s="166">
        <v>3742.08</v>
      </c>
    </row>
    <row r="50" spans="1:19" x14ac:dyDescent="0.25">
      <c r="A50" s="161" t="s">
        <v>114</v>
      </c>
      <c r="B50" s="144" t="s">
        <v>416</v>
      </c>
      <c r="C50" s="144">
        <v>2051</v>
      </c>
      <c r="D50" s="144" t="s">
        <v>1754</v>
      </c>
      <c r="E50" s="144" t="s">
        <v>434</v>
      </c>
      <c r="F50" s="144">
        <v>340103</v>
      </c>
      <c r="G50" s="144" t="s">
        <v>1755</v>
      </c>
      <c r="H50" s="144" t="s">
        <v>294</v>
      </c>
      <c r="I50" s="144" t="s">
        <v>92</v>
      </c>
      <c r="J50" s="144" t="s">
        <v>95</v>
      </c>
      <c r="K50" s="144"/>
      <c r="L50" s="144">
        <v>0</v>
      </c>
      <c r="M50" s="162">
        <v>0</v>
      </c>
      <c r="N50" s="144">
        <v>0</v>
      </c>
      <c r="O50" s="144">
        <v>0</v>
      </c>
      <c r="P50" s="144" t="s">
        <v>1756</v>
      </c>
      <c r="Q50" s="144" t="s">
        <v>1757</v>
      </c>
      <c r="R50" s="144">
        <v>32</v>
      </c>
      <c r="S50" s="163">
        <v>3742.08</v>
      </c>
    </row>
    <row r="51" spans="1:19" x14ac:dyDescent="0.25">
      <c r="A51" s="164" t="s">
        <v>114</v>
      </c>
      <c r="B51" s="145" t="s">
        <v>703</v>
      </c>
      <c r="C51" s="145">
        <v>1113</v>
      </c>
      <c r="D51" s="145" t="s">
        <v>127</v>
      </c>
      <c r="E51" s="145" t="s">
        <v>753</v>
      </c>
      <c r="F51" s="145">
        <v>270101</v>
      </c>
      <c r="G51" s="145" t="s">
        <v>1759</v>
      </c>
      <c r="H51" s="145" t="s">
        <v>338</v>
      </c>
      <c r="I51" s="145" t="s">
        <v>95</v>
      </c>
      <c r="J51" s="145" t="s">
        <v>95</v>
      </c>
      <c r="K51" s="145"/>
      <c r="L51" s="145">
        <v>0</v>
      </c>
      <c r="M51" s="165">
        <v>0</v>
      </c>
      <c r="N51" s="145">
        <v>0</v>
      </c>
      <c r="O51" s="145">
        <v>0</v>
      </c>
      <c r="P51" s="145" t="s">
        <v>1805</v>
      </c>
      <c r="Q51" s="145" t="s">
        <v>1806</v>
      </c>
      <c r="R51" s="145">
        <v>32</v>
      </c>
      <c r="S51" s="166">
        <v>3742.08</v>
      </c>
    </row>
    <row r="52" spans="1:19" x14ac:dyDescent="0.25">
      <c r="A52" s="161" t="s">
        <v>114</v>
      </c>
      <c r="B52" s="144" t="s">
        <v>703</v>
      </c>
      <c r="C52" s="144">
        <v>1113</v>
      </c>
      <c r="D52" s="144" t="s">
        <v>127</v>
      </c>
      <c r="E52" s="144" t="s">
        <v>753</v>
      </c>
      <c r="F52" s="144">
        <v>270101</v>
      </c>
      <c r="G52" s="144" t="s">
        <v>1759</v>
      </c>
      <c r="H52" s="144" t="s">
        <v>291</v>
      </c>
      <c r="I52" s="144" t="s">
        <v>92</v>
      </c>
      <c r="J52" s="144" t="s">
        <v>95</v>
      </c>
      <c r="K52" s="144"/>
      <c r="L52" s="144">
        <v>0</v>
      </c>
      <c r="M52" s="162">
        <v>0</v>
      </c>
      <c r="N52" s="144">
        <v>0</v>
      </c>
      <c r="O52" s="144">
        <v>0</v>
      </c>
      <c r="P52" s="144" t="s">
        <v>1807</v>
      </c>
      <c r="Q52" s="144" t="s">
        <v>1761</v>
      </c>
      <c r="R52" s="144">
        <v>32</v>
      </c>
      <c r="S52" s="163">
        <v>3742.08</v>
      </c>
    </row>
    <row r="53" spans="1:19" x14ac:dyDescent="0.25">
      <c r="A53" s="164" t="s">
        <v>114</v>
      </c>
      <c r="B53" s="145" t="s">
        <v>703</v>
      </c>
      <c r="C53" s="145">
        <v>1121</v>
      </c>
      <c r="D53" s="145" t="s">
        <v>1758</v>
      </c>
      <c r="E53" s="145" t="s">
        <v>757</v>
      </c>
      <c r="F53" s="145">
        <v>270501</v>
      </c>
      <c r="G53" s="145" t="s">
        <v>1759</v>
      </c>
      <c r="H53" s="145" t="s">
        <v>498</v>
      </c>
      <c r="I53" s="145" t="s">
        <v>92</v>
      </c>
      <c r="J53" s="145" t="s">
        <v>95</v>
      </c>
      <c r="K53" s="145"/>
      <c r="L53" s="145">
        <v>0</v>
      </c>
      <c r="M53" s="165">
        <v>0</v>
      </c>
      <c r="N53" s="145">
        <v>0</v>
      </c>
      <c r="O53" s="145">
        <v>0</v>
      </c>
      <c r="P53" s="145" t="s">
        <v>1787</v>
      </c>
      <c r="Q53" s="145" t="s">
        <v>1788</v>
      </c>
      <c r="R53" s="145">
        <v>32</v>
      </c>
      <c r="S53" s="166">
        <v>3742.08</v>
      </c>
    </row>
    <row r="54" spans="1:19" x14ac:dyDescent="0.25">
      <c r="A54" s="161" t="s">
        <v>114</v>
      </c>
      <c r="B54" s="144" t="s">
        <v>249</v>
      </c>
      <c r="C54" s="144" t="s">
        <v>264</v>
      </c>
      <c r="D54" s="144" t="s">
        <v>1808</v>
      </c>
      <c r="E54" s="144" t="s">
        <v>266</v>
      </c>
      <c r="F54" s="144">
        <v>260101</v>
      </c>
      <c r="G54" s="144" t="s">
        <v>107</v>
      </c>
      <c r="H54" s="144" t="s">
        <v>762</v>
      </c>
      <c r="I54" s="144" t="s">
        <v>95</v>
      </c>
      <c r="J54" s="144" t="s">
        <v>95</v>
      </c>
      <c r="K54" s="144"/>
      <c r="L54" s="144">
        <v>0</v>
      </c>
      <c r="M54" s="162">
        <v>0</v>
      </c>
      <c r="N54" s="144">
        <v>0</v>
      </c>
      <c r="O54" s="144">
        <v>0</v>
      </c>
      <c r="P54" s="144" t="s">
        <v>1790</v>
      </c>
      <c r="Q54" s="144" t="s">
        <v>1791</v>
      </c>
      <c r="R54" s="144">
        <v>32</v>
      </c>
      <c r="S54" s="163">
        <v>3742.08</v>
      </c>
    </row>
    <row r="55" spans="1:19" x14ac:dyDescent="0.25">
      <c r="A55" s="164" t="s">
        <v>114</v>
      </c>
      <c r="B55" s="145" t="s">
        <v>703</v>
      </c>
      <c r="C55" s="145">
        <v>1001</v>
      </c>
      <c r="D55" s="145" t="s">
        <v>146</v>
      </c>
      <c r="E55" s="145" t="s">
        <v>711</v>
      </c>
      <c r="F55" s="145">
        <v>279999</v>
      </c>
      <c r="G55" s="145" t="s">
        <v>1759</v>
      </c>
      <c r="H55" s="145" t="s">
        <v>282</v>
      </c>
      <c r="I55" s="145" t="s">
        <v>95</v>
      </c>
      <c r="J55" s="145" t="s">
        <v>95</v>
      </c>
      <c r="K55" s="145" t="s">
        <v>548</v>
      </c>
      <c r="L55" s="145">
        <v>32</v>
      </c>
      <c r="M55" s="165">
        <v>3742.08</v>
      </c>
      <c r="N55" s="145">
        <v>0</v>
      </c>
      <c r="O55" s="145">
        <v>32</v>
      </c>
      <c r="P55" s="145" t="s">
        <v>1809</v>
      </c>
      <c r="Q55" s="145" t="s">
        <v>1810</v>
      </c>
      <c r="R55" s="145">
        <v>32</v>
      </c>
      <c r="S55" s="166">
        <v>3742.08</v>
      </c>
    </row>
    <row r="56" spans="1:19" x14ac:dyDescent="0.25">
      <c r="A56" s="161" t="s">
        <v>114</v>
      </c>
      <c r="B56" s="144" t="s">
        <v>392</v>
      </c>
      <c r="C56" s="144">
        <v>2111</v>
      </c>
      <c r="D56" s="144" t="s">
        <v>192</v>
      </c>
      <c r="E56" s="144" t="s">
        <v>395</v>
      </c>
      <c r="F56" s="144">
        <v>540102</v>
      </c>
      <c r="G56" s="144" t="s">
        <v>159</v>
      </c>
      <c r="H56" s="144" t="s">
        <v>1811</v>
      </c>
      <c r="I56" s="144" t="s">
        <v>95</v>
      </c>
      <c r="J56" s="144" t="s">
        <v>95</v>
      </c>
      <c r="K56" s="144"/>
      <c r="L56" s="144">
        <v>0</v>
      </c>
      <c r="M56" s="162">
        <v>0</v>
      </c>
      <c r="N56" s="144">
        <v>0</v>
      </c>
      <c r="O56" s="144">
        <v>0</v>
      </c>
      <c r="P56" s="144" t="s">
        <v>1743</v>
      </c>
      <c r="Q56" s="144" t="s">
        <v>1744</v>
      </c>
      <c r="R56" s="144">
        <v>32</v>
      </c>
      <c r="S56" s="163">
        <v>3742.08</v>
      </c>
    </row>
    <row r="57" spans="1:19" x14ac:dyDescent="0.25">
      <c r="A57" s="164" t="s">
        <v>114</v>
      </c>
      <c r="B57" s="145" t="s">
        <v>703</v>
      </c>
      <c r="C57" s="145">
        <v>1121</v>
      </c>
      <c r="D57" s="145" t="s">
        <v>1758</v>
      </c>
      <c r="E57" s="145" t="s">
        <v>757</v>
      </c>
      <c r="F57" s="145">
        <v>270501</v>
      </c>
      <c r="G57" s="145" t="s">
        <v>1759</v>
      </c>
      <c r="H57" s="145" t="s">
        <v>277</v>
      </c>
      <c r="I57" s="145" t="s">
        <v>95</v>
      </c>
      <c r="J57" s="145" t="s">
        <v>95</v>
      </c>
      <c r="K57" s="145"/>
      <c r="L57" s="145">
        <v>0</v>
      </c>
      <c r="M57" s="165">
        <v>0</v>
      </c>
      <c r="N57" s="145">
        <v>0</v>
      </c>
      <c r="O57" s="145">
        <v>0</v>
      </c>
      <c r="P57" s="145" t="s">
        <v>1787</v>
      </c>
      <c r="Q57" s="145" t="s">
        <v>1788</v>
      </c>
      <c r="R57" s="145">
        <v>32</v>
      </c>
      <c r="S57" s="166">
        <v>3742.08</v>
      </c>
    </row>
    <row r="58" spans="1:19" x14ac:dyDescent="0.25">
      <c r="A58" s="161" t="s">
        <v>114</v>
      </c>
      <c r="B58" s="144" t="s">
        <v>472</v>
      </c>
      <c r="C58" s="144">
        <v>2105</v>
      </c>
      <c r="D58" s="144" t="s">
        <v>1797</v>
      </c>
      <c r="E58" s="144" t="s">
        <v>204</v>
      </c>
      <c r="F58" s="144">
        <v>450601</v>
      </c>
      <c r="G58" s="144" t="s">
        <v>1735</v>
      </c>
      <c r="H58" s="144" t="s">
        <v>285</v>
      </c>
      <c r="I58" s="144" t="s">
        <v>92</v>
      </c>
      <c r="J58" s="144" t="s">
        <v>95</v>
      </c>
      <c r="K58" s="144"/>
      <c r="L58" s="144">
        <v>0</v>
      </c>
      <c r="M58" s="162">
        <v>0</v>
      </c>
      <c r="N58" s="144">
        <v>0</v>
      </c>
      <c r="O58" s="144">
        <v>0</v>
      </c>
      <c r="P58" s="144" t="s">
        <v>1739</v>
      </c>
      <c r="Q58" s="144" t="s">
        <v>1768</v>
      </c>
      <c r="R58" s="144">
        <v>32</v>
      </c>
      <c r="S58" s="163">
        <v>3742.08</v>
      </c>
    </row>
    <row r="59" spans="1:19" x14ac:dyDescent="0.25">
      <c r="A59" s="164" t="s">
        <v>114</v>
      </c>
      <c r="B59" s="145" t="s">
        <v>408</v>
      </c>
      <c r="C59" s="145">
        <v>1071</v>
      </c>
      <c r="D59" s="145" t="s">
        <v>1747</v>
      </c>
      <c r="E59" s="145" t="s">
        <v>437</v>
      </c>
      <c r="F59" s="145">
        <v>360108</v>
      </c>
      <c r="G59" s="145" t="s">
        <v>1748</v>
      </c>
      <c r="H59" s="145" t="s">
        <v>294</v>
      </c>
      <c r="I59" s="145" t="s">
        <v>92</v>
      </c>
      <c r="J59" s="145" t="s">
        <v>95</v>
      </c>
      <c r="K59" s="145"/>
      <c r="L59" s="145">
        <v>0</v>
      </c>
      <c r="M59" s="165">
        <v>0</v>
      </c>
      <c r="N59" s="145">
        <v>0</v>
      </c>
      <c r="O59" s="145">
        <v>0</v>
      </c>
      <c r="P59" s="145" t="s">
        <v>1749</v>
      </c>
      <c r="Q59" s="145" t="s">
        <v>1750</v>
      </c>
      <c r="R59" s="145">
        <v>32</v>
      </c>
      <c r="S59" s="166">
        <v>3742.08</v>
      </c>
    </row>
    <row r="60" spans="1:19" x14ac:dyDescent="0.25">
      <c r="A60" s="161" t="s">
        <v>114</v>
      </c>
      <c r="B60" s="144" t="s">
        <v>420</v>
      </c>
      <c r="C60" s="144">
        <v>2130</v>
      </c>
      <c r="D60" s="144" t="s">
        <v>1812</v>
      </c>
      <c r="E60" s="144" t="s">
        <v>430</v>
      </c>
      <c r="F60" s="144">
        <v>230101</v>
      </c>
      <c r="G60" s="144" t="s">
        <v>119</v>
      </c>
      <c r="H60" s="144" t="s">
        <v>285</v>
      </c>
      <c r="I60" s="144" t="s">
        <v>92</v>
      </c>
      <c r="J60" s="144" t="s">
        <v>95</v>
      </c>
      <c r="K60" s="144"/>
      <c r="L60" s="144">
        <v>0</v>
      </c>
      <c r="M60" s="162">
        <v>0</v>
      </c>
      <c r="N60" s="144">
        <v>0</v>
      </c>
      <c r="O60" s="144">
        <v>0</v>
      </c>
      <c r="P60" s="144" t="s">
        <v>1813</v>
      </c>
      <c r="Q60" s="144" t="s">
        <v>1814</v>
      </c>
      <c r="R60" s="144">
        <v>32</v>
      </c>
      <c r="S60" s="163">
        <v>3742.08</v>
      </c>
    </row>
    <row r="61" spans="1:19" x14ac:dyDescent="0.25">
      <c r="A61" s="164" t="s">
        <v>114</v>
      </c>
      <c r="B61" s="145" t="s">
        <v>392</v>
      </c>
      <c r="C61" s="145">
        <v>1111</v>
      </c>
      <c r="D61" s="145" t="s">
        <v>158</v>
      </c>
      <c r="E61" s="145" t="s">
        <v>491</v>
      </c>
      <c r="F61" s="145">
        <v>540101</v>
      </c>
      <c r="G61" s="145" t="s">
        <v>159</v>
      </c>
      <c r="H61" s="145" t="s">
        <v>288</v>
      </c>
      <c r="I61" s="145" t="s">
        <v>92</v>
      </c>
      <c r="J61" s="145" t="s">
        <v>95</v>
      </c>
      <c r="K61" s="145"/>
      <c r="L61" s="145">
        <v>0</v>
      </c>
      <c r="M61" s="165">
        <v>0</v>
      </c>
      <c r="N61" s="145">
        <v>0</v>
      </c>
      <c r="O61" s="145">
        <v>0</v>
      </c>
      <c r="P61" s="145" t="s">
        <v>1803</v>
      </c>
      <c r="Q61" s="145" t="s">
        <v>1804</v>
      </c>
      <c r="R61" s="145">
        <v>31</v>
      </c>
      <c r="S61" s="166">
        <v>3625.14</v>
      </c>
    </row>
    <row r="62" spans="1:19" x14ac:dyDescent="0.25">
      <c r="A62" s="161" t="s">
        <v>114</v>
      </c>
      <c r="B62" s="144" t="s">
        <v>703</v>
      </c>
      <c r="C62" s="144">
        <v>1111</v>
      </c>
      <c r="D62" s="144" t="s">
        <v>123</v>
      </c>
      <c r="E62" s="144" t="s">
        <v>122</v>
      </c>
      <c r="F62" s="144">
        <v>270101</v>
      </c>
      <c r="G62" s="144" t="s">
        <v>1759</v>
      </c>
      <c r="H62" s="144" t="s">
        <v>248</v>
      </c>
      <c r="I62" s="144" t="s">
        <v>95</v>
      </c>
      <c r="J62" s="144" t="s">
        <v>95</v>
      </c>
      <c r="K62" s="144"/>
      <c r="L62" s="144">
        <v>0</v>
      </c>
      <c r="M62" s="162">
        <v>0</v>
      </c>
      <c r="N62" s="144">
        <v>0</v>
      </c>
      <c r="O62" s="144">
        <v>0</v>
      </c>
      <c r="P62" s="144" t="s">
        <v>1815</v>
      </c>
      <c r="Q62" s="144" t="s">
        <v>1816</v>
      </c>
      <c r="R62" s="144">
        <v>31</v>
      </c>
      <c r="S62" s="163">
        <v>3625.14</v>
      </c>
    </row>
    <row r="63" spans="1:19" x14ac:dyDescent="0.25">
      <c r="A63" s="164" t="s">
        <v>114</v>
      </c>
      <c r="B63" s="145" t="s">
        <v>703</v>
      </c>
      <c r="C63" s="145">
        <v>1111</v>
      </c>
      <c r="D63" s="145" t="s">
        <v>123</v>
      </c>
      <c r="E63" s="145" t="s">
        <v>122</v>
      </c>
      <c r="F63" s="145">
        <v>270101</v>
      </c>
      <c r="G63" s="145" t="s">
        <v>1759</v>
      </c>
      <c r="H63" s="145" t="s">
        <v>352</v>
      </c>
      <c r="I63" s="145" t="s">
        <v>95</v>
      </c>
      <c r="J63" s="145" t="s">
        <v>95</v>
      </c>
      <c r="K63" s="145"/>
      <c r="L63" s="145">
        <v>0</v>
      </c>
      <c r="M63" s="165">
        <v>0</v>
      </c>
      <c r="N63" s="145">
        <v>0</v>
      </c>
      <c r="O63" s="145">
        <v>0</v>
      </c>
      <c r="P63" s="145" t="s">
        <v>1817</v>
      </c>
      <c r="Q63" s="145" t="s">
        <v>1818</v>
      </c>
      <c r="R63" s="145">
        <v>31</v>
      </c>
      <c r="S63" s="166">
        <v>3625.14</v>
      </c>
    </row>
    <row r="64" spans="1:19" x14ac:dyDescent="0.25">
      <c r="A64" s="161" t="s">
        <v>114</v>
      </c>
      <c r="B64" s="144" t="s">
        <v>249</v>
      </c>
      <c r="C64" s="144" t="s">
        <v>253</v>
      </c>
      <c r="D64" s="144" t="s">
        <v>1819</v>
      </c>
      <c r="E64" s="144" t="s">
        <v>255</v>
      </c>
      <c r="F64" s="144">
        <v>260101</v>
      </c>
      <c r="G64" s="144" t="s">
        <v>107</v>
      </c>
      <c r="H64" s="144" t="s">
        <v>285</v>
      </c>
      <c r="I64" s="144" t="s">
        <v>92</v>
      </c>
      <c r="J64" s="144" t="s">
        <v>95</v>
      </c>
      <c r="K64" s="144"/>
      <c r="L64" s="144">
        <v>0</v>
      </c>
      <c r="M64" s="162">
        <v>0</v>
      </c>
      <c r="N64" s="144">
        <v>0</v>
      </c>
      <c r="O64" s="144">
        <v>0</v>
      </c>
      <c r="P64" s="144" t="s">
        <v>1790</v>
      </c>
      <c r="Q64" s="144" t="s">
        <v>1791</v>
      </c>
      <c r="R64" s="144">
        <v>31</v>
      </c>
      <c r="S64" s="163">
        <v>3625.14</v>
      </c>
    </row>
    <row r="65" spans="1:19" x14ac:dyDescent="0.25">
      <c r="A65" s="164" t="s">
        <v>114</v>
      </c>
      <c r="B65" s="145" t="s">
        <v>249</v>
      </c>
      <c r="C65" s="145">
        <v>1104</v>
      </c>
      <c r="D65" s="145" t="s">
        <v>1789</v>
      </c>
      <c r="E65" s="145" t="s">
        <v>120</v>
      </c>
      <c r="F65" s="145">
        <v>260101</v>
      </c>
      <c r="G65" s="145" t="s">
        <v>107</v>
      </c>
      <c r="H65" s="145" t="s">
        <v>498</v>
      </c>
      <c r="I65" s="145" t="s">
        <v>92</v>
      </c>
      <c r="J65" s="145" t="s">
        <v>95</v>
      </c>
      <c r="K65" s="145"/>
      <c r="L65" s="145">
        <v>0</v>
      </c>
      <c r="M65" s="165">
        <v>0</v>
      </c>
      <c r="N65" s="145">
        <v>0</v>
      </c>
      <c r="O65" s="145">
        <v>0</v>
      </c>
      <c r="P65" s="145" t="s">
        <v>1820</v>
      </c>
      <c r="Q65" s="145" t="s">
        <v>1821</v>
      </c>
      <c r="R65" s="145">
        <v>31</v>
      </c>
      <c r="S65" s="166">
        <v>3625.14</v>
      </c>
    </row>
    <row r="66" spans="1:19" x14ac:dyDescent="0.25">
      <c r="A66" s="161" t="s">
        <v>114</v>
      </c>
      <c r="B66" s="144" t="s">
        <v>249</v>
      </c>
      <c r="C66" s="144" t="s">
        <v>264</v>
      </c>
      <c r="D66" s="144" t="s">
        <v>1808</v>
      </c>
      <c r="E66" s="144" t="s">
        <v>266</v>
      </c>
      <c r="F66" s="144">
        <v>260101</v>
      </c>
      <c r="G66" s="144" t="s">
        <v>107</v>
      </c>
      <c r="H66" s="144" t="s">
        <v>498</v>
      </c>
      <c r="I66" s="144" t="s">
        <v>92</v>
      </c>
      <c r="J66" s="144" t="s">
        <v>95</v>
      </c>
      <c r="K66" s="144"/>
      <c r="L66" s="144">
        <v>0</v>
      </c>
      <c r="M66" s="162">
        <v>0</v>
      </c>
      <c r="N66" s="144">
        <v>0</v>
      </c>
      <c r="O66" s="144">
        <v>0</v>
      </c>
      <c r="P66" s="144" t="s">
        <v>1820</v>
      </c>
      <c r="Q66" s="144" t="s">
        <v>1821</v>
      </c>
      <c r="R66" s="144">
        <v>31</v>
      </c>
      <c r="S66" s="163">
        <v>3625.14</v>
      </c>
    </row>
    <row r="67" spans="1:19" x14ac:dyDescent="0.25">
      <c r="A67" s="164" t="s">
        <v>114</v>
      </c>
      <c r="B67" s="145" t="s">
        <v>703</v>
      </c>
      <c r="C67" s="145">
        <v>1001</v>
      </c>
      <c r="D67" s="145" t="s">
        <v>146</v>
      </c>
      <c r="E67" s="145" t="s">
        <v>711</v>
      </c>
      <c r="F67" s="145">
        <v>279999</v>
      </c>
      <c r="G67" s="145" t="s">
        <v>1759</v>
      </c>
      <c r="H67" s="145" t="s">
        <v>274</v>
      </c>
      <c r="I67" s="145" t="s">
        <v>95</v>
      </c>
      <c r="J67" s="145" t="s">
        <v>95</v>
      </c>
      <c r="K67" s="145" t="s">
        <v>548</v>
      </c>
      <c r="L67" s="145">
        <v>31</v>
      </c>
      <c r="M67" s="165">
        <v>3625.14</v>
      </c>
      <c r="N67" s="145">
        <v>0</v>
      </c>
      <c r="O67" s="145">
        <v>31</v>
      </c>
      <c r="P67" s="145" t="s">
        <v>1822</v>
      </c>
      <c r="Q67" s="145" t="s">
        <v>1823</v>
      </c>
      <c r="R67" s="145">
        <v>31</v>
      </c>
      <c r="S67" s="166">
        <v>3625.14</v>
      </c>
    </row>
    <row r="68" spans="1:19" x14ac:dyDescent="0.25">
      <c r="A68" s="161" t="s">
        <v>114</v>
      </c>
      <c r="B68" s="144" t="s">
        <v>420</v>
      </c>
      <c r="C68" s="144">
        <v>1102</v>
      </c>
      <c r="D68" s="144" t="s">
        <v>1824</v>
      </c>
      <c r="E68" s="144" t="s">
        <v>423</v>
      </c>
      <c r="F68" s="144">
        <v>230101</v>
      </c>
      <c r="G68" s="144" t="s">
        <v>119</v>
      </c>
      <c r="H68" s="144" t="s">
        <v>888</v>
      </c>
      <c r="I68" s="144" t="s">
        <v>95</v>
      </c>
      <c r="J68" s="144" t="s">
        <v>95</v>
      </c>
      <c r="K68" s="144"/>
      <c r="L68" s="144">
        <v>0</v>
      </c>
      <c r="M68" s="162">
        <v>0</v>
      </c>
      <c r="N68" s="144">
        <v>0</v>
      </c>
      <c r="O68" s="144">
        <v>0</v>
      </c>
      <c r="P68" s="144" t="s">
        <v>1825</v>
      </c>
      <c r="Q68" s="144" t="s">
        <v>1826</v>
      </c>
      <c r="R68" s="144">
        <v>31</v>
      </c>
      <c r="S68" s="163">
        <v>3625.14</v>
      </c>
    </row>
    <row r="69" spans="1:19" x14ac:dyDescent="0.25">
      <c r="A69" s="164" t="s">
        <v>114</v>
      </c>
      <c r="B69" s="145" t="s">
        <v>703</v>
      </c>
      <c r="C69" s="145">
        <v>1121</v>
      </c>
      <c r="D69" s="145" t="s">
        <v>1758</v>
      </c>
      <c r="E69" s="145" t="s">
        <v>757</v>
      </c>
      <c r="F69" s="145">
        <v>270501</v>
      </c>
      <c r="G69" s="145" t="s">
        <v>1759</v>
      </c>
      <c r="H69" s="145" t="s">
        <v>500</v>
      </c>
      <c r="I69" s="145" t="s">
        <v>95</v>
      </c>
      <c r="J69" s="145" t="s">
        <v>95</v>
      </c>
      <c r="K69" s="145"/>
      <c r="L69" s="145">
        <v>0</v>
      </c>
      <c r="M69" s="165">
        <v>0</v>
      </c>
      <c r="N69" s="145">
        <v>0</v>
      </c>
      <c r="O69" s="145">
        <v>0</v>
      </c>
      <c r="P69" s="145" t="s">
        <v>1787</v>
      </c>
      <c r="Q69" s="145" t="s">
        <v>1788</v>
      </c>
      <c r="R69" s="145">
        <v>31</v>
      </c>
      <c r="S69" s="166">
        <v>3625.14</v>
      </c>
    </row>
    <row r="70" spans="1:19" x14ac:dyDescent="0.25">
      <c r="A70" s="161" t="s">
        <v>114</v>
      </c>
      <c r="B70" s="144" t="s">
        <v>392</v>
      </c>
      <c r="C70" s="144">
        <v>2200</v>
      </c>
      <c r="D70" s="144" t="s">
        <v>1827</v>
      </c>
      <c r="E70" s="144" t="s">
        <v>654</v>
      </c>
      <c r="F70" s="144">
        <v>50201</v>
      </c>
      <c r="G70" s="144" t="s">
        <v>1794</v>
      </c>
      <c r="H70" s="144" t="s">
        <v>285</v>
      </c>
      <c r="I70" s="144" t="s">
        <v>92</v>
      </c>
      <c r="J70" s="144" t="s">
        <v>95</v>
      </c>
      <c r="K70" s="144"/>
      <c r="L70" s="144">
        <v>0</v>
      </c>
      <c r="M70" s="162">
        <v>0</v>
      </c>
      <c r="N70" s="144">
        <v>0</v>
      </c>
      <c r="O70" s="144">
        <v>0</v>
      </c>
      <c r="P70" s="144" t="s">
        <v>1828</v>
      </c>
      <c r="Q70" s="144" t="s">
        <v>1829</v>
      </c>
      <c r="R70" s="144">
        <v>31</v>
      </c>
      <c r="S70" s="163">
        <v>3625.14</v>
      </c>
    </row>
    <row r="71" spans="1:19" x14ac:dyDescent="0.25">
      <c r="A71" s="164" t="s">
        <v>114</v>
      </c>
      <c r="B71" s="145" t="s">
        <v>306</v>
      </c>
      <c r="C71" s="145">
        <v>1101</v>
      </c>
      <c r="D71" s="145" t="s">
        <v>131</v>
      </c>
      <c r="E71" s="145" t="s">
        <v>130</v>
      </c>
      <c r="F71" s="145">
        <v>451101</v>
      </c>
      <c r="G71" s="145" t="s">
        <v>1735</v>
      </c>
      <c r="H71" s="145" t="s">
        <v>248</v>
      </c>
      <c r="I71" s="145" t="s">
        <v>95</v>
      </c>
      <c r="J71" s="145" t="s">
        <v>95</v>
      </c>
      <c r="K71" s="145"/>
      <c r="L71" s="145">
        <v>0</v>
      </c>
      <c r="M71" s="165">
        <v>0</v>
      </c>
      <c r="N71" s="145">
        <v>0</v>
      </c>
      <c r="O71" s="145">
        <v>0</v>
      </c>
      <c r="P71" s="145" t="s">
        <v>1801</v>
      </c>
      <c r="Q71" s="145" t="s">
        <v>1802</v>
      </c>
      <c r="R71" s="145">
        <v>31</v>
      </c>
      <c r="S71" s="166">
        <v>3625.14</v>
      </c>
    </row>
    <row r="72" spans="1:19" x14ac:dyDescent="0.25">
      <c r="A72" s="161" t="s">
        <v>114</v>
      </c>
      <c r="B72" s="144" t="s">
        <v>362</v>
      </c>
      <c r="C72" s="144">
        <v>2401</v>
      </c>
      <c r="D72" s="144" t="s">
        <v>1830</v>
      </c>
      <c r="E72" s="144" t="s">
        <v>560</v>
      </c>
      <c r="F72" s="144">
        <v>451001</v>
      </c>
      <c r="G72" s="144" t="s">
        <v>1735</v>
      </c>
      <c r="H72" s="144" t="s">
        <v>352</v>
      </c>
      <c r="I72" s="144" t="s">
        <v>95</v>
      </c>
      <c r="J72" s="144" t="s">
        <v>95</v>
      </c>
      <c r="K72" s="144"/>
      <c r="L72" s="144">
        <v>0</v>
      </c>
      <c r="M72" s="162">
        <v>0</v>
      </c>
      <c r="N72" s="144">
        <v>0</v>
      </c>
      <c r="O72" s="144">
        <v>0</v>
      </c>
      <c r="P72" s="144" t="s">
        <v>1831</v>
      </c>
      <c r="Q72" s="144" t="s">
        <v>1761</v>
      </c>
      <c r="R72" s="144">
        <v>30</v>
      </c>
      <c r="S72" s="163">
        <v>3508.2</v>
      </c>
    </row>
    <row r="73" spans="1:19" x14ac:dyDescent="0.25">
      <c r="A73" s="164" t="s">
        <v>114</v>
      </c>
      <c r="B73" s="145" t="s">
        <v>392</v>
      </c>
      <c r="C73" s="145">
        <v>2112</v>
      </c>
      <c r="D73" s="145" t="s">
        <v>217</v>
      </c>
      <c r="E73" s="145" t="s">
        <v>402</v>
      </c>
      <c r="F73" s="145">
        <v>540102</v>
      </c>
      <c r="G73" s="145" t="s">
        <v>159</v>
      </c>
      <c r="H73" s="145" t="s">
        <v>352</v>
      </c>
      <c r="I73" s="145" t="s">
        <v>95</v>
      </c>
      <c r="J73" s="145" t="s">
        <v>95</v>
      </c>
      <c r="K73" s="145"/>
      <c r="L73" s="145">
        <v>0</v>
      </c>
      <c r="M73" s="165">
        <v>0</v>
      </c>
      <c r="N73" s="145">
        <v>0</v>
      </c>
      <c r="O73" s="145">
        <v>0</v>
      </c>
      <c r="P73" s="145" t="s">
        <v>1832</v>
      </c>
      <c r="Q73" s="145" t="s">
        <v>1833</v>
      </c>
      <c r="R73" s="145">
        <v>30</v>
      </c>
      <c r="S73" s="166">
        <v>3508.2</v>
      </c>
    </row>
    <row r="74" spans="1:19" x14ac:dyDescent="0.25">
      <c r="A74" s="161" t="s">
        <v>114</v>
      </c>
      <c r="B74" s="144" t="s">
        <v>628</v>
      </c>
      <c r="C74" s="144">
        <v>1100</v>
      </c>
      <c r="D74" s="144" t="s">
        <v>144</v>
      </c>
      <c r="E74" s="144" t="s">
        <v>138</v>
      </c>
      <c r="F74" s="144">
        <v>500902</v>
      </c>
      <c r="G74" s="144" t="s">
        <v>1794</v>
      </c>
      <c r="H74" s="144" t="s">
        <v>288</v>
      </c>
      <c r="I74" s="144" t="s">
        <v>92</v>
      </c>
      <c r="J74" s="144" t="s">
        <v>95</v>
      </c>
      <c r="K74" s="144"/>
      <c r="L74" s="144">
        <v>0</v>
      </c>
      <c r="M74" s="162">
        <v>0</v>
      </c>
      <c r="N74" s="144">
        <v>0</v>
      </c>
      <c r="O74" s="144">
        <v>0</v>
      </c>
      <c r="P74" s="144" t="s">
        <v>1834</v>
      </c>
      <c r="Q74" s="144" t="s">
        <v>1835</v>
      </c>
      <c r="R74" s="144">
        <v>30</v>
      </c>
      <c r="S74" s="163">
        <v>3508.2</v>
      </c>
    </row>
    <row r="75" spans="1:19" x14ac:dyDescent="0.25">
      <c r="A75" s="164" t="s">
        <v>114</v>
      </c>
      <c r="B75" s="145" t="s">
        <v>392</v>
      </c>
      <c r="C75" s="145">
        <v>2112</v>
      </c>
      <c r="D75" s="145" t="s">
        <v>217</v>
      </c>
      <c r="E75" s="145" t="s">
        <v>402</v>
      </c>
      <c r="F75" s="145">
        <v>540102</v>
      </c>
      <c r="G75" s="145" t="s">
        <v>159</v>
      </c>
      <c r="H75" s="145" t="s">
        <v>338</v>
      </c>
      <c r="I75" s="145" t="s">
        <v>95</v>
      </c>
      <c r="J75" s="145" t="s">
        <v>95</v>
      </c>
      <c r="K75" s="145"/>
      <c r="L75" s="145">
        <v>0</v>
      </c>
      <c r="M75" s="165">
        <v>0</v>
      </c>
      <c r="N75" s="145">
        <v>0</v>
      </c>
      <c r="O75" s="145">
        <v>0</v>
      </c>
      <c r="P75" s="145" t="s">
        <v>1772</v>
      </c>
      <c r="Q75" s="145" t="s">
        <v>1773</v>
      </c>
      <c r="R75" s="145">
        <v>30</v>
      </c>
      <c r="S75" s="166">
        <v>3508.2</v>
      </c>
    </row>
    <row r="76" spans="1:19" x14ac:dyDescent="0.25">
      <c r="A76" s="161" t="s">
        <v>114</v>
      </c>
      <c r="B76" s="144" t="s">
        <v>362</v>
      </c>
      <c r="C76" s="144">
        <v>1101</v>
      </c>
      <c r="D76" s="144" t="s">
        <v>90</v>
      </c>
      <c r="E76" s="144" t="s">
        <v>89</v>
      </c>
      <c r="F76" s="144">
        <v>451001</v>
      </c>
      <c r="G76" s="144" t="s">
        <v>1735</v>
      </c>
      <c r="H76" s="144" t="s">
        <v>260</v>
      </c>
      <c r="I76" s="144" t="s">
        <v>95</v>
      </c>
      <c r="J76" s="144" t="s">
        <v>95</v>
      </c>
      <c r="K76" s="144"/>
      <c r="L76" s="144">
        <v>0</v>
      </c>
      <c r="M76" s="162">
        <v>0</v>
      </c>
      <c r="N76" s="144">
        <v>0</v>
      </c>
      <c r="O76" s="144">
        <v>0</v>
      </c>
      <c r="P76" s="144" t="s">
        <v>1762</v>
      </c>
      <c r="Q76" s="144" t="s">
        <v>1763</v>
      </c>
      <c r="R76" s="144">
        <v>30</v>
      </c>
      <c r="S76" s="163">
        <v>3508.2</v>
      </c>
    </row>
    <row r="77" spans="1:19" x14ac:dyDescent="0.25">
      <c r="A77" s="164" t="s">
        <v>114</v>
      </c>
      <c r="B77" s="145" t="s">
        <v>249</v>
      </c>
      <c r="C77" s="145" t="s">
        <v>253</v>
      </c>
      <c r="D77" s="145" t="s">
        <v>1819</v>
      </c>
      <c r="E77" s="145" t="s">
        <v>255</v>
      </c>
      <c r="F77" s="145">
        <v>260101</v>
      </c>
      <c r="G77" s="145" t="s">
        <v>107</v>
      </c>
      <c r="H77" s="145" t="s">
        <v>248</v>
      </c>
      <c r="I77" s="145" t="s">
        <v>95</v>
      </c>
      <c r="J77" s="145" t="s">
        <v>95</v>
      </c>
      <c r="K77" s="145"/>
      <c r="L77" s="145">
        <v>0</v>
      </c>
      <c r="M77" s="165">
        <v>0</v>
      </c>
      <c r="N77" s="145">
        <v>0</v>
      </c>
      <c r="O77" s="145">
        <v>0</v>
      </c>
      <c r="P77" s="145" t="s">
        <v>1836</v>
      </c>
      <c r="Q77" s="145" t="s">
        <v>1837</v>
      </c>
      <c r="R77" s="145">
        <v>30</v>
      </c>
      <c r="S77" s="166">
        <v>3508.2</v>
      </c>
    </row>
    <row r="78" spans="1:19" x14ac:dyDescent="0.25">
      <c r="A78" s="161" t="s">
        <v>114</v>
      </c>
      <c r="B78" s="144" t="s">
        <v>249</v>
      </c>
      <c r="C78" s="144">
        <v>1103</v>
      </c>
      <c r="D78" s="144" t="s">
        <v>187</v>
      </c>
      <c r="E78" s="144" t="s">
        <v>252</v>
      </c>
      <c r="F78" s="144">
        <v>260101</v>
      </c>
      <c r="G78" s="144" t="s">
        <v>107</v>
      </c>
      <c r="H78" s="144" t="s">
        <v>285</v>
      </c>
      <c r="I78" s="144" t="s">
        <v>92</v>
      </c>
      <c r="J78" s="144" t="s">
        <v>95</v>
      </c>
      <c r="K78" s="144"/>
      <c r="L78" s="144">
        <v>0</v>
      </c>
      <c r="M78" s="162">
        <v>0</v>
      </c>
      <c r="N78" s="144">
        <v>0</v>
      </c>
      <c r="O78" s="144">
        <v>0</v>
      </c>
      <c r="P78" s="144" t="s">
        <v>1790</v>
      </c>
      <c r="Q78" s="144" t="s">
        <v>1791</v>
      </c>
      <c r="R78" s="144">
        <v>30</v>
      </c>
      <c r="S78" s="163">
        <v>3508.2</v>
      </c>
    </row>
    <row r="79" spans="1:19" x14ac:dyDescent="0.25">
      <c r="A79" s="164" t="s">
        <v>114</v>
      </c>
      <c r="B79" s="145" t="s">
        <v>249</v>
      </c>
      <c r="C79" s="145">
        <v>2511</v>
      </c>
      <c r="D79" s="145" t="s">
        <v>1838</v>
      </c>
      <c r="E79" s="145" t="s">
        <v>657</v>
      </c>
      <c r="F79" s="145">
        <v>260403</v>
      </c>
      <c r="G79" s="145" t="s">
        <v>107</v>
      </c>
      <c r="H79" s="145" t="s">
        <v>285</v>
      </c>
      <c r="I79" s="145" t="s">
        <v>92</v>
      </c>
      <c r="J79" s="145" t="s">
        <v>95</v>
      </c>
      <c r="K79" s="145"/>
      <c r="L79" s="145">
        <v>0</v>
      </c>
      <c r="M79" s="165">
        <v>0</v>
      </c>
      <c r="N79" s="145">
        <v>0</v>
      </c>
      <c r="O79" s="145">
        <v>0</v>
      </c>
      <c r="P79" s="145" t="s">
        <v>1839</v>
      </c>
      <c r="Q79" s="145" t="s">
        <v>1840</v>
      </c>
      <c r="R79" s="145">
        <v>30</v>
      </c>
      <c r="S79" s="166">
        <v>3508.2</v>
      </c>
    </row>
    <row r="80" spans="1:19" x14ac:dyDescent="0.25">
      <c r="A80" s="161" t="s">
        <v>114</v>
      </c>
      <c r="B80" s="144" t="s">
        <v>696</v>
      </c>
      <c r="C80" s="144">
        <v>1101</v>
      </c>
      <c r="D80" s="144" t="s">
        <v>1841</v>
      </c>
      <c r="E80" s="144" t="s">
        <v>698</v>
      </c>
      <c r="F80" s="144">
        <v>260101</v>
      </c>
      <c r="G80" s="144" t="s">
        <v>107</v>
      </c>
      <c r="H80" s="144" t="s">
        <v>285</v>
      </c>
      <c r="I80" s="144" t="s">
        <v>92</v>
      </c>
      <c r="J80" s="144" t="s">
        <v>95</v>
      </c>
      <c r="K80" s="144"/>
      <c r="L80" s="144">
        <v>0</v>
      </c>
      <c r="M80" s="162">
        <v>0</v>
      </c>
      <c r="N80" s="144">
        <v>0</v>
      </c>
      <c r="O80" s="144">
        <v>0</v>
      </c>
      <c r="P80" s="144" t="s">
        <v>1842</v>
      </c>
      <c r="Q80" s="144" t="s">
        <v>1843</v>
      </c>
      <c r="R80" s="144">
        <v>30</v>
      </c>
      <c r="S80" s="163">
        <v>3508.2</v>
      </c>
    </row>
    <row r="81" spans="1:19" x14ac:dyDescent="0.25">
      <c r="A81" s="164" t="s">
        <v>114</v>
      </c>
      <c r="B81" s="145" t="s">
        <v>696</v>
      </c>
      <c r="C81" s="145">
        <v>1101</v>
      </c>
      <c r="D81" s="145" t="s">
        <v>1841</v>
      </c>
      <c r="E81" s="145" t="s">
        <v>698</v>
      </c>
      <c r="F81" s="145">
        <v>260101</v>
      </c>
      <c r="G81" s="145" t="s">
        <v>107</v>
      </c>
      <c r="H81" s="145" t="s">
        <v>288</v>
      </c>
      <c r="I81" s="145" t="s">
        <v>92</v>
      </c>
      <c r="J81" s="145" t="s">
        <v>95</v>
      </c>
      <c r="K81" s="145"/>
      <c r="L81" s="145">
        <v>0</v>
      </c>
      <c r="M81" s="165">
        <v>0</v>
      </c>
      <c r="N81" s="145">
        <v>0</v>
      </c>
      <c r="O81" s="145">
        <v>0</v>
      </c>
      <c r="P81" s="145" t="s">
        <v>1739</v>
      </c>
      <c r="Q81" s="145" t="s">
        <v>1844</v>
      </c>
      <c r="R81" s="145">
        <v>30</v>
      </c>
      <c r="S81" s="166">
        <v>3508.2</v>
      </c>
    </row>
    <row r="82" spans="1:19" x14ac:dyDescent="0.25">
      <c r="A82" s="161" t="s">
        <v>114</v>
      </c>
      <c r="B82" s="144" t="s">
        <v>703</v>
      </c>
      <c r="C82" s="144">
        <v>1001</v>
      </c>
      <c r="D82" s="144" t="s">
        <v>146</v>
      </c>
      <c r="E82" s="144" t="s">
        <v>711</v>
      </c>
      <c r="F82" s="144">
        <v>279999</v>
      </c>
      <c r="G82" s="144" t="s">
        <v>1759</v>
      </c>
      <c r="H82" s="144" t="s">
        <v>285</v>
      </c>
      <c r="I82" s="144" t="s">
        <v>92</v>
      </c>
      <c r="J82" s="144" t="s">
        <v>95</v>
      </c>
      <c r="K82" s="144" t="s">
        <v>548</v>
      </c>
      <c r="L82" s="144">
        <v>30</v>
      </c>
      <c r="M82" s="162">
        <v>3508.2</v>
      </c>
      <c r="N82" s="144">
        <v>0</v>
      </c>
      <c r="O82" s="144">
        <v>30</v>
      </c>
      <c r="P82" s="144" t="s">
        <v>1809</v>
      </c>
      <c r="Q82" s="144" t="s">
        <v>1810</v>
      </c>
      <c r="R82" s="144">
        <v>30</v>
      </c>
      <c r="S82" s="163">
        <v>3508.2</v>
      </c>
    </row>
    <row r="83" spans="1:19" x14ac:dyDescent="0.25">
      <c r="A83" s="164" t="s">
        <v>114</v>
      </c>
      <c r="B83" s="145" t="s">
        <v>703</v>
      </c>
      <c r="C83" s="145">
        <v>1121</v>
      </c>
      <c r="D83" s="145" t="s">
        <v>1758</v>
      </c>
      <c r="E83" s="145" t="s">
        <v>757</v>
      </c>
      <c r="F83" s="145">
        <v>270501</v>
      </c>
      <c r="G83" s="145" t="s">
        <v>1759</v>
      </c>
      <c r="H83" s="145" t="s">
        <v>291</v>
      </c>
      <c r="I83" s="145" t="s">
        <v>92</v>
      </c>
      <c r="J83" s="145" t="s">
        <v>95</v>
      </c>
      <c r="K83" s="145"/>
      <c r="L83" s="145">
        <v>0</v>
      </c>
      <c r="M83" s="165">
        <v>0</v>
      </c>
      <c r="N83" s="145">
        <v>0</v>
      </c>
      <c r="O83" s="145">
        <v>0</v>
      </c>
      <c r="P83" s="145" t="s">
        <v>1766</v>
      </c>
      <c r="Q83" s="145" t="s">
        <v>1767</v>
      </c>
      <c r="R83" s="145">
        <v>30</v>
      </c>
      <c r="S83" s="166">
        <v>3508.2</v>
      </c>
    </row>
    <row r="84" spans="1:19" x14ac:dyDescent="0.25">
      <c r="A84" s="161" t="s">
        <v>114</v>
      </c>
      <c r="B84" s="144" t="s">
        <v>249</v>
      </c>
      <c r="C84" s="144">
        <v>1103</v>
      </c>
      <c r="D84" s="144" t="s">
        <v>187</v>
      </c>
      <c r="E84" s="144" t="s">
        <v>252</v>
      </c>
      <c r="F84" s="144">
        <v>260101</v>
      </c>
      <c r="G84" s="144" t="s">
        <v>107</v>
      </c>
      <c r="H84" s="144" t="s">
        <v>268</v>
      </c>
      <c r="I84" s="144" t="s">
        <v>95</v>
      </c>
      <c r="J84" s="144" t="s">
        <v>95</v>
      </c>
      <c r="K84" s="144"/>
      <c r="L84" s="144">
        <v>0</v>
      </c>
      <c r="M84" s="162">
        <v>0</v>
      </c>
      <c r="N84" s="144">
        <v>0</v>
      </c>
      <c r="O84" s="144">
        <v>0</v>
      </c>
      <c r="P84" s="144" t="s">
        <v>1790</v>
      </c>
      <c r="Q84" s="144" t="s">
        <v>1791</v>
      </c>
      <c r="R84" s="144">
        <v>30</v>
      </c>
      <c r="S84" s="163">
        <v>3508.2</v>
      </c>
    </row>
    <row r="85" spans="1:19" x14ac:dyDescent="0.25">
      <c r="A85" s="164" t="s">
        <v>114</v>
      </c>
      <c r="B85" s="145" t="s">
        <v>249</v>
      </c>
      <c r="C85" s="145" t="s">
        <v>253</v>
      </c>
      <c r="D85" s="145" t="s">
        <v>1819</v>
      </c>
      <c r="E85" s="145" t="s">
        <v>255</v>
      </c>
      <c r="F85" s="145">
        <v>260101</v>
      </c>
      <c r="G85" s="145" t="s">
        <v>107</v>
      </c>
      <c r="H85" s="145" t="s">
        <v>268</v>
      </c>
      <c r="I85" s="145" t="s">
        <v>95</v>
      </c>
      <c r="J85" s="145" t="s">
        <v>95</v>
      </c>
      <c r="K85" s="145"/>
      <c r="L85" s="145">
        <v>0</v>
      </c>
      <c r="M85" s="165">
        <v>0</v>
      </c>
      <c r="N85" s="145">
        <v>0</v>
      </c>
      <c r="O85" s="145">
        <v>0</v>
      </c>
      <c r="P85" s="145" t="s">
        <v>1790</v>
      </c>
      <c r="Q85" s="145" t="s">
        <v>1791</v>
      </c>
      <c r="R85" s="145">
        <v>30</v>
      </c>
      <c r="S85" s="166">
        <v>3508.2</v>
      </c>
    </row>
    <row r="86" spans="1:19" x14ac:dyDescent="0.25">
      <c r="A86" s="161" t="s">
        <v>114</v>
      </c>
      <c r="B86" s="144" t="s">
        <v>477</v>
      </c>
      <c r="C86" s="144">
        <v>1001</v>
      </c>
      <c r="D86" s="144" t="s">
        <v>154</v>
      </c>
      <c r="E86" s="144" t="s">
        <v>480</v>
      </c>
      <c r="F86" s="144">
        <v>160905</v>
      </c>
      <c r="G86" s="144" t="s">
        <v>137</v>
      </c>
      <c r="H86" s="144" t="s">
        <v>271</v>
      </c>
      <c r="I86" s="144" t="s">
        <v>95</v>
      </c>
      <c r="J86" s="144" t="s">
        <v>95</v>
      </c>
      <c r="K86" s="144"/>
      <c r="L86" s="144">
        <v>0</v>
      </c>
      <c r="M86" s="162">
        <v>0</v>
      </c>
      <c r="N86" s="144">
        <v>0</v>
      </c>
      <c r="O86" s="144">
        <v>0</v>
      </c>
      <c r="P86" s="144" t="s">
        <v>1845</v>
      </c>
      <c r="Q86" s="144" t="s">
        <v>1846</v>
      </c>
      <c r="R86" s="144">
        <v>30</v>
      </c>
      <c r="S86" s="163">
        <v>3508.2</v>
      </c>
    </row>
    <row r="87" spans="1:19" x14ac:dyDescent="0.25">
      <c r="A87" s="164" t="s">
        <v>114</v>
      </c>
      <c r="B87" s="145" t="s">
        <v>317</v>
      </c>
      <c r="C87" s="145">
        <v>2120</v>
      </c>
      <c r="D87" s="145" t="s">
        <v>105</v>
      </c>
      <c r="E87" s="145" t="s">
        <v>323</v>
      </c>
      <c r="F87" s="145">
        <v>130101</v>
      </c>
      <c r="G87" s="145" t="s">
        <v>1847</v>
      </c>
      <c r="H87" s="145" t="s">
        <v>271</v>
      </c>
      <c r="I87" s="145" t="s">
        <v>95</v>
      </c>
      <c r="J87" s="145" t="s">
        <v>95</v>
      </c>
      <c r="K87" s="145"/>
      <c r="L87" s="145">
        <v>0</v>
      </c>
      <c r="M87" s="165">
        <v>0</v>
      </c>
      <c r="N87" s="145">
        <v>0</v>
      </c>
      <c r="O87" s="145">
        <v>0</v>
      </c>
      <c r="P87" s="145" t="s">
        <v>1848</v>
      </c>
      <c r="Q87" s="145" t="s">
        <v>1849</v>
      </c>
      <c r="R87" s="145">
        <v>30</v>
      </c>
      <c r="S87" s="166">
        <v>3508.2</v>
      </c>
    </row>
    <row r="88" spans="1:19" x14ac:dyDescent="0.25">
      <c r="A88" s="161" t="s">
        <v>114</v>
      </c>
      <c r="B88" s="144" t="s">
        <v>313</v>
      </c>
      <c r="C88" s="144">
        <v>2101</v>
      </c>
      <c r="D88" s="144" t="s">
        <v>180</v>
      </c>
      <c r="E88" s="144" t="s">
        <v>179</v>
      </c>
      <c r="F88" s="144">
        <v>420101</v>
      </c>
      <c r="G88" s="144" t="s">
        <v>111</v>
      </c>
      <c r="H88" s="144" t="s">
        <v>285</v>
      </c>
      <c r="I88" s="144" t="s">
        <v>92</v>
      </c>
      <c r="J88" s="144" t="s">
        <v>95</v>
      </c>
      <c r="K88" s="144"/>
      <c r="L88" s="144">
        <v>0</v>
      </c>
      <c r="M88" s="162">
        <v>0</v>
      </c>
      <c r="N88" s="144">
        <v>0</v>
      </c>
      <c r="O88" s="144">
        <v>0</v>
      </c>
      <c r="P88" s="144" t="s">
        <v>1745</v>
      </c>
      <c r="Q88" s="144" t="s">
        <v>1746</v>
      </c>
      <c r="R88" s="144">
        <v>30</v>
      </c>
      <c r="S88" s="163">
        <v>3508.2</v>
      </c>
    </row>
    <row r="89" spans="1:19" x14ac:dyDescent="0.25">
      <c r="A89" s="164" t="s">
        <v>114</v>
      </c>
      <c r="B89" s="145" t="s">
        <v>313</v>
      </c>
      <c r="C89" s="145">
        <v>2103</v>
      </c>
      <c r="D89" s="145" t="s">
        <v>141</v>
      </c>
      <c r="E89" s="145" t="s">
        <v>140</v>
      </c>
      <c r="F89" s="145">
        <v>420101</v>
      </c>
      <c r="G89" s="145" t="s">
        <v>111</v>
      </c>
      <c r="H89" s="145" t="s">
        <v>285</v>
      </c>
      <c r="I89" s="145" t="s">
        <v>92</v>
      </c>
      <c r="J89" s="145" t="s">
        <v>95</v>
      </c>
      <c r="K89" s="145"/>
      <c r="L89" s="145">
        <v>0</v>
      </c>
      <c r="M89" s="165">
        <v>0</v>
      </c>
      <c r="N89" s="145">
        <v>0</v>
      </c>
      <c r="O89" s="145">
        <v>0</v>
      </c>
      <c r="P89" s="145" t="s">
        <v>1745</v>
      </c>
      <c r="Q89" s="145" t="s">
        <v>1746</v>
      </c>
      <c r="R89" s="145">
        <v>30</v>
      </c>
      <c r="S89" s="166">
        <v>3508.2</v>
      </c>
    </row>
    <row r="90" spans="1:19" x14ac:dyDescent="0.25">
      <c r="A90" s="161" t="s">
        <v>114</v>
      </c>
      <c r="B90" s="144" t="s">
        <v>703</v>
      </c>
      <c r="C90" s="144">
        <v>1001</v>
      </c>
      <c r="D90" s="144" t="s">
        <v>146</v>
      </c>
      <c r="E90" s="144" t="s">
        <v>711</v>
      </c>
      <c r="F90" s="144">
        <v>279999</v>
      </c>
      <c r="G90" s="144" t="s">
        <v>1759</v>
      </c>
      <c r="H90" s="144" t="s">
        <v>291</v>
      </c>
      <c r="I90" s="144" t="s">
        <v>92</v>
      </c>
      <c r="J90" s="144" t="s">
        <v>95</v>
      </c>
      <c r="K90" s="144" t="s">
        <v>548</v>
      </c>
      <c r="L90" s="144">
        <v>30</v>
      </c>
      <c r="M90" s="162">
        <v>3508.2</v>
      </c>
      <c r="N90" s="144">
        <v>0</v>
      </c>
      <c r="O90" s="144">
        <v>30</v>
      </c>
      <c r="P90" s="144" t="s">
        <v>1807</v>
      </c>
      <c r="Q90" s="144" t="s">
        <v>1829</v>
      </c>
      <c r="R90" s="144">
        <v>30</v>
      </c>
      <c r="S90" s="163">
        <v>3508.2</v>
      </c>
    </row>
    <row r="91" spans="1:19" x14ac:dyDescent="0.25">
      <c r="A91" s="164" t="s">
        <v>114</v>
      </c>
      <c r="B91" s="145" t="s">
        <v>313</v>
      </c>
      <c r="C91" s="145">
        <v>1101</v>
      </c>
      <c r="D91" s="145" t="s">
        <v>110</v>
      </c>
      <c r="E91" s="145" t="s">
        <v>315</v>
      </c>
      <c r="F91" s="145">
        <v>420101</v>
      </c>
      <c r="G91" s="145" t="s">
        <v>111</v>
      </c>
      <c r="H91" s="145" t="s">
        <v>354</v>
      </c>
      <c r="I91" s="145" t="s">
        <v>95</v>
      </c>
      <c r="J91" s="145" t="s">
        <v>95</v>
      </c>
      <c r="K91" s="145"/>
      <c r="L91" s="145">
        <v>0</v>
      </c>
      <c r="M91" s="165">
        <v>0</v>
      </c>
      <c r="N91" s="145">
        <v>0</v>
      </c>
      <c r="O91" s="145">
        <v>0</v>
      </c>
      <c r="P91" s="145" t="s">
        <v>1850</v>
      </c>
      <c r="Q91" s="145" t="s">
        <v>1851</v>
      </c>
      <c r="R91" s="145">
        <v>29</v>
      </c>
      <c r="S91" s="166">
        <v>3391.2599999999998</v>
      </c>
    </row>
    <row r="92" spans="1:19" x14ac:dyDescent="0.25">
      <c r="A92" s="161" t="s">
        <v>114</v>
      </c>
      <c r="B92" s="144" t="s">
        <v>329</v>
      </c>
      <c r="C92" s="144">
        <v>1100</v>
      </c>
      <c r="D92" s="144" t="s">
        <v>1769</v>
      </c>
      <c r="E92" s="144" t="s">
        <v>361</v>
      </c>
      <c r="F92" s="144">
        <v>360110</v>
      </c>
      <c r="G92" s="144" t="s">
        <v>1748</v>
      </c>
      <c r="H92" s="144" t="s">
        <v>294</v>
      </c>
      <c r="I92" s="144" t="s">
        <v>92</v>
      </c>
      <c r="J92" s="144" t="s">
        <v>95</v>
      </c>
      <c r="K92" s="144"/>
      <c r="L92" s="144">
        <v>0</v>
      </c>
      <c r="M92" s="162">
        <v>0</v>
      </c>
      <c r="N92" s="144">
        <v>0</v>
      </c>
      <c r="O92" s="144">
        <v>0</v>
      </c>
      <c r="P92" s="144" t="s">
        <v>1852</v>
      </c>
      <c r="Q92" s="144" t="s">
        <v>1853</v>
      </c>
      <c r="R92" s="144">
        <v>29</v>
      </c>
      <c r="S92" s="163">
        <v>3391.2599999999998</v>
      </c>
    </row>
    <row r="93" spans="1:19" x14ac:dyDescent="0.25">
      <c r="A93" s="164" t="s">
        <v>114</v>
      </c>
      <c r="B93" s="145" t="s">
        <v>628</v>
      </c>
      <c r="C93" s="145">
        <v>1100</v>
      </c>
      <c r="D93" s="145" t="s">
        <v>144</v>
      </c>
      <c r="E93" s="145" t="s">
        <v>138</v>
      </c>
      <c r="F93" s="145">
        <v>500902</v>
      </c>
      <c r="G93" s="145" t="s">
        <v>1794</v>
      </c>
      <c r="H93" s="145" t="s">
        <v>291</v>
      </c>
      <c r="I93" s="145" t="s">
        <v>92</v>
      </c>
      <c r="J93" s="145" t="s">
        <v>95</v>
      </c>
      <c r="K93" s="145"/>
      <c r="L93" s="145">
        <v>0</v>
      </c>
      <c r="M93" s="165">
        <v>0</v>
      </c>
      <c r="N93" s="145">
        <v>0</v>
      </c>
      <c r="O93" s="145">
        <v>0</v>
      </c>
      <c r="P93" s="145" t="s">
        <v>1834</v>
      </c>
      <c r="Q93" s="145" t="s">
        <v>1835</v>
      </c>
      <c r="R93" s="145">
        <v>29</v>
      </c>
      <c r="S93" s="166">
        <v>3391.2599999999998</v>
      </c>
    </row>
    <row r="94" spans="1:19" x14ac:dyDescent="0.25">
      <c r="A94" s="161" t="s">
        <v>114</v>
      </c>
      <c r="B94" s="144" t="s">
        <v>420</v>
      </c>
      <c r="C94" s="144">
        <v>1102</v>
      </c>
      <c r="D94" s="144" t="s">
        <v>1824</v>
      </c>
      <c r="E94" s="144" t="s">
        <v>423</v>
      </c>
      <c r="F94" s="144">
        <v>230101</v>
      </c>
      <c r="G94" s="144" t="s">
        <v>119</v>
      </c>
      <c r="H94" s="144" t="s">
        <v>288</v>
      </c>
      <c r="I94" s="144" t="s">
        <v>92</v>
      </c>
      <c r="J94" s="144" t="s">
        <v>95</v>
      </c>
      <c r="K94" s="144"/>
      <c r="L94" s="144">
        <v>0</v>
      </c>
      <c r="M94" s="162">
        <v>0</v>
      </c>
      <c r="N94" s="144">
        <v>0</v>
      </c>
      <c r="O94" s="144">
        <v>0</v>
      </c>
      <c r="P94" s="144" t="s">
        <v>1854</v>
      </c>
      <c r="Q94" s="144" t="s">
        <v>1855</v>
      </c>
      <c r="R94" s="144">
        <v>29</v>
      </c>
      <c r="S94" s="163">
        <v>3391.2599999999998</v>
      </c>
    </row>
    <row r="95" spans="1:19" x14ac:dyDescent="0.25">
      <c r="A95" s="164" t="s">
        <v>114</v>
      </c>
      <c r="B95" s="145" t="s">
        <v>362</v>
      </c>
      <c r="C95" s="145">
        <v>1101</v>
      </c>
      <c r="D95" s="145" t="s">
        <v>90</v>
      </c>
      <c r="E95" s="145" t="s">
        <v>89</v>
      </c>
      <c r="F95" s="145">
        <v>451001</v>
      </c>
      <c r="G95" s="145" t="s">
        <v>1735</v>
      </c>
      <c r="H95" s="145" t="s">
        <v>248</v>
      </c>
      <c r="I95" s="145" t="s">
        <v>95</v>
      </c>
      <c r="J95" s="145" t="s">
        <v>95</v>
      </c>
      <c r="K95" s="145"/>
      <c r="L95" s="145">
        <v>0</v>
      </c>
      <c r="M95" s="165">
        <v>0</v>
      </c>
      <c r="N95" s="145">
        <v>0</v>
      </c>
      <c r="O95" s="145">
        <v>0</v>
      </c>
      <c r="P95" s="145" t="s">
        <v>1856</v>
      </c>
      <c r="Q95" s="145" t="s">
        <v>1857</v>
      </c>
      <c r="R95" s="145">
        <v>29</v>
      </c>
      <c r="S95" s="166">
        <v>3391.2599999999998</v>
      </c>
    </row>
    <row r="96" spans="1:19" x14ac:dyDescent="0.25">
      <c r="A96" s="161" t="s">
        <v>114</v>
      </c>
      <c r="B96" s="144" t="s">
        <v>362</v>
      </c>
      <c r="C96" s="144">
        <v>1101</v>
      </c>
      <c r="D96" s="144" t="s">
        <v>90</v>
      </c>
      <c r="E96" s="144" t="s">
        <v>89</v>
      </c>
      <c r="F96" s="144">
        <v>451001</v>
      </c>
      <c r="G96" s="144" t="s">
        <v>1735</v>
      </c>
      <c r="H96" s="144" t="s">
        <v>257</v>
      </c>
      <c r="I96" s="144" t="s">
        <v>95</v>
      </c>
      <c r="J96" s="144" t="s">
        <v>95</v>
      </c>
      <c r="K96" s="144"/>
      <c r="L96" s="144">
        <v>0</v>
      </c>
      <c r="M96" s="162">
        <v>0</v>
      </c>
      <c r="N96" s="144">
        <v>0</v>
      </c>
      <c r="O96" s="144">
        <v>0</v>
      </c>
      <c r="P96" s="144" t="s">
        <v>1856</v>
      </c>
      <c r="Q96" s="144" t="s">
        <v>1857</v>
      </c>
      <c r="R96" s="144">
        <v>29</v>
      </c>
      <c r="S96" s="163">
        <v>3391.2599999999998</v>
      </c>
    </row>
    <row r="97" spans="1:19" x14ac:dyDescent="0.25">
      <c r="A97" s="164" t="s">
        <v>114</v>
      </c>
      <c r="B97" s="145" t="s">
        <v>416</v>
      </c>
      <c r="C97" s="145">
        <v>2051</v>
      </c>
      <c r="D97" s="145" t="s">
        <v>1754</v>
      </c>
      <c r="E97" s="145" t="s">
        <v>434</v>
      </c>
      <c r="F97" s="145">
        <v>340103</v>
      </c>
      <c r="G97" s="145" t="s">
        <v>1755</v>
      </c>
      <c r="H97" s="145" t="s">
        <v>338</v>
      </c>
      <c r="I97" s="145" t="s">
        <v>95</v>
      </c>
      <c r="J97" s="145" t="s">
        <v>95</v>
      </c>
      <c r="K97" s="145"/>
      <c r="L97" s="145">
        <v>0</v>
      </c>
      <c r="M97" s="165">
        <v>0</v>
      </c>
      <c r="N97" s="145">
        <v>0</v>
      </c>
      <c r="O97" s="145">
        <v>0</v>
      </c>
      <c r="P97" s="145" t="s">
        <v>1858</v>
      </c>
      <c r="Q97" s="145" t="s">
        <v>1859</v>
      </c>
      <c r="R97" s="145">
        <v>29</v>
      </c>
      <c r="S97" s="166">
        <v>3391.2599999999998</v>
      </c>
    </row>
    <row r="98" spans="1:19" x14ac:dyDescent="0.25">
      <c r="A98" s="161" t="s">
        <v>114</v>
      </c>
      <c r="B98" s="144" t="s">
        <v>408</v>
      </c>
      <c r="C98" s="144">
        <v>1071</v>
      </c>
      <c r="D98" s="144" t="s">
        <v>1747</v>
      </c>
      <c r="E98" s="144" t="s">
        <v>437</v>
      </c>
      <c r="F98" s="144">
        <v>360108</v>
      </c>
      <c r="G98" s="144" t="s">
        <v>1748</v>
      </c>
      <c r="H98" s="144" t="s">
        <v>338</v>
      </c>
      <c r="I98" s="144" t="s">
        <v>95</v>
      </c>
      <c r="J98" s="144" t="s">
        <v>95</v>
      </c>
      <c r="K98" s="144"/>
      <c r="L98" s="144">
        <v>0</v>
      </c>
      <c r="M98" s="162">
        <v>0</v>
      </c>
      <c r="N98" s="144">
        <v>0</v>
      </c>
      <c r="O98" s="144">
        <v>0</v>
      </c>
      <c r="P98" s="144" t="s">
        <v>1858</v>
      </c>
      <c r="Q98" s="144" t="s">
        <v>1859</v>
      </c>
      <c r="R98" s="144">
        <v>29</v>
      </c>
      <c r="S98" s="163">
        <v>3391.2599999999998</v>
      </c>
    </row>
    <row r="99" spans="1:19" x14ac:dyDescent="0.25">
      <c r="A99" s="164" t="s">
        <v>114</v>
      </c>
      <c r="B99" s="145" t="s">
        <v>416</v>
      </c>
      <c r="C99" s="145">
        <v>2051</v>
      </c>
      <c r="D99" s="145" t="s">
        <v>1754</v>
      </c>
      <c r="E99" s="145" t="s">
        <v>434</v>
      </c>
      <c r="F99" s="145">
        <v>340103</v>
      </c>
      <c r="G99" s="145" t="s">
        <v>1755</v>
      </c>
      <c r="H99" s="145" t="s">
        <v>260</v>
      </c>
      <c r="I99" s="145" t="s">
        <v>95</v>
      </c>
      <c r="J99" s="145" t="s">
        <v>95</v>
      </c>
      <c r="K99" s="145"/>
      <c r="L99" s="145">
        <v>0</v>
      </c>
      <c r="M99" s="165">
        <v>0</v>
      </c>
      <c r="N99" s="145">
        <v>0</v>
      </c>
      <c r="O99" s="145">
        <v>0</v>
      </c>
      <c r="P99" s="145" t="s">
        <v>1782</v>
      </c>
      <c r="Q99" s="145" t="s">
        <v>1783</v>
      </c>
      <c r="R99" s="145">
        <v>29</v>
      </c>
      <c r="S99" s="166">
        <v>3391.2599999999998</v>
      </c>
    </row>
    <row r="100" spans="1:19" x14ac:dyDescent="0.25">
      <c r="A100" s="161" t="s">
        <v>114</v>
      </c>
      <c r="B100" s="144" t="s">
        <v>420</v>
      </c>
      <c r="C100" s="144">
        <v>1102</v>
      </c>
      <c r="D100" s="144" t="s">
        <v>1824</v>
      </c>
      <c r="E100" s="144" t="s">
        <v>423</v>
      </c>
      <c r="F100" s="144">
        <v>230101</v>
      </c>
      <c r="G100" s="144" t="s">
        <v>119</v>
      </c>
      <c r="H100" s="144" t="s">
        <v>1465</v>
      </c>
      <c r="I100" s="144" t="s">
        <v>92</v>
      </c>
      <c r="J100" s="144" t="s">
        <v>95</v>
      </c>
      <c r="K100" s="144"/>
      <c r="L100" s="144">
        <v>0</v>
      </c>
      <c r="M100" s="162">
        <v>0</v>
      </c>
      <c r="N100" s="144">
        <v>0</v>
      </c>
      <c r="O100" s="144">
        <v>0</v>
      </c>
      <c r="P100" s="144" t="s">
        <v>1860</v>
      </c>
      <c r="Q100" s="144" t="s">
        <v>1861</v>
      </c>
      <c r="R100" s="144">
        <v>29</v>
      </c>
      <c r="S100" s="163">
        <v>3391.2599999999998</v>
      </c>
    </row>
    <row r="101" spans="1:19" x14ac:dyDescent="0.25">
      <c r="A101" s="164" t="s">
        <v>114</v>
      </c>
      <c r="B101" s="145" t="s">
        <v>249</v>
      </c>
      <c r="C101" s="145">
        <v>1103</v>
      </c>
      <c r="D101" s="145" t="s">
        <v>187</v>
      </c>
      <c r="E101" s="145" t="s">
        <v>252</v>
      </c>
      <c r="F101" s="145">
        <v>260101</v>
      </c>
      <c r="G101" s="145" t="s">
        <v>107</v>
      </c>
      <c r="H101" s="145" t="s">
        <v>248</v>
      </c>
      <c r="I101" s="145" t="s">
        <v>95</v>
      </c>
      <c r="J101" s="145" t="s">
        <v>95</v>
      </c>
      <c r="K101" s="145"/>
      <c r="L101" s="145">
        <v>0</v>
      </c>
      <c r="M101" s="165">
        <v>0</v>
      </c>
      <c r="N101" s="145">
        <v>0</v>
      </c>
      <c r="O101" s="145">
        <v>0</v>
      </c>
      <c r="P101" s="145" t="s">
        <v>1836</v>
      </c>
      <c r="Q101" s="145" t="s">
        <v>1837</v>
      </c>
      <c r="R101" s="145">
        <v>29</v>
      </c>
      <c r="S101" s="166">
        <v>3391.2599999999998</v>
      </c>
    </row>
    <row r="102" spans="1:19" x14ac:dyDescent="0.25">
      <c r="A102" s="161" t="s">
        <v>114</v>
      </c>
      <c r="B102" s="144" t="s">
        <v>306</v>
      </c>
      <c r="C102" s="144">
        <v>1101</v>
      </c>
      <c r="D102" s="144" t="s">
        <v>131</v>
      </c>
      <c r="E102" s="144" t="s">
        <v>130</v>
      </c>
      <c r="F102" s="144">
        <v>451101</v>
      </c>
      <c r="G102" s="144" t="s">
        <v>1735</v>
      </c>
      <c r="H102" s="144" t="s">
        <v>1862</v>
      </c>
      <c r="I102" s="144" t="s">
        <v>95</v>
      </c>
      <c r="J102" s="144" t="s">
        <v>95</v>
      </c>
      <c r="K102" s="144"/>
      <c r="L102" s="144">
        <v>0</v>
      </c>
      <c r="M102" s="162">
        <v>0</v>
      </c>
      <c r="N102" s="144">
        <v>0</v>
      </c>
      <c r="O102" s="144">
        <v>0</v>
      </c>
      <c r="P102" s="144" t="s">
        <v>1801</v>
      </c>
      <c r="Q102" s="144" t="s">
        <v>1802</v>
      </c>
      <c r="R102" s="144">
        <v>29</v>
      </c>
      <c r="S102" s="163">
        <v>3391.2599999999998</v>
      </c>
    </row>
    <row r="103" spans="1:19" x14ac:dyDescent="0.25">
      <c r="A103" s="164" t="s">
        <v>114</v>
      </c>
      <c r="B103" s="145" t="s">
        <v>371</v>
      </c>
      <c r="C103" s="145">
        <v>1110</v>
      </c>
      <c r="D103" s="145" t="s">
        <v>133</v>
      </c>
      <c r="E103" s="145" t="s">
        <v>132</v>
      </c>
      <c r="F103" s="145">
        <v>90101</v>
      </c>
      <c r="G103" s="145" t="s">
        <v>1863</v>
      </c>
      <c r="H103" s="145" t="s">
        <v>338</v>
      </c>
      <c r="I103" s="145" t="s">
        <v>95</v>
      </c>
      <c r="J103" s="145" t="s">
        <v>95</v>
      </c>
      <c r="K103" s="145"/>
      <c r="L103" s="145">
        <v>0</v>
      </c>
      <c r="M103" s="165">
        <v>0</v>
      </c>
      <c r="N103" s="145">
        <v>0</v>
      </c>
      <c r="O103" s="145">
        <v>0</v>
      </c>
      <c r="P103" s="145" t="s">
        <v>1864</v>
      </c>
      <c r="Q103" s="145" t="s">
        <v>1865</v>
      </c>
      <c r="R103" s="145">
        <v>29</v>
      </c>
      <c r="S103" s="166">
        <v>3391.2599999999998</v>
      </c>
    </row>
    <row r="104" spans="1:19" x14ac:dyDescent="0.25">
      <c r="A104" s="161" t="s">
        <v>114</v>
      </c>
      <c r="B104" s="144" t="s">
        <v>408</v>
      </c>
      <c r="C104" s="144">
        <v>1171</v>
      </c>
      <c r="D104" s="144" t="s">
        <v>1866</v>
      </c>
      <c r="E104" s="144" t="s">
        <v>1867</v>
      </c>
      <c r="F104" s="144">
        <v>360108</v>
      </c>
      <c r="G104" s="144" t="s">
        <v>1748</v>
      </c>
      <c r="H104" s="144" t="s">
        <v>248</v>
      </c>
      <c r="I104" s="144" t="s">
        <v>95</v>
      </c>
      <c r="J104" s="144" t="s">
        <v>95</v>
      </c>
      <c r="K104" s="144"/>
      <c r="L104" s="144">
        <v>0</v>
      </c>
      <c r="M104" s="162">
        <v>0</v>
      </c>
      <c r="N104" s="144">
        <v>0</v>
      </c>
      <c r="O104" s="144">
        <v>0</v>
      </c>
      <c r="P104" s="144" t="s">
        <v>1780</v>
      </c>
      <c r="Q104" s="144" t="s">
        <v>1781</v>
      </c>
      <c r="R104" s="144">
        <v>29</v>
      </c>
      <c r="S104" s="163">
        <v>3391.2599999999998</v>
      </c>
    </row>
    <row r="105" spans="1:19" x14ac:dyDescent="0.25">
      <c r="A105" s="164" t="s">
        <v>114</v>
      </c>
      <c r="B105" s="145" t="s">
        <v>703</v>
      </c>
      <c r="C105" s="145">
        <v>1001</v>
      </c>
      <c r="D105" s="145" t="s">
        <v>146</v>
      </c>
      <c r="E105" s="145" t="s">
        <v>711</v>
      </c>
      <c r="F105" s="145">
        <v>279999</v>
      </c>
      <c r="G105" s="145" t="s">
        <v>1759</v>
      </c>
      <c r="H105" s="145" t="s">
        <v>374</v>
      </c>
      <c r="I105" s="145" t="s">
        <v>95</v>
      </c>
      <c r="J105" s="145" t="s">
        <v>95</v>
      </c>
      <c r="K105" s="145" t="s">
        <v>548</v>
      </c>
      <c r="L105" s="145">
        <v>29</v>
      </c>
      <c r="M105" s="165">
        <v>3391.2599999999998</v>
      </c>
      <c r="N105" s="145">
        <v>0</v>
      </c>
      <c r="O105" s="145">
        <v>29</v>
      </c>
      <c r="P105" s="145" t="s">
        <v>1868</v>
      </c>
      <c r="Q105" s="145" t="s">
        <v>1840</v>
      </c>
      <c r="R105" s="145">
        <v>29</v>
      </c>
      <c r="S105" s="166">
        <v>3391.2599999999998</v>
      </c>
    </row>
    <row r="106" spans="1:19" x14ac:dyDescent="0.25">
      <c r="A106" s="161" t="s">
        <v>114</v>
      </c>
      <c r="B106" s="144" t="s">
        <v>703</v>
      </c>
      <c r="C106" s="144">
        <v>1001</v>
      </c>
      <c r="D106" s="144" t="s">
        <v>146</v>
      </c>
      <c r="E106" s="144" t="s">
        <v>711</v>
      </c>
      <c r="F106" s="144">
        <v>279999</v>
      </c>
      <c r="G106" s="144" t="s">
        <v>1759</v>
      </c>
      <c r="H106" s="144" t="s">
        <v>338</v>
      </c>
      <c r="I106" s="144" t="s">
        <v>95</v>
      </c>
      <c r="J106" s="144" t="s">
        <v>95</v>
      </c>
      <c r="K106" s="144" t="s">
        <v>548</v>
      </c>
      <c r="L106" s="144">
        <v>29</v>
      </c>
      <c r="M106" s="162">
        <v>3391.2599999999998</v>
      </c>
      <c r="N106" s="144">
        <v>0</v>
      </c>
      <c r="O106" s="144">
        <v>29</v>
      </c>
      <c r="P106" s="144" t="s">
        <v>1815</v>
      </c>
      <c r="Q106" s="144" t="s">
        <v>1816</v>
      </c>
      <c r="R106" s="144">
        <v>29</v>
      </c>
      <c r="S106" s="163">
        <v>3391.2599999999998</v>
      </c>
    </row>
    <row r="107" spans="1:19" x14ac:dyDescent="0.25">
      <c r="A107" s="164" t="s">
        <v>114</v>
      </c>
      <c r="B107" s="145" t="s">
        <v>249</v>
      </c>
      <c r="C107" s="145">
        <v>1103</v>
      </c>
      <c r="D107" s="145" t="s">
        <v>187</v>
      </c>
      <c r="E107" s="145" t="s">
        <v>252</v>
      </c>
      <c r="F107" s="145">
        <v>260101</v>
      </c>
      <c r="G107" s="145" t="s">
        <v>107</v>
      </c>
      <c r="H107" s="145" t="s">
        <v>288</v>
      </c>
      <c r="I107" s="145" t="s">
        <v>92</v>
      </c>
      <c r="J107" s="145" t="s">
        <v>95</v>
      </c>
      <c r="K107" s="145"/>
      <c r="L107" s="145">
        <v>0</v>
      </c>
      <c r="M107" s="165">
        <v>0</v>
      </c>
      <c r="N107" s="145">
        <v>0</v>
      </c>
      <c r="O107" s="145">
        <v>0</v>
      </c>
      <c r="P107" s="145" t="s">
        <v>1869</v>
      </c>
      <c r="Q107" s="145" t="s">
        <v>1870</v>
      </c>
      <c r="R107" s="145">
        <v>29</v>
      </c>
      <c r="S107" s="166">
        <v>3391.2599999999998</v>
      </c>
    </row>
    <row r="108" spans="1:19" x14ac:dyDescent="0.25">
      <c r="A108" s="161" t="s">
        <v>114</v>
      </c>
      <c r="B108" s="144" t="s">
        <v>703</v>
      </c>
      <c r="C108" s="144">
        <v>1121</v>
      </c>
      <c r="D108" s="144" t="s">
        <v>1758</v>
      </c>
      <c r="E108" s="144" t="s">
        <v>757</v>
      </c>
      <c r="F108" s="144">
        <v>270501</v>
      </c>
      <c r="G108" s="144" t="s">
        <v>1759</v>
      </c>
      <c r="H108" s="144" t="s">
        <v>288</v>
      </c>
      <c r="I108" s="144" t="s">
        <v>92</v>
      </c>
      <c r="J108" s="144" t="s">
        <v>95</v>
      </c>
      <c r="K108" s="144"/>
      <c r="L108" s="144">
        <v>0</v>
      </c>
      <c r="M108" s="162">
        <v>0</v>
      </c>
      <c r="N108" s="144">
        <v>0</v>
      </c>
      <c r="O108" s="144">
        <v>0</v>
      </c>
      <c r="P108" s="144" t="s">
        <v>1766</v>
      </c>
      <c r="Q108" s="144" t="s">
        <v>1767</v>
      </c>
      <c r="R108" s="144">
        <v>29</v>
      </c>
      <c r="S108" s="163">
        <v>3391.2599999999998</v>
      </c>
    </row>
    <row r="109" spans="1:19" x14ac:dyDescent="0.25">
      <c r="A109" s="164" t="s">
        <v>114</v>
      </c>
      <c r="B109" s="145" t="s">
        <v>249</v>
      </c>
      <c r="C109" s="145">
        <v>1103</v>
      </c>
      <c r="D109" s="145" t="s">
        <v>187</v>
      </c>
      <c r="E109" s="145" t="s">
        <v>252</v>
      </c>
      <c r="F109" s="145">
        <v>260101</v>
      </c>
      <c r="G109" s="145" t="s">
        <v>107</v>
      </c>
      <c r="H109" s="145" t="s">
        <v>720</v>
      </c>
      <c r="I109" s="145" t="s">
        <v>95</v>
      </c>
      <c r="J109" s="145" t="s">
        <v>95</v>
      </c>
      <c r="K109" s="145"/>
      <c r="L109" s="145">
        <v>0</v>
      </c>
      <c r="M109" s="165">
        <v>0</v>
      </c>
      <c r="N109" s="145">
        <v>0</v>
      </c>
      <c r="O109" s="145">
        <v>0</v>
      </c>
      <c r="P109" s="145" t="s">
        <v>1790</v>
      </c>
      <c r="Q109" s="145" t="s">
        <v>1791</v>
      </c>
      <c r="R109" s="145">
        <v>29</v>
      </c>
      <c r="S109" s="166">
        <v>3391.2599999999998</v>
      </c>
    </row>
    <row r="110" spans="1:19" x14ac:dyDescent="0.25">
      <c r="A110" s="161" t="s">
        <v>114</v>
      </c>
      <c r="B110" s="144" t="s">
        <v>696</v>
      </c>
      <c r="C110" s="144">
        <v>1101</v>
      </c>
      <c r="D110" s="144" t="s">
        <v>1841</v>
      </c>
      <c r="E110" s="144" t="s">
        <v>698</v>
      </c>
      <c r="F110" s="144">
        <v>260101</v>
      </c>
      <c r="G110" s="144" t="s">
        <v>107</v>
      </c>
      <c r="H110" s="144" t="s">
        <v>268</v>
      </c>
      <c r="I110" s="144" t="s">
        <v>95</v>
      </c>
      <c r="J110" s="144" t="s">
        <v>95</v>
      </c>
      <c r="K110" s="144"/>
      <c r="L110" s="144">
        <v>0</v>
      </c>
      <c r="M110" s="162">
        <v>0</v>
      </c>
      <c r="N110" s="144">
        <v>0</v>
      </c>
      <c r="O110" s="144">
        <v>0</v>
      </c>
      <c r="P110" s="144" t="s">
        <v>1739</v>
      </c>
      <c r="Q110" s="144" t="s">
        <v>1844</v>
      </c>
      <c r="R110" s="144">
        <v>29</v>
      </c>
      <c r="S110" s="163">
        <v>3391.2599999999998</v>
      </c>
    </row>
    <row r="111" spans="1:19" x14ac:dyDescent="0.25">
      <c r="A111" s="164" t="s">
        <v>114</v>
      </c>
      <c r="B111" s="145" t="s">
        <v>703</v>
      </c>
      <c r="C111" s="145">
        <v>1101</v>
      </c>
      <c r="D111" s="145" t="s">
        <v>173</v>
      </c>
      <c r="E111" s="145" t="s">
        <v>1096</v>
      </c>
      <c r="F111" s="145">
        <v>270101</v>
      </c>
      <c r="G111" s="145" t="s">
        <v>1759</v>
      </c>
      <c r="H111" s="145" t="s">
        <v>268</v>
      </c>
      <c r="I111" s="145" t="s">
        <v>95</v>
      </c>
      <c r="J111" s="145" t="s">
        <v>95</v>
      </c>
      <c r="K111" s="145"/>
      <c r="L111" s="145">
        <v>0</v>
      </c>
      <c r="M111" s="165">
        <v>0</v>
      </c>
      <c r="N111" s="145">
        <v>0</v>
      </c>
      <c r="O111" s="145">
        <v>0</v>
      </c>
      <c r="P111" s="145" t="s">
        <v>1776</v>
      </c>
      <c r="Q111" s="145" t="s">
        <v>1777</v>
      </c>
      <c r="R111" s="145">
        <v>29</v>
      </c>
      <c r="S111" s="166">
        <v>3391.2599999999998</v>
      </c>
    </row>
    <row r="112" spans="1:19" x14ac:dyDescent="0.25">
      <c r="A112" s="161" t="s">
        <v>114</v>
      </c>
      <c r="B112" s="144" t="s">
        <v>420</v>
      </c>
      <c r="C112" s="144">
        <v>1102</v>
      </c>
      <c r="D112" s="144" t="s">
        <v>1824</v>
      </c>
      <c r="E112" s="144" t="s">
        <v>423</v>
      </c>
      <c r="F112" s="144">
        <v>230101</v>
      </c>
      <c r="G112" s="144" t="s">
        <v>119</v>
      </c>
      <c r="H112" s="144" t="s">
        <v>929</v>
      </c>
      <c r="I112" s="144" t="s">
        <v>95</v>
      </c>
      <c r="J112" s="144" t="s">
        <v>95</v>
      </c>
      <c r="K112" s="144"/>
      <c r="L112" s="144">
        <v>0</v>
      </c>
      <c r="M112" s="162">
        <v>0</v>
      </c>
      <c r="N112" s="144">
        <v>0</v>
      </c>
      <c r="O112" s="144">
        <v>0</v>
      </c>
      <c r="P112" s="144" t="s">
        <v>1871</v>
      </c>
      <c r="Q112" s="144" t="s">
        <v>1872</v>
      </c>
      <c r="R112" s="144">
        <v>29</v>
      </c>
      <c r="S112" s="163">
        <v>3391.2599999999998</v>
      </c>
    </row>
    <row r="113" spans="1:19" x14ac:dyDescent="0.25">
      <c r="A113" s="164" t="s">
        <v>114</v>
      </c>
      <c r="B113" s="145" t="s">
        <v>392</v>
      </c>
      <c r="C113" s="145">
        <v>2112</v>
      </c>
      <c r="D113" s="145" t="s">
        <v>217</v>
      </c>
      <c r="E113" s="145" t="s">
        <v>402</v>
      </c>
      <c r="F113" s="145">
        <v>540102</v>
      </c>
      <c r="G113" s="145" t="s">
        <v>159</v>
      </c>
      <c r="H113" s="145" t="s">
        <v>271</v>
      </c>
      <c r="I113" s="145" t="s">
        <v>95</v>
      </c>
      <c r="J113" s="145" t="s">
        <v>95</v>
      </c>
      <c r="K113" s="145"/>
      <c r="L113" s="145">
        <v>0</v>
      </c>
      <c r="M113" s="165">
        <v>0</v>
      </c>
      <c r="N113" s="145">
        <v>0</v>
      </c>
      <c r="O113" s="145">
        <v>0</v>
      </c>
      <c r="P113" s="145" t="s">
        <v>1828</v>
      </c>
      <c r="Q113" s="145" t="s">
        <v>1829</v>
      </c>
      <c r="R113" s="145">
        <v>29</v>
      </c>
      <c r="S113" s="166">
        <v>3391.2599999999998</v>
      </c>
    </row>
    <row r="114" spans="1:19" x14ac:dyDescent="0.25">
      <c r="A114" s="161" t="s">
        <v>114</v>
      </c>
      <c r="B114" s="144" t="s">
        <v>313</v>
      </c>
      <c r="C114" s="144">
        <v>1101</v>
      </c>
      <c r="D114" s="144" t="s">
        <v>110</v>
      </c>
      <c r="E114" s="144" t="s">
        <v>315</v>
      </c>
      <c r="F114" s="144">
        <v>420101</v>
      </c>
      <c r="G114" s="144" t="s">
        <v>111</v>
      </c>
      <c r="H114" s="144" t="s">
        <v>271</v>
      </c>
      <c r="I114" s="144" t="s">
        <v>95</v>
      </c>
      <c r="J114" s="144" t="s">
        <v>95</v>
      </c>
      <c r="K114" s="144"/>
      <c r="L114" s="144">
        <v>0</v>
      </c>
      <c r="M114" s="162">
        <v>0</v>
      </c>
      <c r="N114" s="144">
        <v>0</v>
      </c>
      <c r="O114" s="144">
        <v>0</v>
      </c>
      <c r="P114" s="144" t="s">
        <v>1739</v>
      </c>
      <c r="Q114" s="144" t="s">
        <v>1740</v>
      </c>
      <c r="R114" s="144">
        <v>29</v>
      </c>
      <c r="S114" s="163">
        <v>3391.2599999999998</v>
      </c>
    </row>
    <row r="115" spans="1:19" x14ac:dyDescent="0.25">
      <c r="A115" s="164" t="s">
        <v>114</v>
      </c>
      <c r="B115" s="145" t="s">
        <v>362</v>
      </c>
      <c r="C115" s="145">
        <v>1101</v>
      </c>
      <c r="D115" s="145" t="s">
        <v>90</v>
      </c>
      <c r="E115" s="145" t="s">
        <v>89</v>
      </c>
      <c r="F115" s="145">
        <v>451001</v>
      </c>
      <c r="G115" s="145" t="s">
        <v>1735</v>
      </c>
      <c r="H115" s="145" t="s">
        <v>512</v>
      </c>
      <c r="I115" s="145" t="s">
        <v>95</v>
      </c>
      <c r="J115" s="145" t="s">
        <v>95</v>
      </c>
      <c r="K115" s="145"/>
      <c r="L115" s="145">
        <v>0</v>
      </c>
      <c r="M115" s="165">
        <v>0</v>
      </c>
      <c r="N115" s="145">
        <v>0</v>
      </c>
      <c r="O115" s="145">
        <v>0</v>
      </c>
      <c r="P115" s="145" t="s">
        <v>1856</v>
      </c>
      <c r="Q115" s="145" t="s">
        <v>1857</v>
      </c>
      <c r="R115" s="145">
        <v>29</v>
      </c>
      <c r="S115" s="166">
        <v>3391.2599999999998</v>
      </c>
    </row>
    <row r="116" spans="1:19" x14ac:dyDescent="0.25">
      <c r="A116" s="161" t="s">
        <v>114</v>
      </c>
      <c r="B116" s="144" t="s">
        <v>392</v>
      </c>
      <c r="C116" s="144">
        <v>2111</v>
      </c>
      <c r="D116" s="144" t="s">
        <v>192</v>
      </c>
      <c r="E116" s="144" t="s">
        <v>395</v>
      </c>
      <c r="F116" s="144">
        <v>540102</v>
      </c>
      <c r="G116" s="144" t="s">
        <v>159</v>
      </c>
      <c r="H116" s="144" t="s">
        <v>334</v>
      </c>
      <c r="I116" s="144" t="s">
        <v>95</v>
      </c>
      <c r="J116" s="144" t="s">
        <v>95</v>
      </c>
      <c r="K116" s="144"/>
      <c r="L116" s="144">
        <v>0</v>
      </c>
      <c r="M116" s="162">
        <v>0</v>
      </c>
      <c r="N116" s="144">
        <v>0</v>
      </c>
      <c r="O116" s="144">
        <v>0</v>
      </c>
      <c r="P116" s="144" t="s">
        <v>1873</v>
      </c>
      <c r="Q116" s="144" t="s">
        <v>1874</v>
      </c>
      <c r="R116" s="144">
        <v>29</v>
      </c>
      <c r="S116" s="163">
        <v>3391.2599999999998</v>
      </c>
    </row>
    <row r="117" spans="1:19" x14ac:dyDescent="0.25">
      <c r="A117" s="164" t="s">
        <v>114</v>
      </c>
      <c r="B117" s="145" t="s">
        <v>313</v>
      </c>
      <c r="C117" s="145">
        <v>1101</v>
      </c>
      <c r="D117" s="145" t="s">
        <v>110</v>
      </c>
      <c r="E117" s="145" t="s">
        <v>315</v>
      </c>
      <c r="F117" s="145">
        <v>420101</v>
      </c>
      <c r="G117" s="145" t="s">
        <v>111</v>
      </c>
      <c r="H117" s="145" t="s">
        <v>1875</v>
      </c>
      <c r="I117" s="145" t="s">
        <v>95</v>
      </c>
      <c r="J117" s="145" t="s">
        <v>95</v>
      </c>
      <c r="K117" s="145"/>
      <c r="L117" s="145">
        <v>0</v>
      </c>
      <c r="M117" s="165">
        <v>0</v>
      </c>
      <c r="N117" s="145">
        <v>0</v>
      </c>
      <c r="O117" s="145">
        <v>0</v>
      </c>
      <c r="P117" s="145" t="s">
        <v>1876</v>
      </c>
      <c r="Q117" s="145" t="s">
        <v>1877</v>
      </c>
      <c r="R117" s="145">
        <v>29</v>
      </c>
      <c r="S117" s="166">
        <v>3391.2599999999998</v>
      </c>
    </row>
    <row r="118" spans="1:19" x14ac:dyDescent="0.25">
      <c r="A118" s="161" t="s">
        <v>114</v>
      </c>
      <c r="B118" s="144" t="s">
        <v>703</v>
      </c>
      <c r="C118" s="144">
        <v>997</v>
      </c>
      <c r="D118" s="144" t="s">
        <v>1878</v>
      </c>
      <c r="E118" s="144" t="s">
        <v>706</v>
      </c>
      <c r="F118" s="144">
        <v>320104</v>
      </c>
      <c r="G118" s="144" t="s">
        <v>1879</v>
      </c>
      <c r="H118" s="144" t="s">
        <v>294</v>
      </c>
      <c r="I118" s="144" t="s">
        <v>92</v>
      </c>
      <c r="J118" s="144" t="s">
        <v>95</v>
      </c>
      <c r="K118" s="144"/>
      <c r="L118" s="144">
        <v>0</v>
      </c>
      <c r="M118" s="162">
        <v>0</v>
      </c>
      <c r="N118" s="144">
        <v>0</v>
      </c>
      <c r="O118" s="144">
        <v>0</v>
      </c>
      <c r="P118" s="144" t="s">
        <v>1880</v>
      </c>
      <c r="Q118" s="144" t="s">
        <v>1881</v>
      </c>
      <c r="R118" s="144">
        <v>29</v>
      </c>
      <c r="S118" s="163">
        <v>3391.2599999999998</v>
      </c>
    </row>
    <row r="119" spans="1:19" x14ac:dyDescent="0.25">
      <c r="A119" s="164" t="s">
        <v>114</v>
      </c>
      <c r="B119" s="145" t="s">
        <v>362</v>
      </c>
      <c r="C119" s="145">
        <v>2401</v>
      </c>
      <c r="D119" s="145" t="s">
        <v>1830</v>
      </c>
      <c r="E119" s="145" t="s">
        <v>560</v>
      </c>
      <c r="F119" s="145">
        <v>451001</v>
      </c>
      <c r="G119" s="145" t="s">
        <v>1735</v>
      </c>
      <c r="H119" s="145" t="s">
        <v>288</v>
      </c>
      <c r="I119" s="145" t="s">
        <v>92</v>
      </c>
      <c r="J119" s="145" t="s">
        <v>95</v>
      </c>
      <c r="K119" s="145"/>
      <c r="L119" s="145">
        <v>0</v>
      </c>
      <c r="M119" s="165">
        <v>0</v>
      </c>
      <c r="N119" s="145">
        <v>0</v>
      </c>
      <c r="O119" s="145">
        <v>0</v>
      </c>
      <c r="P119" s="145" t="s">
        <v>1736</v>
      </c>
      <c r="Q119" s="145" t="s">
        <v>1737</v>
      </c>
      <c r="R119" s="145">
        <v>29</v>
      </c>
      <c r="S119" s="166">
        <v>3391.2599999999998</v>
      </c>
    </row>
    <row r="120" spans="1:19" x14ac:dyDescent="0.25">
      <c r="A120" s="161" t="s">
        <v>114</v>
      </c>
      <c r="B120" s="144" t="s">
        <v>416</v>
      </c>
      <c r="C120" s="144">
        <v>2051</v>
      </c>
      <c r="D120" s="144" t="s">
        <v>1754</v>
      </c>
      <c r="E120" s="144" t="s">
        <v>434</v>
      </c>
      <c r="F120" s="144">
        <v>340103</v>
      </c>
      <c r="G120" s="144" t="s">
        <v>1755</v>
      </c>
      <c r="H120" s="144" t="s">
        <v>297</v>
      </c>
      <c r="I120" s="144" t="s">
        <v>92</v>
      </c>
      <c r="J120" s="144" t="s">
        <v>95</v>
      </c>
      <c r="K120" s="144"/>
      <c r="L120" s="144">
        <v>0</v>
      </c>
      <c r="M120" s="162">
        <v>0</v>
      </c>
      <c r="N120" s="144">
        <v>0</v>
      </c>
      <c r="O120" s="144">
        <v>0</v>
      </c>
      <c r="P120" s="144" t="s">
        <v>1756</v>
      </c>
      <c r="Q120" s="144" t="s">
        <v>1757</v>
      </c>
      <c r="R120" s="144">
        <v>29</v>
      </c>
      <c r="S120" s="163">
        <v>3391.2599999999998</v>
      </c>
    </row>
    <row r="121" spans="1:19" x14ac:dyDescent="0.25">
      <c r="A121" s="164" t="s">
        <v>114</v>
      </c>
      <c r="B121" s="145" t="s">
        <v>329</v>
      </c>
      <c r="C121" s="145">
        <v>1100</v>
      </c>
      <c r="D121" s="145" t="s">
        <v>1769</v>
      </c>
      <c r="E121" s="145" t="s">
        <v>361</v>
      </c>
      <c r="F121" s="145">
        <v>360110</v>
      </c>
      <c r="G121" s="145" t="s">
        <v>1748</v>
      </c>
      <c r="H121" s="145" t="s">
        <v>297</v>
      </c>
      <c r="I121" s="145" t="s">
        <v>92</v>
      </c>
      <c r="J121" s="145" t="s">
        <v>95</v>
      </c>
      <c r="K121" s="145"/>
      <c r="L121" s="145">
        <v>0</v>
      </c>
      <c r="M121" s="165">
        <v>0</v>
      </c>
      <c r="N121" s="145">
        <v>0</v>
      </c>
      <c r="O121" s="145">
        <v>0</v>
      </c>
      <c r="P121" s="145" t="s">
        <v>1852</v>
      </c>
      <c r="Q121" s="145" t="s">
        <v>1853</v>
      </c>
      <c r="R121" s="145">
        <v>28</v>
      </c>
      <c r="S121" s="166">
        <v>3274.3199999999997</v>
      </c>
    </row>
    <row r="122" spans="1:19" x14ac:dyDescent="0.25">
      <c r="A122" s="161" t="s">
        <v>114</v>
      </c>
      <c r="B122" s="144" t="s">
        <v>420</v>
      </c>
      <c r="C122" s="144">
        <v>1104</v>
      </c>
      <c r="D122" s="144" t="s">
        <v>1882</v>
      </c>
      <c r="E122" s="144" t="s">
        <v>1310</v>
      </c>
      <c r="F122" s="144">
        <v>230101</v>
      </c>
      <c r="G122" s="144" t="s">
        <v>119</v>
      </c>
      <c r="H122" s="144" t="s">
        <v>288</v>
      </c>
      <c r="I122" s="144" t="s">
        <v>92</v>
      </c>
      <c r="J122" s="144" t="s">
        <v>95</v>
      </c>
      <c r="K122" s="144"/>
      <c r="L122" s="144">
        <v>0</v>
      </c>
      <c r="M122" s="162">
        <v>0</v>
      </c>
      <c r="N122" s="144">
        <v>0</v>
      </c>
      <c r="O122" s="144">
        <v>0</v>
      </c>
      <c r="P122" s="144" t="s">
        <v>1883</v>
      </c>
      <c r="Q122" s="144" t="s">
        <v>1884</v>
      </c>
      <c r="R122" s="144">
        <v>28</v>
      </c>
      <c r="S122" s="163">
        <v>3274.3199999999997</v>
      </c>
    </row>
    <row r="123" spans="1:19" x14ac:dyDescent="0.25">
      <c r="A123" s="164" t="s">
        <v>114</v>
      </c>
      <c r="B123" s="145" t="s">
        <v>306</v>
      </c>
      <c r="C123" s="145">
        <v>2293</v>
      </c>
      <c r="D123" s="145" t="s">
        <v>1885</v>
      </c>
      <c r="E123" s="145" t="s">
        <v>347</v>
      </c>
      <c r="F123" s="145">
        <v>451101</v>
      </c>
      <c r="G123" s="145" t="s">
        <v>1735</v>
      </c>
      <c r="H123" s="145" t="s">
        <v>288</v>
      </c>
      <c r="I123" s="145" t="s">
        <v>92</v>
      </c>
      <c r="J123" s="145" t="s">
        <v>95</v>
      </c>
      <c r="K123" s="145"/>
      <c r="L123" s="145">
        <v>0</v>
      </c>
      <c r="M123" s="165">
        <v>0</v>
      </c>
      <c r="N123" s="145">
        <v>0</v>
      </c>
      <c r="O123" s="145">
        <v>0</v>
      </c>
      <c r="P123" s="145" t="s">
        <v>1801</v>
      </c>
      <c r="Q123" s="145" t="s">
        <v>1802</v>
      </c>
      <c r="R123" s="145">
        <v>28</v>
      </c>
      <c r="S123" s="166">
        <v>3274.3199999999997</v>
      </c>
    </row>
    <row r="124" spans="1:19" x14ac:dyDescent="0.25">
      <c r="A124" s="161" t="s">
        <v>114</v>
      </c>
      <c r="B124" s="144" t="s">
        <v>313</v>
      </c>
      <c r="C124" s="144">
        <v>1101</v>
      </c>
      <c r="D124" s="144" t="s">
        <v>110</v>
      </c>
      <c r="E124" s="144" t="s">
        <v>315</v>
      </c>
      <c r="F124" s="144">
        <v>420101</v>
      </c>
      <c r="G124" s="144" t="s">
        <v>111</v>
      </c>
      <c r="H124" s="144" t="s">
        <v>288</v>
      </c>
      <c r="I124" s="144" t="s">
        <v>92</v>
      </c>
      <c r="J124" s="144" t="s">
        <v>95</v>
      </c>
      <c r="K124" s="144"/>
      <c r="L124" s="144">
        <v>0</v>
      </c>
      <c r="M124" s="162">
        <v>0</v>
      </c>
      <c r="N124" s="144">
        <v>0</v>
      </c>
      <c r="O124" s="144">
        <v>0</v>
      </c>
      <c r="P124" s="144" t="s">
        <v>1886</v>
      </c>
      <c r="Q124" s="144" t="s">
        <v>1887</v>
      </c>
      <c r="R124" s="144">
        <v>28</v>
      </c>
      <c r="S124" s="163">
        <v>3274.3199999999997</v>
      </c>
    </row>
    <row r="125" spans="1:19" x14ac:dyDescent="0.25">
      <c r="A125" s="164" t="s">
        <v>114</v>
      </c>
      <c r="B125" s="145" t="s">
        <v>313</v>
      </c>
      <c r="C125" s="145">
        <v>1101</v>
      </c>
      <c r="D125" s="145" t="s">
        <v>110</v>
      </c>
      <c r="E125" s="145" t="s">
        <v>315</v>
      </c>
      <c r="F125" s="145">
        <v>420101</v>
      </c>
      <c r="G125" s="145" t="s">
        <v>111</v>
      </c>
      <c r="H125" s="145" t="s">
        <v>248</v>
      </c>
      <c r="I125" s="145" t="s">
        <v>95</v>
      </c>
      <c r="J125" s="145" t="s">
        <v>95</v>
      </c>
      <c r="K125" s="145"/>
      <c r="L125" s="145">
        <v>0</v>
      </c>
      <c r="M125" s="165">
        <v>0</v>
      </c>
      <c r="N125" s="145">
        <v>0</v>
      </c>
      <c r="O125" s="145">
        <v>0</v>
      </c>
      <c r="P125" s="145" t="s">
        <v>1886</v>
      </c>
      <c r="Q125" s="145" t="s">
        <v>1887</v>
      </c>
      <c r="R125" s="145">
        <v>28</v>
      </c>
      <c r="S125" s="166">
        <v>3274.3199999999997</v>
      </c>
    </row>
    <row r="126" spans="1:19" x14ac:dyDescent="0.25">
      <c r="A126" s="161" t="s">
        <v>114</v>
      </c>
      <c r="B126" s="144" t="s">
        <v>420</v>
      </c>
      <c r="C126" s="144">
        <v>1102</v>
      </c>
      <c r="D126" s="144" t="s">
        <v>1824</v>
      </c>
      <c r="E126" s="144" t="s">
        <v>423</v>
      </c>
      <c r="F126" s="144">
        <v>230101</v>
      </c>
      <c r="G126" s="144" t="s">
        <v>119</v>
      </c>
      <c r="H126" s="144" t="s">
        <v>260</v>
      </c>
      <c r="I126" s="144" t="s">
        <v>95</v>
      </c>
      <c r="J126" s="144" t="s">
        <v>95</v>
      </c>
      <c r="K126" s="144"/>
      <c r="L126" s="144">
        <v>0</v>
      </c>
      <c r="M126" s="162">
        <v>0</v>
      </c>
      <c r="N126" s="144">
        <v>0</v>
      </c>
      <c r="O126" s="144">
        <v>0</v>
      </c>
      <c r="P126" s="144" t="s">
        <v>1854</v>
      </c>
      <c r="Q126" s="144" t="s">
        <v>1855</v>
      </c>
      <c r="R126" s="144">
        <v>28</v>
      </c>
      <c r="S126" s="163">
        <v>3274.3199999999997</v>
      </c>
    </row>
    <row r="127" spans="1:19" x14ac:dyDescent="0.25">
      <c r="A127" s="164" t="s">
        <v>114</v>
      </c>
      <c r="B127" s="145" t="s">
        <v>420</v>
      </c>
      <c r="C127" s="145">
        <v>1102</v>
      </c>
      <c r="D127" s="145" t="s">
        <v>1824</v>
      </c>
      <c r="E127" s="145" t="s">
        <v>423</v>
      </c>
      <c r="F127" s="145">
        <v>230101</v>
      </c>
      <c r="G127" s="145" t="s">
        <v>119</v>
      </c>
      <c r="H127" s="145" t="s">
        <v>1523</v>
      </c>
      <c r="I127" s="145" t="s">
        <v>95</v>
      </c>
      <c r="J127" s="145" t="s">
        <v>95</v>
      </c>
      <c r="K127" s="145"/>
      <c r="L127" s="145">
        <v>0</v>
      </c>
      <c r="M127" s="165">
        <v>0</v>
      </c>
      <c r="N127" s="145">
        <v>0</v>
      </c>
      <c r="O127" s="145">
        <v>0</v>
      </c>
      <c r="P127" s="145" t="s">
        <v>1813</v>
      </c>
      <c r="Q127" s="145" t="s">
        <v>1814</v>
      </c>
      <c r="R127" s="145">
        <v>28</v>
      </c>
      <c r="S127" s="166">
        <v>3274.3199999999997</v>
      </c>
    </row>
    <row r="128" spans="1:19" x14ac:dyDescent="0.25">
      <c r="A128" s="161" t="s">
        <v>114</v>
      </c>
      <c r="B128" s="144" t="s">
        <v>416</v>
      </c>
      <c r="C128" s="144">
        <v>2051</v>
      </c>
      <c r="D128" s="144" t="s">
        <v>1754</v>
      </c>
      <c r="E128" s="144" t="s">
        <v>434</v>
      </c>
      <c r="F128" s="144">
        <v>340103</v>
      </c>
      <c r="G128" s="144" t="s">
        <v>1755</v>
      </c>
      <c r="H128" s="144" t="s">
        <v>248</v>
      </c>
      <c r="I128" s="144" t="s">
        <v>95</v>
      </c>
      <c r="J128" s="144" t="s">
        <v>95</v>
      </c>
      <c r="K128" s="144"/>
      <c r="L128" s="144">
        <v>0</v>
      </c>
      <c r="M128" s="162">
        <v>0</v>
      </c>
      <c r="N128" s="144">
        <v>0</v>
      </c>
      <c r="O128" s="144">
        <v>0</v>
      </c>
      <c r="P128" s="144" t="s">
        <v>1858</v>
      </c>
      <c r="Q128" s="144" t="s">
        <v>1859</v>
      </c>
      <c r="R128" s="144">
        <v>28</v>
      </c>
      <c r="S128" s="163">
        <v>3274.3199999999997</v>
      </c>
    </row>
    <row r="129" spans="1:19" x14ac:dyDescent="0.25">
      <c r="A129" s="164" t="s">
        <v>114</v>
      </c>
      <c r="B129" s="145" t="s">
        <v>416</v>
      </c>
      <c r="C129" s="145">
        <v>2051</v>
      </c>
      <c r="D129" s="145" t="s">
        <v>1754</v>
      </c>
      <c r="E129" s="145" t="s">
        <v>434</v>
      </c>
      <c r="F129" s="145">
        <v>340103</v>
      </c>
      <c r="G129" s="145" t="s">
        <v>1755</v>
      </c>
      <c r="H129" s="145" t="s">
        <v>257</v>
      </c>
      <c r="I129" s="145" t="s">
        <v>95</v>
      </c>
      <c r="J129" s="145" t="s">
        <v>95</v>
      </c>
      <c r="K129" s="145"/>
      <c r="L129" s="145">
        <v>0</v>
      </c>
      <c r="M129" s="165">
        <v>0</v>
      </c>
      <c r="N129" s="145">
        <v>0</v>
      </c>
      <c r="O129" s="145">
        <v>0</v>
      </c>
      <c r="P129" s="145" t="s">
        <v>1858</v>
      </c>
      <c r="Q129" s="145" t="s">
        <v>1859</v>
      </c>
      <c r="R129" s="145">
        <v>28</v>
      </c>
      <c r="S129" s="166">
        <v>3274.3199999999997</v>
      </c>
    </row>
    <row r="130" spans="1:19" x14ac:dyDescent="0.25">
      <c r="A130" s="161" t="s">
        <v>114</v>
      </c>
      <c r="B130" s="144" t="s">
        <v>454</v>
      </c>
      <c r="C130" s="144">
        <v>1100</v>
      </c>
      <c r="D130" s="144" t="s">
        <v>1888</v>
      </c>
      <c r="E130" s="144" t="s">
        <v>456</v>
      </c>
      <c r="F130" s="144">
        <v>500601</v>
      </c>
      <c r="G130" s="144" t="s">
        <v>1794</v>
      </c>
      <c r="H130" s="144" t="s">
        <v>1541</v>
      </c>
      <c r="I130" s="144" t="s">
        <v>95</v>
      </c>
      <c r="J130" s="144" t="s">
        <v>95</v>
      </c>
      <c r="K130" s="144"/>
      <c r="L130" s="144">
        <v>0</v>
      </c>
      <c r="M130" s="162">
        <v>0</v>
      </c>
      <c r="N130" s="144">
        <v>0</v>
      </c>
      <c r="O130" s="144">
        <v>0</v>
      </c>
      <c r="P130" s="144" t="s">
        <v>1889</v>
      </c>
      <c r="Q130" s="144" t="s">
        <v>1890</v>
      </c>
      <c r="R130" s="144">
        <v>28</v>
      </c>
      <c r="S130" s="163">
        <v>3274.3199999999997</v>
      </c>
    </row>
    <row r="131" spans="1:19" x14ac:dyDescent="0.25">
      <c r="A131" s="164" t="s">
        <v>114</v>
      </c>
      <c r="B131" s="145" t="s">
        <v>249</v>
      </c>
      <c r="C131" s="145">
        <v>2511</v>
      </c>
      <c r="D131" s="145" t="s">
        <v>1838</v>
      </c>
      <c r="E131" s="145" t="s">
        <v>657</v>
      </c>
      <c r="F131" s="145">
        <v>260403</v>
      </c>
      <c r="G131" s="145" t="s">
        <v>107</v>
      </c>
      <c r="H131" s="145" t="s">
        <v>248</v>
      </c>
      <c r="I131" s="145" t="s">
        <v>95</v>
      </c>
      <c r="J131" s="145" t="s">
        <v>95</v>
      </c>
      <c r="K131" s="145"/>
      <c r="L131" s="145">
        <v>0</v>
      </c>
      <c r="M131" s="165">
        <v>0</v>
      </c>
      <c r="N131" s="145">
        <v>0</v>
      </c>
      <c r="O131" s="145">
        <v>0</v>
      </c>
      <c r="P131" s="145" t="s">
        <v>1839</v>
      </c>
      <c r="Q131" s="145" t="s">
        <v>1840</v>
      </c>
      <c r="R131" s="145">
        <v>28</v>
      </c>
      <c r="S131" s="166">
        <v>3274.3199999999997</v>
      </c>
    </row>
    <row r="132" spans="1:19" x14ac:dyDescent="0.25">
      <c r="A132" s="161" t="s">
        <v>114</v>
      </c>
      <c r="B132" s="144" t="s">
        <v>416</v>
      </c>
      <c r="C132" s="144">
        <v>2051</v>
      </c>
      <c r="D132" s="144" t="s">
        <v>1754</v>
      </c>
      <c r="E132" s="144" t="s">
        <v>434</v>
      </c>
      <c r="F132" s="144">
        <v>340103</v>
      </c>
      <c r="G132" s="144" t="s">
        <v>1755</v>
      </c>
      <c r="H132" s="144" t="s">
        <v>512</v>
      </c>
      <c r="I132" s="144" t="s">
        <v>95</v>
      </c>
      <c r="J132" s="144" t="s">
        <v>95</v>
      </c>
      <c r="K132" s="144"/>
      <c r="L132" s="144">
        <v>0</v>
      </c>
      <c r="M132" s="162">
        <v>0</v>
      </c>
      <c r="N132" s="144">
        <v>0</v>
      </c>
      <c r="O132" s="144">
        <v>0</v>
      </c>
      <c r="P132" s="144" t="s">
        <v>1780</v>
      </c>
      <c r="Q132" s="144" t="s">
        <v>1781</v>
      </c>
      <c r="R132" s="144">
        <v>28</v>
      </c>
      <c r="S132" s="163">
        <v>3274.3199999999997</v>
      </c>
    </row>
    <row r="133" spans="1:19" x14ac:dyDescent="0.25">
      <c r="A133" s="164" t="s">
        <v>114</v>
      </c>
      <c r="B133" s="145" t="s">
        <v>703</v>
      </c>
      <c r="C133" s="145">
        <v>1001</v>
      </c>
      <c r="D133" s="145" t="s">
        <v>146</v>
      </c>
      <c r="E133" s="145" t="s">
        <v>711</v>
      </c>
      <c r="F133" s="145">
        <v>279999</v>
      </c>
      <c r="G133" s="145" t="s">
        <v>1759</v>
      </c>
      <c r="H133" s="145" t="s">
        <v>248</v>
      </c>
      <c r="I133" s="145" t="s">
        <v>95</v>
      </c>
      <c r="J133" s="145" t="s">
        <v>95</v>
      </c>
      <c r="K133" s="145" t="s">
        <v>548</v>
      </c>
      <c r="L133" s="145">
        <v>28</v>
      </c>
      <c r="M133" s="165">
        <v>3274.3199999999997</v>
      </c>
      <c r="N133" s="145">
        <v>0</v>
      </c>
      <c r="O133" s="145">
        <v>28</v>
      </c>
      <c r="P133" s="145" t="s">
        <v>1891</v>
      </c>
      <c r="Q133" s="145" t="s">
        <v>1892</v>
      </c>
      <c r="R133" s="145">
        <v>28</v>
      </c>
      <c r="S133" s="166">
        <v>3274.3199999999997</v>
      </c>
    </row>
    <row r="134" spans="1:19" x14ac:dyDescent="0.25">
      <c r="A134" s="161" t="s">
        <v>114</v>
      </c>
      <c r="B134" s="144" t="s">
        <v>703</v>
      </c>
      <c r="C134" s="144">
        <v>1111</v>
      </c>
      <c r="D134" s="144" t="s">
        <v>123</v>
      </c>
      <c r="E134" s="144" t="s">
        <v>122</v>
      </c>
      <c r="F134" s="144">
        <v>270101</v>
      </c>
      <c r="G134" s="144" t="s">
        <v>1759</v>
      </c>
      <c r="H134" s="144" t="s">
        <v>257</v>
      </c>
      <c r="I134" s="144" t="s">
        <v>95</v>
      </c>
      <c r="J134" s="144" t="s">
        <v>95</v>
      </c>
      <c r="K134" s="144"/>
      <c r="L134" s="144">
        <v>0</v>
      </c>
      <c r="M134" s="162">
        <v>0</v>
      </c>
      <c r="N134" s="144">
        <v>0</v>
      </c>
      <c r="O134" s="144">
        <v>0</v>
      </c>
      <c r="P134" s="144" t="s">
        <v>1815</v>
      </c>
      <c r="Q134" s="144" t="s">
        <v>1816</v>
      </c>
      <c r="R134" s="144">
        <v>28</v>
      </c>
      <c r="S134" s="163">
        <v>3274.3199999999997</v>
      </c>
    </row>
    <row r="135" spans="1:19" x14ac:dyDescent="0.25">
      <c r="A135" s="164" t="s">
        <v>114</v>
      </c>
      <c r="B135" s="145" t="s">
        <v>703</v>
      </c>
      <c r="C135" s="145">
        <v>1121</v>
      </c>
      <c r="D135" s="145" t="s">
        <v>1758</v>
      </c>
      <c r="E135" s="145" t="s">
        <v>757</v>
      </c>
      <c r="F135" s="145">
        <v>270501</v>
      </c>
      <c r="G135" s="145" t="s">
        <v>1759</v>
      </c>
      <c r="H135" s="145" t="s">
        <v>338</v>
      </c>
      <c r="I135" s="145" t="s">
        <v>95</v>
      </c>
      <c r="J135" s="145" t="s">
        <v>95</v>
      </c>
      <c r="K135" s="145"/>
      <c r="L135" s="145">
        <v>0</v>
      </c>
      <c r="M135" s="165">
        <v>0</v>
      </c>
      <c r="N135" s="145">
        <v>0</v>
      </c>
      <c r="O135" s="145">
        <v>0</v>
      </c>
      <c r="P135" s="145" t="s">
        <v>1785</v>
      </c>
      <c r="Q135" s="145" t="s">
        <v>1786</v>
      </c>
      <c r="R135" s="145">
        <v>28</v>
      </c>
      <c r="S135" s="166">
        <v>3274.3199999999997</v>
      </c>
    </row>
    <row r="136" spans="1:19" x14ac:dyDescent="0.25">
      <c r="A136" s="161" t="s">
        <v>114</v>
      </c>
      <c r="B136" s="144" t="s">
        <v>703</v>
      </c>
      <c r="C136" s="144">
        <v>1121</v>
      </c>
      <c r="D136" s="144" t="s">
        <v>1758</v>
      </c>
      <c r="E136" s="144" t="s">
        <v>757</v>
      </c>
      <c r="F136" s="144">
        <v>270501</v>
      </c>
      <c r="G136" s="144" t="s">
        <v>1759</v>
      </c>
      <c r="H136" s="144" t="s">
        <v>285</v>
      </c>
      <c r="I136" s="144" t="s">
        <v>92</v>
      </c>
      <c r="J136" s="144" t="s">
        <v>95</v>
      </c>
      <c r="K136" s="144"/>
      <c r="L136" s="144">
        <v>0</v>
      </c>
      <c r="M136" s="162">
        <v>0</v>
      </c>
      <c r="N136" s="144">
        <v>0</v>
      </c>
      <c r="O136" s="144">
        <v>0</v>
      </c>
      <c r="P136" s="144" t="s">
        <v>1787</v>
      </c>
      <c r="Q136" s="144" t="s">
        <v>1788</v>
      </c>
      <c r="R136" s="144">
        <v>28</v>
      </c>
      <c r="S136" s="163">
        <v>3274.3199999999997</v>
      </c>
    </row>
    <row r="137" spans="1:19" x14ac:dyDescent="0.25">
      <c r="A137" s="164" t="s">
        <v>114</v>
      </c>
      <c r="B137" s="145" t="s">
        <v>249</v>
      </c>
      <c r="C137" s="145">
        <v>1107</v>
      </c>
      <c r="D137" s="145" t="s">
        <v>129</v>
      </c>
      <c r="E137" s="145" t="s">
        <v>128</v>
      </c>
      <c r="F137" s="145">
        <v>260101</v>
      </c>
      <c r="G137" s="145" t="s">
        <v>107</v>
      </c>
      <c r="H137" s="145" t="s">
        <v>268</v>
      </c>
      <c r="I137" s="145" t="s">
        <v>95</v>
      </c>
      <c r="J137" s="145" t="s">
        <v>95</v>
      </c>
      <c r="K137" s="145"/>
      <c r="L137" s="145">
        <v>0</v>
      </c>
      <c r="M137" s="165">
        <v>0</v>
      </c>
      <c r="N137" s="145">
        <v>0</v>
      </c>
      <c r="O137" s="145">
        <v>0</v>
      </c>
      <c r="P137" s="145" t="s">
        <v>1893</v>
      </c>
      <c r="Q137" s="145" t="s">
        <v>1894</v>
      </c>
      <c r="R137" s="145">
        <v>28</v>
      </c>
      <c r="S137" s="166">
        <v>3274.3199999999997</v>
      </c>
    </row>
    <row r="138" spans="1:19" x14ac:dyDescent="0.25">
      <c r="A138" s="161" t="s">
        <v>114</v>
      </c>
      <c r="B138" s="144" t="s">
        <v>249</v>
      </c>
      <c r="C138" s="144" t="s">
        <v>253</v>
      </c>
      <c r="D138" s="144" t="s">
        <v>1819</v>
      </c>
      <c r="E138" s="144" t="s">
        <v>255</v>
      </c>
      <c r="F138" s="144">
        <v>260101</v>
      </c>
      <c r="G138" s="144" t="s">
        <v>107</v>
      </c>
      <c r="H138" s="144" t="s">
        <v>720</v>
      </c>
      <c r="I138" s="144" t="s">
        <v>95</v>
      </c>
      <c r="J138" s="144" t="s">
        <v>95</v>
      </c>
      <c r="K138" s="144"/>
      <c r="L138" s="144">
        <v>0</v>
      </c>
      <c r="M138" s="162">
        <v>0</v>
      </c>
      <c r="N138" s="144">
        <v>0</v>
      </c>
      <c r="O138" s="144">
        <v>0</v>
      </c>
      <c r="P138" s="144" t="s">
        <v>1790</v>
      </c>
      <c r="Q138" s="144" t="s">
        <v>1791</v>
      </c>
      <c r="R138" s="144">
        <v>28</v>
      </c>
      <c r="S138" s="163">
        <v>3274.3199999999997</v>
      </c>
    </row>
    <row r="139" spans="1:19" x14ac:dyDescent="0.25">
      <c r="A139" s="164" t="s">
        <v>114</v>
      </c>
      <c r="B139" s="145" t="s">
        <v>249</v>
      </c>
      <c r="C139" s="145">
        <v>1103</v>
      </c>
      <c r="D139" s="145" t="s">
        <v>187</v>
      </c>
      <c r="E139" s="145" t="s">
        <v>252</v>
      </c>
      <c r="F139" s="145">
        <v>260101</v>
      </c>
      <c r="G139" s="145" t="s">
        <v>107</v>
      </c>
      <c r="H139" s="145" t="s">
        <v>271</v>
      </c>
      <c r="I139" s="145" t="s">
        <v>95</v>
      </c>
      <c r="J139" s="145" t="s">
        <v>95</v>
      </c>
      <c r="K139" s="145"/>
      <c r="L139" s="145">
        <v>0</v>
      </c>
      <c r="M139" s="165">
        <v>0</v>
      </c>
      <c r="N139" s="145">
        <v>0</v>
      </c>
      <c r="O139" s="145">
        <v>0</v>
      </c>
      <c r="P139" s="145" t="s">
        <v>1739</v>
      </c>
      <c r="Q139" s="145" t="s">
        <v>1844</v>
      </c>
      <c r="R139" s="145">
        <v>28</v>
      </c>
      <c r="S139" s="166">
        <v>3274.3199999999997</v>
      </c>
    </row>
    <row r="140" spans="1:19" x14ac:dyDescent="0.25">
      <c r="A140" s="161" t="s">
        <v>114</v>
      </c>
      <c r="B140" s="144" t="s">
        <v>249</v>
      </c>
      <c r="C140" s="144" t="s">
        <v>253</v>
      </c>
      <c r="D140" s="144" t="s">
        <v>1819</v>
      </c>
      <c r="E140" s="144" t="s">
        <v>255</v>
      </c>
      <c r="F140" s="144">
        <v>260101</v>
      </c>
      <c r="G140" s="144" t="s">
        <v>107</v>
      </c>
      <c r="H140" s="144" t="s">
        <v>271</v>
      </c>
      <c r="I140" s="144" t="s">
        <v>95</v>
      </c>
      <c r="J140" s="144" t="s">
        <v>95</v>
      </c>
      <c r="K140" s="144"/>
      <c r="L140" s="144">
        <v>0</v>
      </c>
      <c r="M140" s="162">
        <v>0</v>
      </c>
      <c r="N140" s="144">
        <v>0</v>
      </c>
      <c r="O140" s="144">
        <v>0</v>
      </c>
      <c r="P140" s="144" t="s">
        <v>1739</v>
      </c>
      <c r="Q140" s="144" t="s">
        <v>1844</v>
      </c>
      <c r="R140" s="144">
        <v>28</v>
      </c>
      <c r="S140" s="163">
        <v>3274.3199999999997</v>
      </c>
    </row>
    <row r="141" spans="1:19" x14ac:dyDescent="0.25">
      <c r="A141" s="164" t="s">
        <v>114</v>
      </c>
      <c r="B141" s="145" t="s">
        <v>703</v>
      </c>
      <c r="C141" s="145">
        <v>997</v>
      </c>
      <c r="D141" s="145" t="s">
        <v>1878</v>
      </c>
      <c r="E141" s="145" t="s">
        <v>706</v>
      </c>
      <c r="F141" s="145">
        <v>320104</v>
      </c>
      <c r="G141" s="145" t="s">
        <v>1879</v>
      </c>
      <c r="H141" s="145" t="s">
        <v>268</v>
      </c>
      <c r="I141" s="145" t="s">
        <v>95</v>
      </c>
      <c r="J141" s="145" t="s">
        <v>95</v>
      </c>
      <c r="K141" s="145"/>
      <c r="L141" s="145">
        <v>0</v>
      </c>
      <c r="M141" s="165">
        <v>0</v>
      </c>
      <c r="N141" s="145">
        <v>0</v>
      </c>
      <c r="O141" s="145">
        <v>0</v>
      </c>
      <c r="P141" s="145" t="s">
        <v>1792</v>
      </c>
      <c r="Q141" s="145" t="s">
        <v>1793</v>
      </c>
      <c r="R141" s="145">
        <v>28</v>
      </c>
      <c r="S141" s="166">
        <v>3274.3199999999997</v>
      </c>
    </row>
    <row r="142" spans="1:19" x14ac:dyDescent="0.25">
      <c r="A142" s="161" t="s">
        <v>114</v>
      </c>
      <c r="B142" s="144" t="s">
        <v>703</v>
      </c>
      <c r="C142" s="144">
        <v>1111</v>
      </c>
      <c r="D142" s="144" t="s">
        <v>123</v>
      </c>
      <c r="E142" s="144" t="s">
        <v>122</v>
      </c>
      <c r="F142" s="144">
        <v>270101</v>
      </c>
      <c r="G142" s="144" t="s">
        <v>1759</v>
      </c>
      <c r="H142" s="144" t="s">
        <v>812</v>
      </c>
      <c r="I142" s="144" t="s">
        <v>95</v>
      </c>
      <c r="J142" s="144" t="s">
        <v>95</v>
      </c>
      <c r="K142" s="144"/>
      <c r="L142" s="144">
        <v>0</v>
      </c>
      <c r="M142" s="162">
        <v>0</v>
      </c>
      <c r="N142" s="144">
        <v>0</v>
      </c>
      <c r="O142" s="144">
        <v>0</v>
      </c>
      <c r="P142" s="144" t="s">
        <v>1760</v>
      </c>
      <c r="Q142" s="144" t="s">
        <v>1761</v>
      </c>
      <c r="R142" s="144">
        <v>28</v>
      </c>
      <c r="S142" s="163">
        <v>3274.3199999999997</v>
      </c>
    </row>
    <row r="143" spans="1:19" x14ac:dyDescent="0.25">
      <c r="A143" s="164" t="s">
        <v>114</v>
      </c>
      <c r="B143" s="145" t="s">
        <v>420</v>
      </c>
      <c r="C143" s="145">
        <v>1102</v>
      </c>
      <c r="D143" s="145" t="s">
        <v>1824</v>
      </c>
      <c r="E143" s="145" t="s">
        <v>423</v>
      </c>
      <c r="F143" s="145">
        <v>230101</v>
      </c>
      <c r="G143" s="145" t="s">
        <v>119</v>
      </c>
      <c r="H143" s="145" t="s">
        <v>1742</v>
      </c>
      <c r="I143" s="145" t="s">
        <v>95</v>
      </c>
      <c r="J143" s="145" t="s">
        <v>95</v>
      </c>
      <c r="K143" s="145"/>
      <c r="L143" s="145">
        <v>0</v>
      </c>
      <c r="M143" s="165">
        <v>0</v>
      </c>
      <c r="N143" s="145">
        <v>0</v>
      </c>
      <c r="O143" s="145">
        <v>0</v>
      </c>
      <c r="P143" s="145" t="s">
        <v>1825</v>
      </c>
      <c r="Q143" s="145" t="s">
        <v>1826</v>
      </c>
      <c r="R143" s="145">
        <v>28</v>
      </c>
      <c r="S143" s="166">
        <v>3274.3199999999997</v>
      </c>
    </row>
    <row r="144" spans="1:19" x14ac:dyDescent="0.25">
      <c r="A144" s="161" t="s">
        <v>114</v>
      </c>
      <c r="B144" s="144" t="s">
        <v>703</v>
      </c>
      <c r="C144" s="144">
        <v>1113</v>
      </c>
      <c r="D144" s="144" t="s">
        <v>127</v>
      </c>
      <c r="E144" s="144" t="s">
        <v>753</v>
      </c>
      <c r="F144" s="144">
        <v>270101</v>
      </c>
      <c r="G144" s="144" t="s">
        <v>1759</v>
      </c>
      <c r="H144" s="144" t="s">
        <v>282</v>
      </c>
      <c r="I144" s="144" t="s">
        <v>95</v>
      </c>
      <c r="J144" s="144" t="s">
        <v>95</v>
      </c>
      <c r="K144" s="144"/>
      <c r="L144" s="144">
        <v>0</v>
      </c>
      <c r="M144" s="162">
        <v>0</v>
      </c>
      <c r="N144" s="144">
        <v>0</v>
      </c>
      <c r="O144" s="144">
        <v>0</v>
      </c>
      <c r="P144" s="144" t="s">
        <v>1778</v>
      </c>
      <c r="Q144" s="144" t="s">
        <v>1779</v>
      </c>
      <c r="R144" s="144">
        <v>28</v>
      </c>
      <c r="S144" s="163">
        <v>3274.3199999999997</v>
      </c>
    </row>
    <row r="145" spans="1:19" x14ac:dyDescent="0.25">
      <c r="A145" s="164" t="s">
        <v>114</v>
      </c>
      <c r="B145" s="145" t="s">
        <v>306</v>
      </c>
      <c r="C145" s="145">
        <v>1101</v>
      </c>
      <c r="D145" s="145" t="s">
        <v>131</v>
      </c>
      <c r="E145" s="145" t="s">
        <v>130</v>
      </c>
      <c r="F145" s="145">
        <v>451101</v>
      </c>
      <c r="G145" s="145" t="s">
        <v>1735</v>
      </c>
      <c r="H145" s="145" t="s">
        <v>274</v>
      </c>
      <c r="I145" s="145" t="s">
        <v>95</v>
      </c>
      <c r="J145" s="145" t="s">
        <v>95</v>
      </c>
      <c r="K145" s="145"/>
      <c r="L145" s="145">
        <v>0</v>
      </c>
      <c r="M145" s="165">
        <v>0</v>
      </c>
      <c r="N145" s="145">
        <v>0</v>
      </c>
      <c r="O145" s="145">
        <v>0</v>
      </c>
      <c r="P145" s="145" t="s">
        <v>1738</v>
      </c>
      <c r="Q145" s="145" t="s">
        <v>1734</v>
      </c>
      <c r="R145" s="145">
        <v>28</v>
      </c>
      <c r="S145" s="166">
        <v>3274.3199999999997</v>
      </c>
    </row>
    <row r="146" spans="1:19" x14ac:dyDescent="0.25">
      <c r="A146" s="161" t="s">
        <v>114</v>
      </c>
      <c r="B146" s="144" t="s">
        <v>420</v>
      </c>
      <c r="C146" s="144">
        <v>1101</v>
      </c>
      <c r="D146" s="144" t="s">
        <v>124</v>
      </c>
      <c r="E146" s="144" t="s">
        <v>426</v>
      </c>
      <c r="F146" s="144">
        <v>230101</v>
      </c>
      <c r="G146" s="144" t="s">
        <v>119</v>
      </c>
      <c r="H146" s="144" t="s">
        <v>285</v>
      </c>
      <c r="I146" s="144" t="s">
        <v>92</v>
      </c>
      <c r="J146" s="144" t="s">
        <v>95</v>
      </c>
      <c r="K146" s="144"/>
      <c r="L146" s="144">
        <v>0</v>
      </c>
      <c r="M146" s="162">
        <v>0</v>
      </c>
      <c r="N146" s="144">
        <v>0</v>
      </c>
      <c r="O146" s="144">
        <v>0</v>
      </c>
      <c r="P146" s="144" t="s">
        <v>1895</v>
      </c>
      <c r="Q146" s="144" t="s">
        <v>1896</v>
      </c>
      <c r="R146" s="144">
        <v>28</v>
      </c>
      <c r="S146" s="163">
        <v>3274.3199999999997</v>
      </c>
    </row>
    <row r="147" spans="1:19" x14ac:dyDescent="0.25">
      <c r="A147" s="164" t="s">
        <v>114</v>
      </c>
      <c r="B147" s="145" t="s">
        <v>313</v>
      </c>
      <c r="C147" s="145">
        <v>1101</v>
      </c>
      <c r="D147" s="145" t="s">
        <v>110</v>
      </c>
      <c r="E147" s="145" t="s">
        <v>315</v>
      </c>
      <c r="F147" s="145">
        <v>420101</v>
      </c>
      <c r="G147" s="145" t="s">
        <v>111</v>
      </c>
      <c r="H147" s="145" t="s">
        <v>1897</v>
      </c>
      <c r="I147" s="145" t="s">
        <v>95</v>
      </c>
      <c r="J147" s="145" t="s">
        <v>95</v>
      </c>
      <c r="K147" s="145"/>
      <c r="L147" s="145">
        <v>0</v>
      </c>
      <c r="M147" s="165">
        <v>0</v>
      </c>
      <c r="N147" s="145">
        <v>0</v>
      </c>
      <c r="O147" s="145">
        <v>0</v>
      </c>
      <c r="P147" s="145" t="s">
        <v>1876</v>
      </c>
      <c r="Q147" s="145" t="s">
        <v>1877</v>
      </c>
      <c r="R147" s="145">
        <v>28</v>
      </c>
      <c r="S147" s="166">
        <v>3274.3199999999997</v>
      </c>
    </row>
    <row r="148" spans="1:19" x14ac:dyDescent="0.25">
      <c r="A148" s="161" t="s">
        <v>114</v>
      </c>
      <c r="B148" s="144" t="s">
        <v>362</v>
      </c>
      <c r="C148" s="144">
        <v>1101</v>
      </c>
      <c r="D148" s="144" t="s">
        <v>90</v>
      </c>
      <c r="E148" s="144" t="s">
        <v>89</v>
      </c>
      <c r="F148" s="144">
        <v>451001</v>
      </c>
      <c r="G148" s="144" t="s">
        <v>1735</v>
      </c>
      <c r="H148" s="144" t="s">
        <v>1898</v>
      </c>
      <c r="I148" s="144" t="s">
        <v>95</v>
      </c>
      <c r="J148" s="144" t="s">
        <v>95</v>
      </c>
      <c r="K148" s="144"/>
      <c r="L148" s="144">
        <v>0</v>
      </c>
      <c r="M148" s="162">
        <v>0</v>
      </c>
      <c r="N148" s="144">
        <v>0</v>
      </c>
      <c r="O148" s="144">
        <v>0</v>
      </c>
      <c r="P148" s="144" t="s">
        <v>1899</v>
      </c>
      <c r="Q148" s="144" t="s">
        <v>1829</v>
      </c>
      <c r="R148" s="144">
        <v>28</v>
      </c>
      <c r="S148" s="163">
        <v>3274.3199999999997</v>
      </c>
    </row>
    <row r="149" spans="1:19" x14ac:dyDescent="0.25">
      <c r="A149" s="164" t="s">
        <v>114</v>
      </c>
      <c r="B149" s="145" t="s">
        <v>313</v>
      </c>
      <c r="C149" s="145">
        <v>2102</v>
      </c>
      <c r="D149" s="145" t="s">
        <v>1900</v>
      </c>
      <c r="E149" s="145" t="s">
        <v>1315</v>
      </c>
      <c r="F149" s="145">
        <v>420101</v>
      </c>
      <c r="G149" s="145" t="s">
        <v>111</v>
      </c>
      <c r="H149" s="145" t="s">
        <v>285</v>
      </c>
      <c r="I149" s="145" t="s">
        <v>92</v>
      </c>
      <c r="J149" s="145" t="s">
        <v>95</v>
      </c>
      <c r="K149" s="145"/>
      <c r="L149" s="145">
        <v>0</v>
      </c>
      <c r="M149" s="165">
        <v>0</v>
      </c>
      <c r="N149" s="145">
        <v>0</v>
      </c>
      <c r="O149" s="145">
        <v>0</v>
      </c>
      <c r="P149" s="145" t="s">
        <v>1739</v>
      </c>
      <c r="Q149" s="145" t="s">
        <v>1740</v>
      </c>
      <c r="R149" s="145">
        <v>28</v>
      </c>
      <c r="S149" s="166">
        <v>3274.3199999999997</v>
      </c>
    </row>
    <row r="150" spans="1:19" x14ac:dyDescent="0.25">
      <c r="A150" s="161" t="s">
        <v>114</v>
      </c>
      <c r="B150" s="144" t="s">
        <v>420</v>
      </c>
      <c r="C150" s="144">
        <v>1102</v>
      </c>
      <c r="D150" s="144" t="s">
        <v>1824</v>
      </c>
      <c r="E150" s="144" t="s">
        <v>423</v>
      </c>
      <c r="F150" s="144">
        <v>230101</v>
      </c>
      <c r="G150" s="144" t="s">
        <v>119</v>
      </c>
      <c r="H150" s="144" t="s">
        <v>277</v>
      </c>
      <c r="I150" s="144" t="s">
        <v>95</v>
      </c>
      <c r="J150" s="144" t="s">
        <v>95</v>
      </c>
      <c r="K150" s="144"/>
      <c r="L150" s="144">
        <v>0</v>
      </c>
      <c r="M150" s="162">
        <v>0</v>
      </c>
      <c r="N150" s="144">
        <v>0</v>
      </c>
      <c r="O150" s="144">
        <v>0</v>
      </c>
      <c r="P150" s="144" t="s">
        <v>1871</v>
      </c>
      <c r="Q150" s="144" t="s">
        <v>1872</v>
      </c>
      <c r="R150" s="144">
        <v>28</v>
      </c>
      <c r="S150" s="163">
        <v>3274.3199999999997</v>
      </c>
    </row>
    <row r="151" spans="1:19" x14ac:dyDescent="0.25">
      <c r="A151" s="164" t="s">
        <v>114</v>
      </c>
      <c r="B151" s="145" t="s">
        <v>313</v>
      </c>
      <c r="C151" s="145">
        <v>1101</v>
      </c>
      <c r="D151" s="145" t="s">
        <v>110</v>
      </c>
      <c r="E151" s="145" t="s">
        <v>315</v>
      </c>
      <c r="F151" s="145">
        <v>420101</v>
      </c>
      <c r="G151" s="145" t="s">
        <v>111</v>
      </c>
      <c r="H151" s="145" t="s">
        <v>257</v>
      </c>
      <c r="I151" s="145" t="s">
        <v>95</v>
      </c>
      <c r="J151" s="145" t="s">
        <v>95</v>
      </c>
      <c r="K151" s="145"/>
      <c r="L151" s="145">
        <v>0</v>
      </c>
      <c r="M151" s="165">
        <v>0</v>
      </c>
      <c r="N151" s="145">
        <v>0</v>
      </c>
      <c r="O151" s="145">
        <v>0</v>
      </c>
      <c r="P151" s="145" t="s">
        <v>1901</v>
      </c>
      <c r="Q151" s="145" t="s">
        <v>1902</v>
      </c>
      <c r="R151" s="145">
        <v>28</v>
      </c>
      <c r="S151" s="166">
        <v>3274.3199999999997</v>
      </c>
    </row>
    <row r="152" spans="1:19" x14ac:dyDescent="0.25">
      <c r="A152" s="161" t="s">
        <v>114</v>
      </c>
      <c r="B152" s="144" t="s">
        <v>371</v>
      </c>
      <c r="C152" s="144">
        <v>1110</v>
      </c>
      <c r="D152" s="144" t="s">
        <v>133</v>
      </c>
      <c r="E152" s="144" t="s">
        <v>132</v>
      </c>
      <c r="F152" s="144">
        <v>90101</v>
      </c>
      <c r="G152" s="144" t="s">
        <v>1863</v>
      </c>
      <c r="H152" s="144" t="s">
        <v>291</v>
      </c>
      <c r="I152" s="144" t="s">
        <v>92</v>
      </c>
      <c r="J152" s="144" t="s">
        <v>95</v>
      </c>
      <c r="K152" s="144"/>
      <c r="L152" s="144">
        <v>0</v>
      </c>
      <c r="M152" s="162">
        <v>0</v>
      </c>
      <c r="N152" s="144">
        <v>0</v>
      </c>
      <c r="O152" s="144">
        <v>0</v>
      </c>
      <c r="P152" s="144" t="s">
        <v>1864</v>
      </c>
      <c r="Q152" s="144" t="s">
        <v>1865</v>
      </c>
      <c r="R152" s="144">
        <v>28</v>
      </c>
      <c r="S152" s="163">
        <v>3274.3199999999997</v>
      </c>
    </row>
    <row r="153" spans="1:19" x14ac:dyDescent="0.25">
      <c r="A153" s="164" t="s">
        <v>114</v>
      </c>
      <c r="B153" s="145" t="s">
        <v>249</v>
      </c>
      <c r="C153" s="145">
        <v>1107</v>
      </c>
      <c r="D153" s="145" t="s">
        <v>129</v>
      </c>
      <c r="E153" s="145" t="s">
        <v>128</v>
      </c>
      <c r="F153" s="145">
        <v>260101</v>
      </c>
      <c r="G153" s="145" t="s">
        <v>107</v>
      </c>
      <c r="H153" s="145" t="s">
        <v>271</v>
      </c>
      <c r="I153" s="145" t="s">
        <v>95</v>
      </c>
      <c r="J153" s="145" t="s">
        <v>95</v>
      </c>
      <c r="K153" s="145"/>
      <c r="L153" s="145">
        <v>0</v>
      </c>
      <c r="M153" s="165">
        <v>0</v>
      </c>
      <c r="N153" s="145">
        <v>0</v>
      </c>
      <c r="O153" s="145">
        <v>0</v>
      </c>
      <c r="P153" s="145" t="s">
        <v>1869</v>
      </c>
      <c r="Q153" s="145" t="s">
        <v>1870</v>
      </c>
      <c r="R153" s="145">
        <v>28</v>
      </c>
      <c r="S153" s="166">
        <v>3274.3199999999997</v>
      </c>
    </row>
    <row r="154" spans="1:19" x14ac:dyDescent="0.25">
      <c r="A154" s="161" t="s">
        <v>114</v>
      </c>
      <c r="B154" s="144" t="s">
        <v>313</v>
      </c>
      <c r="C154" s="144">
        <v>1101</v>
      </c>
      <c r="D154" s="144" t="s">
        <v>110</v>
      </c>
      <c r="E154" s="144" t="s">
        <v>315</v>
      </c>
      <c r="F154" s="144">
        <v>420101</v>
      </c>
      <c r="G154" s="144" t="s">
        <v>111</v>
      </c>
      <c r="H154" s="144" t="s">
        <v>291</v>
      </c>
      <c r="I154" s="144" t="s">
        <v>92</v>
      </c>
      <c r="J154" s="144" t="s">
        <v>95</v>
      </c>
      <c r="K154" s="144"/>
      <c r="L154" s="144">
        <v>0</v>
      </c>
      <c r="M154" s="162">
        <v>0</v>
      </c>
      <c r="N154" s="144">
        <v>0</v>
      </c>
      <c r="O154" s="144">
        <v>0</v>
      </c>
      <c r="P154" s="144" t="s">
        <v>1901</v>
      </c>
      <c r="Q154" s="144" t="s">
        <v>1902</v>
      </c>
      <c r="R154" s="144">
        <v>27</v>
      </c>
      <c r="S154" s="163">
        <v>3157.38</v>
      </c>
    </row>
    <row r="155" spans="1:19" x14ac:dyDescent="0.25">
      <c r="A155" s="164" t="s">
        <v>114</v>
      </c>
      <c r="B155" s="145" t="s">
        <v>362</v>
      </c>
      <c r="C155" s="145">
        <v>1101</v>
      </c>
      <c r="D155" s="145" t="s">
        <v>90</v>
      </c>
      <c r="E155" s="145" t="s">
        <v>89</v>
      </c>
      <c r="F155" s="145">
        <v>451001</v>
      </c>
      <c r="G155" s="145" t="s">
        <v>1735</v>
      </c>
      <c r="H155" s="145" t="s">
        <v>338</v>
      </c>
      <c r="I155" s="145" t="s">
        <v>95</v>
      </c>
      <c r="J155" s="145" t="s">
        <v>95</v>
      </c>
      <c r="K155" s="145"/>
      <c r="L155" s="145">
        <v>0</v>
      </c>
      <c r="M155" s="165">
        <v>0</v>
      </c>
      <c r="N155" s="145">
        <v>0</v>
      </c>
      <c r="O155" s="145">
        <v>0</v>
      </c>
      <c r="P155" s="145" t="s">
        <v>1762</v>
      </c>
      <c r="Q155" s="145" t="s">
        <v>1763</v>
      </c>
      <c r="R155" s="145">
        <v>27</v>
      </c>
      <c r="S155" s="166">
        <v>3157.38</v>
      </c>
    </row>
    <row r="156" spans="1:19" x14ac:dyDescent="0.25">
      <c r="A156" s="161" t="s">
        <v>114</v>
      </c>
      <c r="B156" s="144" t="s">
        <v>392</v>
      </c>
      <c r="C156" s="144">
        <v>2111</v>
      </c>
      <c r="D156" s="144" t="s">
        <v>192</v>
      </c>
      <c r="E156" s="144" t="s">
        <v>395</v>
      </c>
      <c r="F156" s="144">
        <v>540102</v>
      </c>
      <c r="G156" s="144" t="s">
        <v>159</v>
      </c>
      <c r="H156" s="144" t="s">
        <v>338</v>
      </c>
      <c r="I156" s="144" t="s">
        <v>95</v>
      </c>
      <c r="J156" s="144" t="s">
        <v>95</v>
      </c>
      <c r="K156" s="144"/>
      <c r="L156" s="144">
        <v>0</v>
      </c>
      <c r="M156" s="162">
        <v>0</v>
      </c>
      <c r="N156" s="144">
        <v>0</v>
      </c>
      <c r="O156" s="144">
        <v>0</v>
      </c>
      <c r="P156" s="144" t="s">
        <v>1772</v>
      </c>
      <c r="Q156" s="144" t="s">
        <v>1773</v>
      </c>
      <c r="R156" s="144">
        <v>27</v>
      </c>
      <c r="S156" s="163">
        <v>3157.38</v>
      </c>
    </row>
    <row r="157" spans="1:19" x14ac:dyDescent="0.25">
      <c r="A157" s="164" t="s">
        <v>114</v>
      </c>
      <c r="B157" s="145" t="s">
        <v>317</v>
      </c>
      <c r="C157" s="145">
        <v>2110</v>
      </c>
      <c r="D157" s="145" t="s">
        <v>104</v>
      </c>
      <c r="E157" s="145" t="s">
        <v>320</v>
      </c>
      <c r="F157" s="145">
        <v>131317</v>
      </c>
      <c r="G157" s="145" t="s">
        <v>1847</v>
      </c>
      <c r="H157" s="145" t="s">
        <v>248</v>
      </c>
      <c r="I157" s="145" t="s">
        <v>95</v>
      </c>
      <c r="J157" s="145" t="s">
        <v>95</v>
      </c>
      <c r="K157" s="145"/>
      <c r="L157" s="145">
        <v>0</v>
      </c>
      <c r="M157" s="165">
        <v>0</v>
      </c>
      <c r="N157" s="145">
        <v>0</v>
      </c>
      <c r="O157" s="145">
        <v>0</v>
      </c>
      <c r="P157" s="145" t="s">
        <v>1903</v>
      </c>
      <c r="Q157" s="145" t="s">
        <v>1904</v>
      </c>
      <c r="R157" s="145">
        <v>27</v>
      </c>
      <c r="S157" s="166">
        <v>3157.38</v>
      </c>
    </row>
    <row r="158" spans="1:19" x14ac:dyDescent="0.25">
      <c r="A158" s="161" t="s">
        <v>114</v>
      </c>
      <c r="B158" s="144" t="s">
        <v>313</v>
      </c>
      <c r="C158" s="144">
        <v>2103</v>
      </c>
      <c r="D158" s="144" t="s">
        <v>141</v>
      </c>
      <c r="E158" s="144" t="s">
        <v>140</v>
      </c>
      <c r="F158" s="144">
        <v>420101</v>
      </c>
      <c r="G158" s="144" t="s">
        <v>111</v>
      </c>
      <c r="H158" s="144" t="s">
        <v>248</v>
      </c>
      <c r="I158" s="144" t="s">
        <v>95</v>
      </c>
      <c r="J158" s="144" t="s">
        <v>95</v>
      </c>
      <c r="K158" s="144"/>
      <c r="L158" s="144">
        <v>0</v>
      </c>
      <c r="M158" s="162">
        <v>0</v>
      </c>
      <c r="N158" s="144">
        <v>0</v>
      </c>
      <c r="O158" s="144">
        <v>0</v>
      </c>
      <c r="P158" s="144" t="s">
        <v>1886</v>
      </c>
      <c r="Q158" s="144" t="s">
        <v>1887</v>
      </c>
      <c r="R158" s="144">
        <v>27</v>
      </c>
      <c r="S158" s="163">
        <v>3157.38</v>
      </c>
    </row>
    <row r="159" spans="1:19" x14ac:dyDescent="0.25">
      <c r="A159" s="164" t="s">
        <v>114</v>
      </c>
      <c r="B159" s="145" t="s">
        <v>371</v>
      </c>
      <c r="C159" s="145">
        <v>1010</v>
      </c>
      <c r="D159" s="145" t="s">
        <v>1905</v>
      </c>
      <c r="E159" s="145" t="s">
        <v>764</v>
      </c>
      <c r="F159" s="145">
        <v>90101</v>
      </c>
      <c r="G159" s="145" t="s">
        <v>1863</v>
      </c>
      <c r="H159" s="145" t="s">
        <v>1906</v>
      </c>
      <c r="I159" s="145" t="s">
        <v>95</v>
      </c>
      <c r="J159" s="145" t="s">
        <v>95</v>
      </c>
      <c r="K159" s="145"/>
      <c r="L159" s="145">
        <v>0</v>
      </c>
      <c r="M159" s="165">
        <v>0</v>
      </c>
      <c r="N159" s="145">
        <v>0</v>
      </c>
      <c r="O159" s="145">
        <v>0</v>
      </c>
      <c r="P159" s="145" t="s">
        <v>1864</v>
      </c>
      <c r="Q159" s="145" t="s">
        <v>1865</v>
      </c>
      <c r="R159" s="145">
        <v>27</v>
      </c>
      <c r="S159" s="166">
        <v>3157.38</v>
      </c>
    </row>
    <row r="160" spans="1:19" x14ac:dyDescent="0.25">
      <c r="A160" s="161" t="s">
        <v>114</v>
      </c>
      <c r="B160" s="144" t="s">
        <v>371</v>
      </c>
      <c r="C160" s="144">
        <v>1010</v>
      </c>
      <c r="D160" s="144" t="s">
        <v>1905</v>
      </c>
      <c r="E160" s="144" t="s">
        <v>764</v>
      </c>
      <c r="F160" s="144">
        <v>90101</v>
      </c>
      <c r="G160" s="144" t="s">
        <v>1863</v>
      </c>
      <c r="H160" s="144" t="s">
        <v>1907</v>
      </c>
      <c r="I160" s="144" t="s">
        <v>95</v>
      </c>
      <c r="J160" s="144" t="s">
        <v>95</v>
      </c>
      <c r="K160" s="144"/>
      <c r="L160" s="144">
        <v>0</v>
      </c>
      <c r="M160" s="162">
        <v>0</v>
      </c>
      <c r="N160" s="144">
        <v>0</v>
      </c>
      <c r="O160" s="144">
        <v>0</v>
      </c>
      <c r="P160" s="144" t="s">
        <v>1864</v>
      </c>
      <c r="Q160" s="144" t="s">
        <v>1865</v>
      </c>
      <c r="R160" s="144">
        <v>27</v>
      </c>
      <c r="S160" s="163">
        <v>3157.38</v>
      </c>
    </row>
    <row r="161" spans="1:19" x14ac:dyDescent="0.25">
      <c r="A161" s="164" t="s">
        <v>114</v>
      </c>
      <c r="B161" s="145" t="s">
        <v>249</v>
      </c>
      <c r="C161" s="145">
        <v>2611</v>
      </c>
      <c r="D161" s="145" t="s">
        <v>1908</v>
      </c>
      <c r="E161" s="145" t="s">
        <v>160</v>
      </c>
      <c r="F161" s="145">
        <v>260101</v>
      </c>
      <c r="G161" s="145" t="s">
        <v>107</v>
      </c>
      <c r="H161" s="145" t="s">
        <v>248</v>
      </c>
      <c r="I161" s="145" t="s">
        <v>95</v>
      </c>
      <c r="J161" s="145" t="s">
        <v>95</v>
      </c>
      <c r="K161" s="145"/>
      <c r="L161" s="145">
        <v>0</v>
      </c>
      <c r="M161" s="165">
        <v>0</v>
      </c>
      <c r="N161" s="145">
        <v>0</v>
      </c>
      <c r="O161" s="145">
        <v>0</v>
      </c>
      <c r="P161" s="145" t="s">
        <v>1813</v>
      </c>
      <c r="Q161" s="145" t="s">
        <v>1909</v>
      </c>
      <c r="R161" s="145">
        <v>27</v>
      </c>
      <c r="S161" s="166">
        <v>3157.38</v>
      </c>
    </row>
    <row r="162" spans="1:19" x14ac:dyDescent="0.25">
      <c r="A162" s="161" t="s">
        <v>114</v>
      </c>
      <c r="B162" s="144" t="s">
        <v>392</v>
      </c>
      <c r="C162" s="144">
        <v>2112</v>
      </c>
      <c r="D162" s="144" t="s">
        <v>217</v>
      </c>
      <c r="E162" s="144" t="s">
        <v>402</v>
      </c>
      <c r="F162" s="144">
        <v>540102</v>
      </c>
      <c r="G162" s="144" t="s">
        <v>159</v>
      </c>
      <c r="H162" s="144" t="s">
        <v>257</v>
      </c>
      <c r="I162" s="144" t="s">
        <v>95</v>
      </c>
      <c r="J162" s="144" t="s">
        <v>95</v>
      </c>
      <c r="K162" s="144"/>
      <c r="L162" s="144">
        <v>0</v>
      </c>
      <c r="M162" s="162">
        <v>0</v>
      </c>
      <c r="N162" s="144">
        <v>0</v>
      </c>
      <c r="O162" s="144">
        <v>0</v>
      </c>
      <c r="P162" s="144" t="s">
        <v>1910</v>
      </c>
      <c r="Q162" s="144" t="s">
        <v>1840</v>
      </c>
      <c r="R162" s="144">
        <v>27</v>
      </c>
      <c r="S162" s="163">
        <v>3157.38</v>
      </c>
    </row>
    <row r="163" spans="1:19" x14ac:dyDescent="0.25">
      <c r="A163" s="164" t="s">
        <v>114</v>
      </c>
      <c r="B163" s="145" t="s">
        <v>703</v>
      </c>
      <c r="C163" s="145">
        <v>997</v>
      </c>
      <c r="D163" s="145" t="s">
        <v>1878</v>
      </c>
      <c r="E163" s="145" t="s">
        <v>706</v>
      </c>
      <c r="F163" s="145">
        <v>320104</v>
      </c>
      <c r="G163" s="145" t="s">
        <v>1879</v>
      </c>
      <c r="H163" s="145" t="s">
        <v>257</v>
      </c>
      <c r="I163" s="145" t="s">
        <v>95</v>
      </c>
      <c r="J163" s="145" t="s">
        <v>95</v>
      </c>
      <c r="K163" s="145"/>
      <c r="L163" s="145">
        <v>0</v>
      </c>
      <c r="M163" s="165">
        <v>0</v>
      </c>
      <c r="N163" s="145">
        <v>0</v>
      </c>
      <c r="O163" s="145">
        <v>0</v>
      </c>
      <c r="P163" s="145" t="s">
        <v>1891</v>
      </c>
      <c r="Q163" s="145" t="s">
        <v>1892</v>
      </c>
      <c r="R163" s="145">
        <v>27</v>
      </c>
      <c r="S163" s="166">
        <v>3157.38</v>
      </c>
    </row>
    <row r="164" spans="1:19" x14ac:dyDescent="0.25">
      <c r="A164" s="161" t="s">
        <v>114</v>
      </c>
      <c r="B164" s="144" t="s">
        <v>703</v>
      </c>
      <c r="C164" s="144">
        <v>1111</v>
      </c>
      <c r="D164" s="144" t="s">
        <v>123</v>
      </c>
      <c r="E164" s="144" t="s">
        <v>122</v>
      </c>
      <c r="F164" s="144">
        <v>270101</v>
      </c>
      <c r="G164" s="144" t="s">
        <v>1759</v>
      </c>
      <c r="H164" s="144" t="s">
        <v>338</v>
      </c>
      <c r="I164" s="144" t="s">
        <v>95</v>
      </c>
      <c r="J164" s="144" t="s">
        <v>95</v>
      </c>
      <c r="K164" s="144"/>
      <c r="L164" s="144">
        <v>0</v>
      </c>
      <c r="M164" s="162">
        <v>0</v>
      </c>
      <c r="N164" s="144">
        <v>0</v>
      </c>
      <c r="O164" s="144">
        <v>0</v>
      </c>
      <c r="P164" s="144" t="s">
        <v>1911</v>
      </c>
      <c r="Q164" s="144" t="s">
        <v>1818</v>
      </c>
      <c r="R164" s="144">
        <v>27</v>
      </c>
      <c r="S164" s="163">
        <v>3157.38</v>
      </c>
    </row>
    <row r="165" spans="1:19" x14ac:dyDescent="0.25">
      <c r="A165" s="164" t="s">
        <v>114</v>
      </c>
      <c r="B165" s="145" t="s">
        <v>249</v>
      </c>
      <c r="C165" s="145">
        <v>1103</v>
      </c>
      <c r="D165" s="145" t="s">
        <v>187</v>
      </c>
      <c r="E165" s="145" t="s">
        <v>252</v>
      </c>
      <c r="F165" s="145">
        <v>260101</v>
      </c>
      <c r="G165" s="145" t="s">
        <v>107</v>
      </c>
      <c r="H165" s="145" t="s">
        <v>1493</v>
      </c>
      <c r="I165" s="145" t="s">
        <v>92</v>
      </c>
      <c r="J165" s="145" t="s">
        <v>95</v>
      </c>
      <c r="K165" s="145"/>
      <c r="L165" s="145">
        <v>0</v>
      </c>
      <c r="M165" s="165">
        <v>0</v>
      </c>
      <c r="N165" s="145">
        <v>0</v>
      </c>
      <c r="O165" s="145">
        <v>0</v>
      </c>
      <c r="P165" s="145" t="s">
        <v>1912</v>
      </c>
      <c r="Q165" s="145" t="s">
        <v>1913</v>
      </c>
      <c r="R165" s="145">
        <v>27</v>
      </c>
      <c r="S165" s="166">
        <v>3157.38</v>
      </c>
    </row>
    <row r="166" spans="1:19" x14ac:dyDescent="0.25">
      <c r="A166" s="161" t="s">
        <v>114</v>
      </c>
      <c r="B166" s="144" t="s">
        <v>692</v>
      </c>
      <c r="C166" s="144">
        <v>1121</v>
      </c>
      <c r="D166" s="144" t="s">
        <v>1914</v>
      </c>
      <c r="E166" s="144" t="s">
        <v>695</v>
      </c>
      <c r="F166" s="144">
        <v>400601</v>
      </c>
      <c r="G166" s="144" t="s">
        <v>1915</v>
      </c>
      <c r="H166" s="144" t="s">
        <v>285</v>
      </c>
      <c r="I166" s="144" t="s">
        <v>92</v>
      </c>
      <c r="J166" s="144" t="s">
        <v>95</v>
      </c>
      <c r="K166" s="144"/>
      <c r="L166" s="144">
        <v>0</v>
      </c>
      <c r="M166" s="162">
        <v>0</v>
      </c>
      <c r="N166" s="144">
        <v>0</v>
      </c>
      <c r="O166" s="144">
        <v>0</v>
      </c>
      <c r="P166" s="144" t="s">
        <v>1916</v>
      </c>
      <c r="Q166" s="144" t="s">
        <v>1734</v>
      </c>
      <c r="R166" s="144">
        <v>27</v>
      </c>
      <c r="S166" s="163">
        <v>3157.38</v>
      </c>
    </row>
    <row r="167" spans="1:19" x14ac:dyDescent="0.25">
      <c r="A167" s="164" t="s">
        <v>114</v>
      </c>
      <c r="B167" s="145" t="s">
        <v>703</v>
      </c>
      <c r="C167" s="145">
        <v>997</v>
      </c>
      <c r="D167" s="145" t="s">
        <v>1878</v>
      </c>
      <c r="E167" s="145" t="s">
        <v>706</v>
      </c>
      <c r="F167" s="145">
        <v>320104</v>
      </c>
      <c r="G167" s="145" t="s">
        <v>1879</v>
      </c>
      <c r="H167" s="145" t="s">
        <v>498</v>
      </c>
      <c r="I167" s="145" t="s">
        <v>92</v>
      </c>
      <c r="J167" s="145" t="s">
        <v>95</v>
      </c>
      <c r="K167" s="145"/>
      <c r="L167" s="145">
        <v>0</v>
      </c>
      <c r="M167" s="165">
        <v>0</v>
      </c>
      <c r="N167" s="145">
        <v>0</v>
      </c>
      <c r="O167" s="145">
        <v>0</v>
      </c>
      <c r="P167" s="145" t="s">
        <v>1764</v>
      </c>
      <c r="Q167" s="145" t="s">
        <v>1765</v>
      </c>
      <c r="R167" s="145">
        <v>27</v>
      </c>
      <c r="S167" s="166">
        <v>3157.38</v>
      </c>
    </row>
    <row r="168" spans="1:19" x14ac:dyDescent="0.25">
      <c r="A168" s="161" t="s">
        <v>114</v>
      </c>
      <c r="B168" s="144" t="s">
        <v>703</v>
      </c>
      <c r="C168" s="144">
        <v>1111</v>
      </c>
      <c r="D168" s="144" t="s">
        <v>123</v>
      </c>
      <c r="E168" s="144" t="s">
        <v>122</v>
      </c>
      <c r="F168" s="144">
        <v>270101</v>
      </c>
      <c r="G168" s="144" t="s">
        <v>1759</v>
      </c>
      <c r="H168" s="144" t="s">
        <v>496</v>
      </c>
      <c r="I168" s="144" t="s">
        <v>92</v>
      </c>
      <c r="J168" s="144" t="s">
        <v>95</v>
      </c>
      <c r="K168" s="144"/>
      <c r="L168" s="144">
        <v>0</v>
      </c>
      <c r="M168" s="162">
        <v>0</v>
      </c>
      <c r="N168" s="144">
        <v>0</v>
      </c>
      <c r="O168" s="144">
        <v>0</v>
      </c>
      <c r="P168" s="144" t="s">
        <v>1778</v>
      </c>
      <c r="Q168" s="144" t="s">
        <v>1779</v>
      </c>
      <c r="R168" s="144">
        <v>27</v>
      </c>
      <c r="S168" s="163">
        <v>3157.38</v>
      </c>
    </row>
    <row r="169" spans="1:19" x14ac:dyDescent="0.25">
      <c r="A169" s="164" t="s">
        <v>114</v>
      </c>
      <c r="B169" s="145" t="s">
        <v>696</v>
      </c>
      <c r="C169" s="145">
        <v>1101</v>
      </c>
      <c r="D169" s="145" t="s">
        <v>1841</v>
      </c>
      <c r="E169" s="145" t="s">
        <v>698</v>
      </c>
      <c r="F169" s="145">
        <v>260101</v>
      </c>
      <c r="G169" s="145" t="s">
        <v>107</v>
      </c>
      <c r="H169" s="145" t="s">
        <v>271</v>
      </c>
      <c r="I169" s="145" t="s">
        <v>95</v>
      </c>
      <c r="J169" s="145" t="s">
        <v>95</v>
      </c>
      <c r="K169" s="145"/>
      <c r="L169" s="145">
        <v>0</v>
      </c>
      <c r="M169" s="165">
        <v>0</v>
      </c>
      <c r="N169" s="145">
        <v>0</v>
      </c>
      <c r="O169" s="145">
        <v>0</v>
      </c>
      <c r="P169" s="145" t="s">
        <v>1739</v>
      </c>
      <c r="Q169" s="145" t="s">
        <v>1844</v>
      </c>
      <c r="R169" s="145">
        <v>27</v>
      </c>
      <c r="S169" s="166">
        <v>3157.38</v>
      </c>
    </row>
    <row r="170" spans="1:19" x14ac:dyDescent="0.25">
      <c r="A170" s="161" t="s">
        <v>114</v>
      </c>
      <c r="B170" s="144" t="s">
        <v>420</v>
      </c>
      <c r="C170" s="144">
        <v>1102</v>
      </c>
      <c r="D170" s="144" t="s">
        <v>1824</v>
      </c>
      <c r="E170" s="144" t="s">
        <v>423</v>
      </c>
      <c r="F170" s="144">
        <v>230101</v>
      </c>
      <c r="G170" s="144" t="s">
        <v>119</v>
      </c>
      <c r="H170" s="144" t="s">
        <v>938</v>
      </c>
      <c r="I170" s="144" t="s">
        <v>95</v>
      </c>
      <c r="J170" s="144" t="s">
        <v>95</v>
      </c>
      <c r="K170" s="144"/>
      <c r="L170" s="144">
        <v>0</v>
      </c>
      <c r="M170" s="162">
        <v>0</v>
      </c>
      <c r="N170" s="144">
        <v>0</v>
      </c>
      <c r="O170" s="144">
        <v>0</v>
      </c>
      <c r="P170" s="144" t="s">
        <v>1917</v>
      </c>
      <c r="Q170" s="144" t="s">
        <v>1833</v>
      </c>
      <c r="R170" s="144">
        <v>27</v>
      </c>
      <c r="S170" s="163">
        <v>3157.38</v>
      </c>
    </row>
    <row r="171" spans="1:19" x14ac:dyDescent="0.25">
      <c r="A171" s="164" t="s">
        <v>114</v>
      </c>
      <c r="B171" s="145" t="s">
        <v>392</v>
      </c>
      <c r="C171" s="145">
        <v>2111</v>
      </c>
      <c r="D171" s="145" t="s">
        <v>192</v>
      </c>
      <c r="E171" s="145" t="s">
        <v>395</v>
      </c>
      <c r="F171" s="145">
        <v>540102</v>
      </c>
      <c r="G171" s="145" t="s">
        <v>159</v>
      </c>
      <c r="H171" s="145" t="s">
        <v>500</v>
      </c>
      <c r="I171" s="145" t="s">
        <v>95</v>
      </c>
      <c r="J171" s="145" t="s">
        <v>95</v>
      </c>
      <c r="K171" s="145"/>
      <c r="L171" s="145">
        <v>0</v>
      </c>
      <c r="M171" s="165">
        <v>0</v>
      </c>
      <c r="N171" s="145">
        <v>0</v>
      </c>
      <c r="O171" s="145">
        <v>0</v>
      </c>
      <c r="P171" s="145" t="s">
        <v>1828</v>
      </c>
      <c r="Q171" s="145" t="s">
        <v>1829</v>
      </c>
      <c r="R171" s="145">
        <v>27</v>
      </c>
      <c r="S171" s="166">
        <v>3157.38</v>
      </c>
    </row>
    <row r="172" spans="1:19" x14ac:dyDescent="0.25">
      <c r="A172" s="161" t="s">
        <v>114</v>
      </c>
      <c r="B172" s="144" t="s">
        <v>362</v>
      </c>
      <c r="C172" s="144">
        <v>1101</v>
      </c>
      <c r="D172" s="144" t="s">
        <v>90</v>
      </c>
      <c r="E172" s="144" t="s">
        <v>89</v>
      </c>
      <c r="F172" s="144">
        <v>451001</v>
      </c>
      <c r="G172" s="144" t="s">
        <v>1735</v>
      </c>
      <c r="H172" s="144" t="s">
        <v>584</v>
      </c>
      <c r="I172" s="144" t="s">
        <v>95</v>
      </c>
      <c r="J172" s="144" t="s">
        <v>95</v>
      </c>
      <c r="K172" s="144"/>
      <c r="L172" s="144">
        <v>0</v>
      </c>
      <c r="M172" s="162">
        <v>0</v>
      </c>
      <c r="N172" s="144">
        <v>0</v>
      </c>
      <c r="O172" s="144">
        <v>0</v>
      </c>
      <c r="P172" s="144" t="s">
        <v>1856</v>
      </c>
      <c r="Q172" s="144" t="s">
        <v>1857</v>
      </c>
      <c r="R172" s="144">
        <v>27</v>
      </c>
      <c r="S172" s="163">
        <v>3157.38</v>
      </c>
    </row>
    <row r="173" spans="1:19" x14ac:dyDescent="0.25">
      <c r="A173" s="164" t="s">
        <v>114</v>
      </c>
      <c r="B173" s="145" t="s">
        <v>420</v>
      </c>
      <c r="C173" s="145">
        <v>1102</v>
      </c>
      <c r="D173" s="145" t="s">
        <v>1824</v>
      </c>
      <c r="E173" s="145" t="s">
        <v>423</v>
      </c>
      <c r="F173" s="145">
        <v>230101</v>
      </c>
      <c r="G173" s="145" t="s">
        <v>119</v>
      </c>
      <c r="H173" s="145" t="s">
        <v>1898</v>
      </c>
      <c r="I173" s="145" t="s">
        <v>95</v>
      </c>
      <c r="J173" s="145" t="s">
        <v>95</v>
      </c>
      <c r="K173" s="145"/>
      <c r="L173" s="145">
        <v>0</v>
      </c>
      <c r="M173" s="165">
        <v>0</v>
      </c>
      <c r="N173" s="145">
        <v>0</v>
      </c>
      <c r="O173" s="145">
        <v>0</v>
      </c>
      <c r="P173" s="145" t="s">
        <v>1918</v>
      </c>
      <c r="Q173" s="145" t="s">
        <v>1892</v>
      </c>
      <c r="R173" s="145">
        <v>27</v>
      </c>
      <c r="S173" s="166">
        <v>3157.38</v>
      </c>
    </row>
    <row r="174" spans="1:19" x14ac:dyDescent="0.25">
      <c r="A174" s="161" t="s">
        <v>114</v>
      </c>
      <c r="B174" s="144" t="s">
        <v>371</v>
      </c>
      <c r="C174" s="144">
        <v>1110</v>
      </c>
      <c r="D174" s="144" t="s">
        <v>133</v>
      </c>
      <c r="E174" s="144" t="s">
        <v>132</v>
      </c>
      <c r="F174" s="144">
        <v>90101</v>
      </c>
      <c r="G174" s="144" t="s">
        <v>1863</v>
      </c>
      <c r="H174" s="144" t="s">
        <v>285</v>
      </c>
      <c r="I174" s="144" t="s">
        <v>95</v>
      </c>
      <c r="J174" s="144" t="s">
        <v>95</v>
      </c>
      <c r="K174" s="144"/>
      <c r="L174" s="144">
        <v>0</v>
      </c>
      <c r="M174" s="162">
        <v>0</v>
      </c>
      <c r="N174" s="144">
        <v>0</v>
      </c>
      <c r="O174" s="144">
        <v>0</v>
      </c>
      <c r="P174" s="144" t="s">
        <v>1919</v>
      </c>
      <c r="Q174" s="144" t="s">
        <v>1920</v>
      </c>
      <c r="R174" s="144">
        <v>27</v>
      </c>
      <c r="S174" s="163">
        <v>3157.38</v>
      </c>
    </row>
    <row r="175" spans="1:19" x14ac:dyDescent="0.25">
      <c r="A175" s="164" t="s">
        <v>114</v>
      </c>
      <c r="B175" s="145" t="s">
        <v>420</v>
      </c>
      <c r="C175" s="145">
        <v>1101</v>
      </c>
      <c r="D175" s="145" t="s">
        <v>124</v>
      </c>
      <c r="E175" s="145" t="s">
        <v>426</v>
      </c>
      <c r="F175" s="145">
        <v>230101</v>
      </c>
      <c r="G175" s="145" t="s">
        <v>119</v>
      </c>
      <c r="H175" s="145" t="s">
        <v>291</v>
      </c>
      <c r="I175" s="145" t="s">
        <v>92</v>
      </c>
      <c r="J175" s="145" t="s">
        <v>95</v>
      </c>
      <c r="K175" s="145"/>
      <c r="L175" s="145">
        <v>0</v>
      </c>
      <c r="M175" s="165">
        <v>0</v>
      </c>
      <c r="N175" s="145">
        <v>0</v>
      </c>
      <c r="O175" s="145">
        <v>0</v>
      </c>
      <c r="P175" s="145" t="s">
        <v>1921</v>
      </c>
      <c r="Q175" s="145" t="s">
        <v>1922</v>
      </c>
      <c r="R175" s="145">
        <v>27</v>
      </c>
      <c r="S175" s="166">
        <v>3157.38</v>
      </c>
    </row>
    <row r="176" spans="1:19" x14ac:dyDescent="0.25">
      <c r="A176" s="161" t="s">
        <v>114</v>
      </c>
      <c r="B176" s="144" t="s">
        <v>420</v>
      </c>
      <c r="C176" s="144">
        <v>1102</v>
      </c>
      <c r="D176" s="144" t="s">
        <v>1824</v>
      </c>
      <c r="E176" s="144" t="s">
        <v>423</v>
      </c>
      <c r="F176" s="144">
        <v>230101</v>
      </c>
      <c r="G176" s="144" t="s">
        <v>119</v>
      </c>
      <c r="H176" s="144" t="s">
        <v>294</v>
      </c>
      <c r="I176" s="144" t="s">
        <v>92</v>
      </c>
      <c r="J176" s="144" t="s">
        <v>95</v>
      </c>
      <c r="K176" s="144"/>
      <c r="L176" s="144">
        <v>0</v>
      </c>
      <c r="M176" s="162">
        <v>0</v>
      </c>
      <c r="N176" s="144">
        <v>0</v>
      </c>
      <c r="O176" s="144">
        <v>0</v>
      </c>
      <c r="P176" s="144" t="s">
        <v>1917</v>
      </c>
      <c r="Q176" s="144" t="s">
        <v>1833</v>
      </c>
      <c r="R176" s="144">
        <v>27</v>
      </c>
      <c r="S176" s="163">
        <v>3157.38</v>
      </c>
    </row>
    <row r="177" spans="1:19" x14ac:dyDescent="0.25">
      <c r="A177" s="164" t="s">
        <v>114</v>
      </c>
      <c r="B177" s="145" t="s">
        <v>420</v>
      </c>
      <c r="C177" s="145">
        <v>1102</v>
      </c>
      <c r="D177" s="145" t="s">
        <v>1824</v>
      </c>
      <c r="E177" s="145" t="s">
        <v>423</v>
      </c>
      <c r="F177" s="145">
        <v>230101</v>
      </c>
      <c r="G177" s="145" t="s">
        <v>119</v>
      </c>
      <c r="H177" s="145" t="s">
        <v>1923</v>
      </c>
      <c r="I177" s="145" t="s">
        <v>95</v>
      </c>
      <c r="J177" s="145" t="s">
        <v>95</v>
      </c>
      <c r="K177" s="145"/>
      <c r="L177" s="145">
        <v>0</v>
      </c>
      <c r="M177" s="165">
        <v>0</v>
      </c>
      <c r="N177" s="145">
        <v>0</v>
      </c>
      <c r="O177" s="145">
        <v>0</v>
      </c>
      <c r="P177" s="145" t="s">
        <v>1924</v>
      </c>
      <c r="Q177" s="145" t="s">
        <v>1925</v>
      </c>
      <c r="R177" s="145">
        <v>27</v>
      </c>
      <c r="S177" s="166">
        <v>3157.38</v>
      </c>
    </row>
    <row r="178" spans="1:19" x14ac:dyDescent="0.25">
      <c r="A178" s="161" t="s">
        <v>114</v>
      </c>
      <c r="B178" s="144" t="s">
        <v>420</v>
      </c>
      <c r="C178" s="144">
        <v>2111</v>
      </c>
      <c r="D178" s="144" t="s">
        <v>118</v>
      </c>
      <c r="E178" s="144" t="s">
        <v>117</v>
      </c>
      <c r="F178" s="144">
        <v>230101</v>
      </c>
      <c r="G178" s="144" t="s">
        <v>119</v>
      </c>
      <c r="H178" s="144" t="s">
        <v>285</v>
      </c>
      <c r="I178" s="144" t="s">
        <v>92</v>
      </c>
      <c r="J178" s="144" t="s">
        <v>95</v>
      </c>
      <c r="K178" s="144"/>
      <c r="L178" s="144">
        <v>0</v>
      </c>
      <c r="M178" s="162">
        <v>0</v>
      </c>
      <c r="N178" s="144">
        <v>0</v>
      </c>
      <c r="O178" s="144">
        <v>0</v>
      </c>
      <c r="P178" s="144" t="s">
        <v>1895</v>
      </c>
      <c r="Q178" s="144" t="s">
        <v>1926</v>
      </c>
      <c r="R178" s="144">
        <v>27</v>
      </c>
      <c r="S178" s="163">
        <v>3157.38</v>
      </c>
    </row>
    <row r="179" spans="1:19" x14ac:dyDescent="0.25">
      <c r="A179" s="164" t="s">
        <v>114</v>
      </c>
      <c r="B179" s="145" t="s">
        <v>371</v>
      </c>
      <c r="C179" s="145">
        <v>1110</v>
      </c>
      <c r="D179" s="145" t="s">
        <v>133</v>
      </c>
      <c r="E179" s="145" t="s">
        <v>132</v>
      </c>
      <c r="F179" s="145">
        <v>90101</v>
      </c>
      <c r="G179" s="145" t="s">
        <v>1863</v>
      </c>
      <c r="H179" s="145" t="s">
        <v>288</v>
      </c>
      <c r="I179" s="145" t="s">
        <v>92</v>
      </c>
      <c r="J179" s="145" t="s">
        <v>95</v>
      </c>
      <c r="K179" s="145"/>
      <c r="L179" s="145">
        <v>0</v>
      </c>
      <c r="M179" s="165">
        <v>0</v>
      </c>
      <c r="N179" s="145">
        <v>0</v>
      </c>
      <c r="O179" s="145">
        <v>0</v>
      </c>
      <c r="P179" s="145" t="s">
        <v>1927</v>
      </c>
      <c r="Q179" s="145" t="s">
        <v>1928</v>
      </c>
      <c r="R179" s="145">
        <v>27</v>
      </c>
      <c r="S179" s="166">
        <v>3157.38</v>
      </c>
    </row>
    <row r="180" spans="1:19" x14ac:dyDescent="0.25">
      <c r="A180" s="161" t="s">
        <v>114</v>
      </c>
      <c r="B180" s="144" t="s">
        <v>313</v>
      </c>
      <c r="C180" s="144">
        <v>1101</v>
      </c>
      <c r="D180" s="144" t="s">
        <v>110</v>
      </c>
      <c r="E180" s="144" t="s">
        <v>315</v>
      </c>
      <c r="F180" s="144">
        <v>420101</v>
      </c>
      <c r="G180" s="144" t="s">
        <v>111</v>
      </c>
      <c r="H180" s="144" t="s">
        <v>260</v>
      </c>
      <c r="I180" s="144" t="s">
        <v>95</v>
      </c>
      <c r="J180" s="144" t="s">
        <v>95</v>
      </c>
      <c r="K180" s="144"/>
      <c r="L180" s="144">
        <v>0</v>
      </c>
      <c r="M180" s="162">
        <v>0</v>
      </c>
      <c r="N180" s="144">
        <v>0</v>
      </c>
      <c r="O180" s="144">
        <v>0</v>
      </c>
      <c r="P180" s="144" t="s">
        <v>1901</v>
      </c>
      <c r="Q180" s="144" t="s">
        <v>1902</v>
      </c>
      <c r="R180" s="144">
        <v>27</v>
      </c>
      <c r="S180" s="163">
        <v>3157.38</v>
      </c>
    </row>
    <row r="181" spans="1:19" x14ac:dyDescent="0.25">
      <c r="A181" s="164" t="s">
        <v>114</v>
      </c>
      <c r="B181" s="145" t="s">
        <v>420</v>
      </c>
      <c r="C181" s="145">
        <v>999</v>
      </c>
      <c r="D181" s="145" t="s">
        <v>1929</v>
      </c>
      <c r="E181" s="145" t="s">
        <v>542</v>
      </c>
      <c r="F181" s="145">
        <v>320108</v>
      </c>
      <c r="G181" s="145" t="s">
        <v>1879</v>
      </c>
      <c r="H181" s="145" t="s">
        <v>288</v>
      </c>
      <c r="I181" s="145" t="s">
        <v>92</v>
      </c>
      <c r="J181" s="145" t="s">
        <v>95</v>
      </c>
      <c r="K181" s="145"/>
      <c r="L181" s="145">
        <v>0</v>
      </c>
      <c r="M181" s="165">
        <v>0</v>
      </c>
      <c r="N181" s="145">
        <v>0</v>
      </c>
      <c r="O181" s="145">
        <v>0</v>
      </c>
      <c r="P181" s="145" t="s">
        <v>1895</v>
      </c>
      <c r="Q181" s="145" t="s">
        <v>1896</v>
      </c>
      <c r="R181" s="145">
        <v>27</v>
      </c>
      <c r="S181" s="166">
        <v>3157.38</v>
      </c>
    </row>
    <row r="182" spans="1:19" x14ac:dyDescent="0.25">
      <c r="A182" s="161" t="s">
        <v>114</v>
      </c>
      <c r="B182" s="144" t="s">
        <v>362</v>
      </c>
      <c r="C182" s="144">
        <v>1101</v>
      </c>
      <c r="D182" s="144" t="s">
        <v>90</v>
      </c>
      <c r="E182" s="144" t="s">
        <v>89</v>
      </c>
      <c r="F182" s="144">
        <v>451001</v>
      </c>
      <c r="G182" s="144" t="s">
        <v>1735</v>
      </c>
      <c r="H182" s="144" t="s">
        <v>294</v>
      </c>
      <c r="I182" s="144" t="s">
        <v>92</v>
      </c>
      <c r="J182" s="144" t="s">
        <v>95</v>
      </c>
      <c r="K182" s="144"/>
      <c r="L182" s="144">
        <v>0</v>
      </c>
      <c r="M182" s="162">
        <v>0</v>
      </c>
      <c r="N182" s="144">
        <v>0</v>
      </c>
      <c r="O182" s="144">
        <v>0</v>
      </c>
      <c r="P182" s="144" t="s">
        <v>1856</v>
      </c>
      <c r="Q182" s="144" t="s">
        <v>1857</v>
      </c>
      <c r="R182" s="144">
        <v>27</v>
      </c>
      <c r="S182" s="163">
        <v>3157.38</v>
      </c>
    </row>
    <row r="183" spans="1:19" x14ac:dyDescent="0.25">
      <c r="A183" s="164" t="s">
        <v>114</v>
      </c>
      <c r="B183" s="145" t="s">
        <v>249</v>
      </c>
      <c r="C183" s="145">
        <v>1103</v>
      </c>
      <c r="D183" s="145" t="s">
        <v>187</v>
      </c>
      <c r="E183" s="145" t="s">
        <v>252</v>
      </c>
      <c r="F183" s="145">
        <v>260101</v>
      </c>
      <c r="G183" s="145" t="s">
        <v>107</v>
      </c>
      <c r="H183" s="145" t="s">
        <v>297</v>
      </c>
      <c r="I183" s="145" t="s">
        <v>92</v>
      </c>
      <c r="J183" s="145" t="s">
        <v>95</v>
      </c>
      <c r="K183" s="145"/>
      <c r="L183" s="145">
        <v>0</v>
      </c>
      <c r="M183" s="165">
        <v>0</v>
      </c>
      <c r="N183" s="145">
        <v>0</v>
      </c>
      <c r="O183" s="145">
        <v>0</v>
      </c>
      <c r="P183" s="145" t="s">
        <v>1820</v>
      </c>
      <c r="Q183" s="145" t="s">
        <v>1821</v>
      </c>
      <c r="R183" s="145">
        <v>27</v>
      </c>
      <c r="S183" s="166">
        <v>3157.38</v>
      </c>
    </row>
    <row r="184" spans="1:19" x14ac:dyDescent="0.25">
      <c r="A184" s="161" t="s">
        <v>114</v>
      </c>
      <c r="B184" s="144" t="s">
        <v>362</v>
      </c>
      <c r="C184" s="144">
        <v>1101</v>
      </c>
      <c r="D184" s="144" t="s">
        <v>90</v>
      </c>
      <c r="E184" s="144" t="s">
        <v>89</v>
      </c>
      <c r="F184" s="144">
        <v>451001</v>
      </c>
      <c r="G184" s="144" t="s">
        <v>1735</v>
      </c>
      <c r="H184" s="144" t="s">
        <v>297</v>
      </c>
      <c r="I184" s="144" t="s">
        <v>92</v>
      </c>
      <c r="J184" s="144" t="s">
        <v>95</v>
      </c>
      <c r="K184" s="144"/>
      <c r="L184" s="144">
        <v>0</v>
      </c>
      <c r="M184" s="162">
        <v>0</v>
      </c>
      <c r="N184" s="144">
        <v>0</v>
      </c>
      <c r="O184" s="144">
        <v>0</v>
      </c>
      <c r="P184" s="144" t="s">
        <v>1930</v>
      </c>
      <c r="Q184" s="144" t="s">
        <v>1931</v>
      </c>
      <c r="R184" s="144">
        <v>27</v>
      </c>
      <c r="S184" s="163">
        <v>3157.38</v>
      </c>
    </row>
    <row r="185" spans="1:19" x14ac:dyDescent="0.25">
      <c r="A185" s="164" t="s">
        <v>114</v>
      </c>
      <c r="B185" s="145" t="s">
        <v>472</v>
      </c>
      <c r="C185" s="145">
        <v>2106</v>
      </c>
      <c r="D185" s="145" t="s">
        <v>170</v>
      </c>
      <c r="E185" s="145" t="s">
        <v>171</v>
      </c>
      <c r="F185" s="145">
        <v>450601</v>
      </c>
      <c r="G185" s="145" t="s">
        <v>1735</v>
      </c>
      <c r="H185" s="145" t="s">
        <v>352</v>
      </c>
      <c r="I185" s="145" t="s">
        <v>95</v>
      </c>
      <c r="J185" s="145" t="s">
        <v>95</v>
      </c>
      <c r="K185" s="145"/>
      <c r="L185" s="145">
        <v>0</v>
      </c>
      <c r="M185" s="165">
        <v>0</v>
      </c>
      <c r="N185" s="145">
        <v>0</v>
      </c>
      <c r="O185" s="145">
        <v>0</v>
      </c>
      <c r="P185" s="145" t="s">
        <v>1739</v>
      </c>
      <c r="Q185" s="145" t="s">
        <v>1768</v>
      </c>
      <c r="R185" s="145">
        <v>26</v>
      </c>
      <c r="S185" s="166">
        <v>3040.44</v>
      </c>
    </row>
    <row r="186" spans="1:19" x14ac:dyDescent="0.25">
      <c r="A186" s="161" t="s">
        <v>114</v>
      </c>
      <c r="B186" s="144" t="s">
        <v>362</v>
      </c>
      <c r="C186" s="144">
        <v>1101</v>
      </c>
      <c r="D186" s="144" t="s">
        <v>90</v>
      </c>
      <c r="E186" s="144" t="s">
        <v>89</v>
      </c>
      <c r="F186" s="144">
        <v>451001</v>
      </c>
      <c r="G186" s="144" t="s">
        <v>1735</v>
      </c>
      <c r="H186" s="144" t="s">
        <v>590</v>
      </c>
      <c r="I186" s="144" t="s">
        <v>95</v>
      </c>
      <c r="J186" s="144" t="s">
        <v>95</v>
      </c>
      <c r="K186" s="144"/>
      <c r="L186" s="144">
        <v>0</v>
      </c>
      <c r="M186" s="162">
        <v>0</v>
      </c>
      <c r="N186" s="144">
        <v>0</v>
      </c>
      <c r="O186" s="144">
        <v>0</v>
      </c>
      <c r="P186" s="144" t="s">
        <v>1831</v>
      </c>
      <c r="Q186" s="144" t="s">
        <v>1761</v>
      </c>
      <c r="R186" s="144">
        <v>26</v>
      </c>
      <c r="S186" s="163">
        <v>3040.44</v>
      </c>
    </row>
    <row r="187" spans="1:19" x14ac:dyDescent="0.25">
      <c r="A187" s="164" t="s">
        <v>114</v>
      </c>
      <c r="B187" s="145" t="s">
        <v>371</v>
      </c>
      <c r="C187" s="145">
        <v>1110</v>
      </c>
      <c r="D187" s="145" t="s">
        <v>133</v>
      </c>
      <c r="E187" s="145" t="s">
        <v>132</v>
      </c>
      <c r="F187" s="145">
        <v>90101</v>
      </c>
      <c r="G187" s="145" t="s">
        <v>1863</v>
      </c>
      <c r="H187" s="145" t="s">
        <v>354</v>
      </c>
      <c r="I187" s="145" t="s">
        <v>95</v>
      </c>
      <c r="J187" s="145" t="s">
        <v>95</v>
      </c>
      <c r="K187" s="145"/>
      <c r="L187" s="145">
        <v>0</v>
      </c>
      <c r="M187" s="165">
        <v>0</v>
      </c>
      <c r="N187" s="145">
        <v>0</v>
      </c>
      <c r="O187" s="145">
        <v>0</v>
      </c>
      <c r="P187" s="145" t="s">
        <v>1932</v>
      </c>
      <c r="Q187" s="145" t="s">
        <v>1904</v>
      </c>
      <c r="R187" s="145">
        <v>26</v>
      </c>
      <c r="S187" s="166">
        <v>3040.44</v>
      </c>
    </row>
    <row r="188" spans="1:19" x14ac:dyDescent="0.25">
      <c r="A188" s="161" t="s">
        <v>114</v>
      </c>
      <c r="B188" s="144" t="s">
        <v>420</v>
      </c>
      <c r="C188" s="144">
        <v>1102</v>
      </c>
      <c r="D188" s="144" t="s">
        <v>1824</v>
      </c>
      <c r="E188" s="144" t="s">
        <v>423</v>
      </c>
      <c r="F188" s="144">
        <v>230101</v>
      </c>
      <c r="G188" s="144" t="s">
        <v>119</v>
      </c>
      <c r="H188" s="144" t="s">
        <v>582</v>
      </c>
      <c r="I188" s="144" t="s">
        <v>95</v>
      </c>
      <c r="J188" s="144" t="s">
        <v>95</v>
      </c>
      <c r="K188" s="144"/>
      <c r="L188" s="144">
        <v>0</v>
      </c>
      <c r="M188" s="162">
        <v>0</v>
      </c>
      <c r="N188" s="144">
        <v>0</v>
      </c>
      <c r="O188" s="144">
        <v>0</v>
      </c>
      <c r="P188" s="144" t="s">
        <v>1933</v>
      </c>
      <c r="Q188" s="144" t="s">
        <v>1934</v>
      </c>
      <c r="R188" s="144">
        <v>26</v>
      </c>
      <c r="S188" s="163">
        <v>3040.44</v>
      </c>
    </row>
    <row r="189" spans="1:19" x14ac:dyDescent="0.25">
      <c r="A189" s="164" t="s">
        <v>114</v>
      </c>
      <c r="B189" s="145" t="s">
        <v>362</v>
      </c>
      <c r="C189" s="145">
        <v>1101</v>
      </c>
      <c r="D189" s="145" t="s">
        <v>90</v>
      </c>
      <c r="E189" s="145" t="s">
        <v>89</v>
      </c>
      <c r="F189" s="145">
        <v>451001</v>
      </c>
      <c r="G189" s="145" t="s">
        <v>1735</v>
      </c>
      <c r="H189" s="145" t="s">
        <v>1935</v>
      </c>
      <c r="I189" s="145" t="s">
        <v>95</v>
      </c>
      <c r="J189" s="145" t="s">
        <v>95</v>
      </c>
      <c r="K189" s="145"/>
      <c r="L189" s="145">
        <v>0</v>
      </c>
      <c r="M189" s="165">
        <v>0</v>
      </c>
      <c r="N189" s="145">
        <v>0</v>
      </c>
      <c r="O189" s="145">
        <v>0</v>
      </c>
      <c r="P189" s="145" t="s">
        <v>1831</v>
      </c>
      <c r="Q189" s="145" t="s">
        <v>1761</v>
      </c>
      <c r="R189" s="145">
        <v>26</v>
      </c>
      <c r="S189" s="166">
        <v>3040.44</v>
      </c>
    </row>
    <row r="190" spans="1:19" x14ac:dyDescent="0.25">
      <c r="A190" s="161" t="s">
        <v>114</v>
      </c>
      <c r="B190" s="144" t="s">
        <v>420</v>
      </c>
      <c r="C190" s="144">
        <v>1102</v>
      </c>
      <c r="D190" s="144" t="s">
        <v>1824</v>
      </c>
      <c r="E190" s="144" t="s">
        <v>423</v>
      </c>
      <c r="F190" s="144">
        <v>230101</v>
      </c>
      <c r="G190" s="144" t="s">
        <v>119</v>
      </c>
      <c r="H190" s="144" t="s">
        <v>588</v>
      </c>
      <c r="I190" s="144" t="s">
        <v>95</v>
      </c>
      <c r="J190" s="144" t="s">
        <v>95</v>
      </c>
      <c r="K190" s="144"/>
      <c r="L190" s="144">
        <v>0</v>
      </c>
      <c r="M190" s="162">
        <v>0</v>
      </c>
      <c r="N190" s="144">
        <v>0</v>
      </c>
      <c r="O190" s="144">
        <v>0</v>
      </c>
      <c r="P190" s="144" t="s">
        <v>1813</v>
      </c>
      <c r="Q190" s="144" t="s">
        <v>1814</v>
      </c>
      <c r="R190" s="144">
        <v>26</v>
      </c>
      <c r="S190" s="163">
        <v>3040.44</v>
      </c>
    </row>
    <row r="191" spans="1:19" x14ac:dyDescent="0.25">
      <c r="A191" s="164" t="s">
        <v>114</v>
      </c>
      <c r="B191" s="145" t="s">
        <v>420</v>
      </c>
      <c r="C191" s="145">
        <v>1101</v>
      </c>
      <c r="D191" s="145" t="s">
        <v>124</v>
      </c>
      <c r="E191" s="145" t="s">
        <v>426</v>
      </c>
      <c r="F191" s="145">
        <v>230101</v>
      </c>
      <c r="G191" s="145" t="s">
        <v>119</v>
      </c>
      <c r="H191" s="145" t="s">
        <v>1862</v>
      </c>
      <c r="I191" s="145" t="s">
        <v>95</v>
      </c>
      <c r="J191" s="145" t="s">
        <v>95</v>
      </c>
      <c r="K191" s="145"/>
      <c r="L191" s="145">
        <v>0</v>
      </c>
      <c r="M191" s="165">
        <v>0</v>
      </c>
      <c r="N191" s="145">
        <v>0</v>
      </c>
      <c r="O191" s="145">
        <v>0</v>
      </c>
      <c r="P191" s="145" t="s">
        <v>1854</v>
      </c>
      <c r="Q191" s="145" t="s">
        <v>1855</v>
      </c>
      <c r="R191" s="145">
        <v>26</v>
      </c>
      <c r="S191" s="166">
        <v>3040.44</v>
      </c>
    </row>
    <row r="192" spans="1:19" x14ac:dyDescent="0.25">
      <c r="A192" s="161" t="s">
        <v>114</v>
      </c>
      <c r="B192" s="144" t="s">
        <v>408</v>
      </c>
      <c r="C192" s="144">
        <v>1221</v>
      </c>
      <c r="D192" s="144" t="s">
        <v>1936</v>
      </c>
      <c r="E192" s="144" t="s">
        <v>565</v>
      </c>
      <c r="F192" s="144">
        <v>310501</v>
      </c>
      <c r="G192" s="144" t="s">
        <v>1937</v>
      </c>
      <c r="H192" s="144" t="s">
        <v>248</v>
      </c>
      <c r="I192" s="144" t="s">
        <v>95</v>
      </c>
      <c r="J192" s="144" t="s">
        <v>95</v>
      </c>
      <c r="K192" s="144"/>
      <c r="L192" s="144">
        <v>0</v>
      </c>
      <c r="M192" s="162">
        <v>0</v>
      </c>
      <c r="N192" s="144">
        <v>0</v>
      </c>
      <c r="O192" s="144">
        <v>0</v>
      </c>
      <c r="P192" s="144" t="s">
        <v>1858</v>
      </c>
      <c r="Q192" s="144" t="s">
        <v>1859</v>
      </c>
      <c r="R192" s="144">
        <v>26</v>
      </c>
      <c r="S192" s="163">
        <v>3040.44</v>
      </c>
    </row>
    <row r="193" spans="1:19" x14ac:dyDescent="0.25">
      <c r="A193" s="164" t="s">
        <v>114</v>
      </c>
      <c r="B193" s="145" t="s">
        <v>249</v>
      </c>
      <c r="C193" s="145">
        <v>1107</v>
      </c>
      <c r="D193" s="145" t="s">
        <v>129</v>
      </c>
      <c r="E193" s="145" t="s">
        <v>128</v>
      </c>
      <c r="F193" s="145">
        <v>260101</v>
      </c>
      <c r="G193" s="145" t="s">
        <v>107</v>
      </c>
      <c r="H193" s="145" t="s">
        <v>257</v>
      </c>
      <c r="I193" s="145" t="s">
        <v>95</v>
      </c>
      <c r="J193" s="145" t="s">
        <v>95</v>
      </c>
      <c r="K193" s="145"/>
      <c r="L193" s="145">
        <v>0</v>
      </c>
      <c r="M193" s="165">
        <v>0</v>
      </c>
      <c r="N193" s="145">
        <v>0</v>
      </c>
      <c r="O193" s="145">
        <v>0</v>
      </c>
      <c r="P193" s="145" t="s">
        <v>1813</v>
      </c>
      <c r="Q193" s="145" t="s">
        <v>1909</v>
      </c>
      <c r="R193" s="145">
        <v>26</v>
      </c>
      <c r="S193" s="166">
        <v>3040.44</v>
      </c>
    </row>
    <row r="194" spans="1:19" x14ac:dyDescent="0.25">
      <c r="A194" s="161" t="s">
        <v>114</v>
      </c>
      <c r="B194" s="144" t="s">
        <v>420</v>
      </c>
      <c r="C194" s="144">
        <v>2130</v>
      </c>
      <c r="D194" s="144" t="s">
        <v>1812</v>
      </c>
      <c r="E194" s="144" t="s">
        <v>430</v>
      </c>
      <c r="F194" s="144">
        <v>230101</v>
      </c>
      <c r="G194" s="144" t="s">
        <v>119</v>
      </c>
      <c r="H194" s="144" t="s">
        <v>248</v>
      </c>
      <c r="I194" s="144" t="s">
        <v>95</v>
      </c>
      <c r="J194" s="144" t="s">
        <v>95</v>
      </c>
      <c r="K194" s="144"/>
      <c r="L194" s="144">
        <v>0</v>
      </c>
      <c r="M194" s="162">
        <v>0</v>
      </c>
      <c r="N194" s="144">
        <v>0</v>
      </c>
      <c r="O194" s="144">
        <v>0</v>
      </c>
      <c r="P194" s="144" t="s">
        <v>1813</v>
      </c>
      <c r="Q194" s="144" t="s">
        <v>1814</v>
      </c>
      <c r="R194" s="144">
        <v>26</v>
      </c>
      <c r="S194" s="163">
        <v>3040.44</v>
      </c>
    </row>
    <row r="195" spans="1:19" x14ac:dyDescent="0.25">
      <c r="A195" s="164" t="s">
        <v>114</v>
      </c>
      <c r="B195" s="145" t="s">
        <v>696</v>
      </c>
      <c r="C195" s="145">
        <v>1101</v>
      </c>
      <c r="D195" s="145" t="s">
        <v>1841</v>
      </c>
      <c r="E195" s="145" t="s">
        <v>698</v>
      </c>
      <c r="F195" s="145">
        <v>260101</v>
      </c>
      <c r="G195" s="145" t="s">
        <v>107</v>
      </c>
      <c r="H195" s="145" t="s">
        <v>248</v>
      </c>
      <c r="I195" s="145" t="s">
        <v>95</v>
      </c>
      <c r="J195" s="145" t="s">
        <v>95</v>
      </c>
      <c r="K195" s="145"/>
      <c r="L195" s="145">
        <v>0</v>
      </c>
      <c r="M195" s="165">
        <v>0</v>
      </c>
      <c r="N195" s="145">
        <v>0</v>
      </c>
      <c r="O195" s="145">
        <v>0</v>
      </c>
      <c r="P195" s="145" t="s">
        <v>1842</v>
      </c>
      <c r="Q195" s="145" t="s">
        <v>1843</v>
      </c>
      <c r="R195" s="145">
        <v>26</v>
      </c>
      <c r="S195" s="166">
        <v>3040.44</v>
      </c>
    </row>
    <row r="196" spans="1:19" x14ac:dyDescent="0.25">
      <c r="A196" s="161" t="s">
        <v>114</v>
      </c>
      <c r="B196" s="144" t="s">
        <v>703</v>
      </c>
      <c r="C196" s="144">
        <v>1001</v>
      </c>
      <c r="D196" s="144" t="s">
        <v>146</v>
      </c>
      <c r="E196" s="144" t="s">
        <v>711</v>
      </c>
      <c r="F196" s="144">
        <v>279999</v>
      </c>
      <c r="G196" s="144" t="s">
        <v>1759</v>
      </c>
      <c r="H196" s="144" t="s">
        <v>257</v>
      </c>
      <c r="I196" s="144" t="s">
        <v>95</v>
      </c>
      <c r="J196" s="144" t="s">
        <v>95</v>
      </c>
      <c r="K196" s="144" t="s">
        <v>548</v>
      </c>
      <c r="L196" s="144">
        <v>26</v>
      </c>
      <c r="M196" s="162">
        <v>3040.44</v>
      </c>
      <c r="N196" s="144">
        <v>0</v>
      </c>
      <c r="O196" s="144">
        <v>26</v>
      </c>
      <c r="P196" s="144" t="s">
        <v>1815</v>
      </c>
      <c r="Q196" s="144" t="s">
        <v>1816</v>
      </c>
      <c r="R196" s="144">
        <v>26</v>
      </c>
      <c r="S196" s="163">
        <v>3040.44</v>
      </c>
    </row>
    <row r="197" spans="1:19" x14ac:dyDescent="0.25">
      <c r="A197" s="164" t="s">
        <v>114</v>
      </c>
      <c r="B197" s="145" t="s">
        <v>249</v>
      </c>
      <c r="C197" s="145" t="s">
        <v>253</v>
      </c>
      <c r="D197" s="145" t="s">
        <v>1819</v>
      </c>
      <c r="E197" s="145" t="s">
        <v>255</v>
      </c>
      <c r="F197" s="145">
        <v>260101</v>
      </c>
      <c r="G197" s="145" t="s">
        <v>107</v>
      </c>
      <c r="H197" s="145" t="s">
        <v>496</v>
      </c>
      <c r="I197" s="145" t="s">
        <v>92</v>
      </c>
      <c r="J197" s="145" t="s">
        <v>95</v>
      </c>
      <c r="K197" s="145"/>
      <c r="L197" s="145">
        <v>0</v>
      </c>
      <c r="M197" s="165">
        <v>0</v>
      </c>
      <c r="N197" s="145">
        <v>0</v>
      </c>
      <c r="O197" s="145">
        <v>0</v>
      </c>
      <c r="P197" s="145" t="s">
        <v>1912</v>
      </c>
      <c r="Q197" s="145" t="s">
        <v>1913</v>
      </c>
      <c r="R197" s="145">
        <v>26</v>
      </c>
      <c r="S197" s="166">
        <v>3040.44</v>
      </c>
    </row>
    <row r="198" spans="1:19" x14ac:dyDescent="0.25">
      <c r="A198" s="161" t="s">
        <v>114</v>
      </c>
      <c r="B198" s="144" t="s">
        <v>249</v>
      </c>
      <c r="C198" s="144" t="s">
        <v>253</v>
      </c>
      <c r="D198" s="144" t="s">
        <v>1819</v>
      </c>
      <c r="E198" s="144" t="s">
        <v>255</v>
      </c>
      <c r="F198" s="144">
        <v>260101</v>
      </c>
      <c r="G198" s="144" t="s">
        <v>107</v>
      </c>
      <c r="H198" s="144" t="s">
        <v>288</v>
      </c>
      <c r="I198" s="144" t="s">
        <v>92</v>
      </c>
      <c r="J198" s="144" t="s">
        <v>95</v>
      </c>
      <c r="K198" s="144"/>
      <c r="L198" s="144">
        <v>0</v>
      </c>
      <c r="M198" s="162">
        <v>0</v>
      </c>
      <c r="N198" s="144">
        <v>0</v>
      </c>
      <c r="O198" s="144">
        <v>0</v>
      </c>
      <c r="P198" s="144" t="s">
        <v>1938</v>
      </c>
      <c r="Q198" s="144" t="s">
        <v>1939</v>
      </c>
      <c r="R198" s="144">
        <v>26</v>
      </c>
      <c r="S198" s="163">
        <v>3040.44</v>
      </c>
    </row>
    <row r="199" spans="1:19" x14ac:dyDescent="0.25">
      <c r="A199" s="164" t="s">
        <v>114</v>
      </c>
      <c r="B199" s="145" t="s">
        <v>842</v>
      </c>
      <c r="C199" s="145">
        <v>2201</v>
      </c>
      <c r="D199" s="145" t="s">
        <v>1940</v>
      </c>
      <c r="E199" s="145" t="s">
        <v>845</v>
      </c>
      <c r="F199" s="145">
        <v>110101</v>
      </c>
      <c r="G199" s="145" t="s">
        <v>1941</v>
      </c>
      <c r="H199" s="145" t="s">
        <v>288</v>
      </c>
      <c r="I199" s="145" t="s">
        <v>92</v>
      </c>
      <c r="J199" s="145" t="s">
        <v>95</v>
      </c>
      <c r="K199" s="145"/>
      <c r="L199" s="145">
        <v>0</v>
      </c>
      <c r="M199" s="165">
        <v>0</v>
      </c>
      <c r="N199" s="145">
        <v>0</v>
      </c>
      <c r="O199" s="145">
        <v>0</v>
      </c>
      <c r="P199" s="145" t="s">
        <v>1809</v>
      </c>
      <c r="Q199" s="145" t="s">
        <v>1810</v>
      </c>
      <c r="R199" s="145">
        <v>26</v>
      </c>
      <c r="S199" s="166">
        <v>3040.44</v>
      </c>
    </row>
    <row r="200" spans="1:19" x14ac:dyDescent="0.25">
      <c r="A200" s="161" t="s">
        <v>114</v>
      </c>
      <c r="B200" s="144" t="s">
        <v>692</v>
      </c>
      <c r="C200" s="144">
        <v>1121</v>
      </c>
      <c r="D200" s="144" t="s">
        <v>1914</v>
      </c>
      <c r="E200" s="144" t="s">
        <v>695</v>
      </c>
      <c r="F200" s="144">
        <v>400601</v>
      </c>
      <c r="G200" s="144" t="s">
        <v>1915</v>
      </c>
      <c r="H200" s="144" t="s">
        <v>288</v>
      </c>
      <c r="I200" s="144" t="s">
        <v>92</v>
      </c>
      <c r="J200" s="144" t="s">
        <v>95</v>
      </c>
      <c r="K200" s="144"/>
      <c r="L200" s="144">
        <v>0</v>
      </c>
      <c r="M200" s="162">
        <v>0</v>
      </c>
      <c r="N200" s="144">
        <v>0</v>
      </c>
      <c r="O200" s="144">
        <v>0</v>
      </c>
      <c r="P200" s="144" t="s">
        <v>1916</v>
      </c>
      <c r="Q200" s="144" t="s">
        <v>1734</v>
      </c>
      <c r="R200" s="144">
        <v>26</v>
      </c>
      <c r="S200" s="163">
        <v>3040.44</v>
      </c>
    </row>
    <row r="201" spans="1:19" x14ac:dyDescent="0.25">
      <c r="A201" s="164" t="s">
        <v>114</v>
      </c>
      <c r="B201" s="145" t="s">
        <v>477</v>
      </c>
      <c r="C201" s="145">
        <v>1001</v>
      </c>
      <c r="D201" s="145" t="s">
        <v>154</v>
      </c>
      <c r="E201" s="145" t="s">
        <v>480</v>
      </c>
      <c r="F201" s="145">
        <v>160905</v>
      </c>
      <c r="G201" s="145" t="s">
        <v>137</v>
      </c>
      <c r="H201" s="145" t="s">
        <v>282</v>
      </c>
      <c r="I201" s="145" t="s">
        <v>95</v>
      </c>
      <c r="J201" s="145" t="s">
        <v>95</v>
      </c>
      <c r="K201" s="145"/>
      <c r="L201" s="145">
        <v>0</v>
      </c>
      <c r="M201" s="165">
        <v>0</v>
      </c>
      <c r="N201" s="145">
        <v>0</v>
      </c>
      <c r="O201" s="145">
        <v>0</v>
      </c>
      <c r="P201" s="145" t="s">
        <v>1845</v>
      </c>
      <c r="Q201" s="145" t="s">
        <v>1846</v>
      </c>
      <c r="R201" s="145">
        <v>26</v>
      </c>
      <c r="S201" s="166">
        <v>3040.44</v>
      </c>
    </row>
    <row r="202" spans="1:19" x14ac:dyDescent="0.25">
      <c r="A202" s="161" t="s">
        <v>114</v>
      </c>
      <c r="B202" s="144" t="s">
        <v>313</v>
      </c>
      <c r="C202" s="144">
        <v>2101</v>
      </c>
      <c r="D202" s="144" t="s">
        <v>180</v>
      </c>
      <c r="E202" s="144" t="s">
        <v>179</v>
      </c>
      <c r="F202" s="144">
        <v>420101</v>
      </c>
      <c r="G202" s="144" t="s">
        <v>111</v>
      </c>
      <c r="H202" s="144" t="s">
        <v>282</v>
      </c>
      <c r="I202" s="144" t="s">
        <v>95</v>
      </c>
      <c r="J202" s="144" t="s">
        <v>95</v>
      </c>
      <c r="K202" s="144"/>
      <c r="L202" s="144">
        <v>0</v>
      </c>
      <c r="M202" s="162">
        <v>0</v>
      </c>
      <c r="N202" s="144">
        <v>0</v>
      </c>
      <c r="O202" s="144">
        <v>0</v>
      </c>
      <c r="P202" s="144" t="s">
        <v>1745</v>
      </c>
      <c r="Q202" s="144" t="s">
        <v>1746</v>
      </c>
      <c r="R202" s="144">
        <v>26</v>
      </c>
      <c r="S202" s="163">
        <v>3040.44</v>
      </c>
    </row>
    <row r="203" spans="1:19" x14ac:dyDescent="0.25">
      <c r="A203" s="164" t="s">
        <v>114</v>
      </c>
      <c r="B203" s="145" t="s">
        <v>317</v>
      </c>
      <c r="C203" s="145">
        <v>2130</v>
      </c>
      <c r="D203" s="145" t="s">
        <v>106</v>
      </c>
      <c r="E203" s="145" t="s">
        <v>326</v>
      </c>
      <c r="F203" s="145">
        <v>130101</v>
      </c>
      <c r="G203" s="145" t="s">
        <v>1847</v>
      </c>
      <c r="H203" s="145" t="s">
        <v>271</v>
      </c>
      <c r="I203" s="145" t="s">
        <v>95</v>
      </c>
      <c r="J203" s="145" t="s">
        <v>95</v>
      </c>
      <c r="K203" s="145"/>
      <c r="L203" s="145">
        <v>0</v>
      </c>
      <c r="M203" s="165">
        <v>0</v>
      </c>
      <c r="N203" s="145">
        <v>0</v>
      </c>
      <c r="O203" s="145">
        <v>0</v>
      </c>
      <c r="P203" s="145" t="s">
        <v>1848</v>
      </c>
      <c r="Q203" s="145" t="s">
        <v>1849</v>
      </c>
      <c r="R203" s="145">
        <v>26</v>
      </c>
      <c r="S203" s="166">
        <v>3040.44</v>
      </c>
    </row>
    <row r="204" spans="1:19" x14ac:dyDescent="0.25">
      <c r="A204" s="161" t="s">
        <v>114</v>
      </c>
      <c r="B204" s="144" t="s">
        <v>420</v>
      </c>
      <c r="C204" s="144">
        <v>1102</v>
      </c>
      <c r="D204" s="144" t="s">
        <v>1824</v>
      </c>
      <c r="E204" s="144" t="s">
        <v>423</v>
      </c>
      <c r="F204" s="144">
        <v>230101</v>
      </c>
      <c r="G204" s="144" t="s">
        <v>119</v>
      </c>
      <c r="H204" s="144" t="s">
        <v>285</v>
      </c>
      <c r="I204" s="144" t="s">
        <v>92</v>
      </c>
      <c r="J204" s="144" t="s">
        <v>95</v>
      </c>
      <c r="K204" s="144"/>
      <c r="L204" s="144">
        <v>0</v>
      </c>
      <c r="M204" s="162">
        <v>0</v>
      </c>
      <c r="N204" s="144">
        <v>0</v>
      </c>
      <c r="O204" s="144">
        <v>0</v>
      </c>
      <c r="P204" s="144" t="s">
        <v>1917</v>
      </c>
      <c r="Q204" s="144" t="s">
        <v>1833</v>
      </c>
      <c r="R204" s="144">
        <v>26</v>
      </c>
      <c r="S204" s="163">
        <v>3040.44</v>
      </c>
    </row>
    <row r="205" spans="1:19" x14ac:dyDescent="0.25">
      <c r="A205" s="164" t="s">
        <v>114</v>
      </c>
      <c r="B205" s="145" t="s">
        <v>362</v>
      </c>
      <c r="C205" s="145">
        <v>1101</v>
      </c>
      <c r="D205" s="145" t="s">
        <v>90</v>
      </c>
      <c r="E205" s="145" t="s">
        <v>89</v>
      </c>
      <c r="F205" s="145">
        <v>451001</v>
      </c>
      <c r="G205" s="145" t="s">
        <v>1735</v>
      </c>
      <c r="H205" s="145" t="s">
        <v>1897</v>
      </c>
      <c r="I205" s="145" t="s">
        <v>95</v>
      </c>
      <c r="J205" s="145" t="s">
        <v>95</v>
      </c>
      <c r="K205" s="145"/>
      <c r="L205" s="145">
        <v>0</v>
      </c>
      <c r="M205" s="165">
        <v>0</v>
      </c>
      <c r="N205" s="145">
        <v>0</v>
      </c>
      <c r="O205" s="145">
        <v>0</v>
      </c>
      <c r="P205" s="145" t="s">
        <v>1899</v>
      </c>
      <c r="Q205" s="145" t="s">
        <v>1829</v>
      </c>
      <c r="R205" s="145">
        <v>26</v>
      </c>
      <c r="S205" s="166">
        <v>3040.44</v>
      </c>
    </row>
    <row r="206" spans="1:19" x14ac:dyDescent="0.25">
      <c r="A206" s="161" t="s">
        <v>114</v>
      </c>
      <c r="B206" s="144" t="s">
        <v>420</v>
      </c>
      <c r="C206" s="144">
        <v>2112</v>
      </c>
      <c r="D206" s="144" t="s">
        <v>178</v>
      </c>
      <c r="E206" s="144" t="s">
        <v>177</v>
      </c>
      <c r="F206" s="144">
        <v>230101</v>
      </c>
      <c r="G206" s="144" t="s">
        <v>119</v>
      </c>
      <c r="H206" s="144" t="s">
        <v>271</v>
      </c>
      <c r="I206" s="144" t="s">
        <v>95</v>
      </c>
      <c r="J206" s="144" t="s">
        <v>95</v>
      </c>
      <c r="K206" s="144"/>
      <c r="L206" s="144">
        <v>0</v>
      </c>
      <c r="M206" s="162">
        <v>0</v>
      </c>
      <c r="N206" s="144">
        <v>0</v>
      </c>
      <c r="O206" s="144">
        <v>0</v>
      </c>
      <c r="P206" s="144" t="s">
        <v>1871</v>
      </c>
      <c r="Q206" s="144" t="s">
        <v>1872</v>
      </c>
      <c r="R206" s="144">
        <v>26</v>
      </c>
      <c r="S206" s="163">
        <v>3040.44</v>
      </c>
    </row>
    <row r="207" spans="1:19" x14ac:dyDescent="0.25">
      <c r="A207" s="164" t="s">
        <v>114</v>
      </c>
      <c r="B207" s="145" t="s">
        <v>1351</v>
      </c>
      <c r="C207" s="145">
        <v>1525</v>
      </c>
      <c r="D207" s="145" t="s">
        <v>1942</v>
      </c>
      <c r="E207" s="145" t="s">
        <v>1451</v>
      </c>
      <c r="F207" s="145">
        <v>360108</v>
      </c>
      <c r="G207" s="145" t="s">
        <v>1748</v>
      </c>
      <c r="H207" s="145" t="s">
        <v>1452</v>
      </c>
      <c r="I207" s="145" t="s">
        <v>95</v>
      </c>
      <c r="J207" s="145" t="s">
        <v>95</v>
      </c>
      <c r="K207" s="145"/>
      <c r="L207" s="145">
        <v>0</v>
      </c>
      <c r="M207" s="165">
        <v>0</v>
      </c>
      <c r="N207" s="145">
        <v>0</v>
      </c>
      <c r="O207" s="145">
        <v>0</v>
      </c>
      <c r="P207" s="145"/>
      <c r="Q207" s="145"/>
      <c r="R207" s="145">
        <v>26</v>
      </c>
      <c r="S207" s="166">
        <v>3040.44</v>
      </c>
    </row>
    <row r="208" spans="1:19" x14ac:dyDescent="0.25">
      <c r="A208" s="161" t="s">
        <v>114</v>
      </c>
      <c r="B208" s="144" t="s">
        <v>1351</v>
      </c>
      <c r="C208" s="144">
        <v>1218</v>
      </c>
      <c r="D208" s="144" t="s">
        <v>1943</v>
      </c>
      <c r="E208" s="144" t="s">
        <v>1944</v>
      </c>
      <c r="F208" s="144">
        <v>360108</v>
      </c>
      <c r="G208" s="144" t="s">
        <v>1748</v>
      </c>
      <c r="H208" s="144" t="s">
        <v>1456</v>
      </c>
      <c r="I208" s="144" t="s">
        <v>95</v>
      </c>
      <c r="J208" s="144" t="s">
        <v>95</v>
      </c>
      <c r="K208" s="144"/>
      <c r="L208" s="144">
        <v>0</v>
      </c>
      <c r="M208" s="162">
        <v>0</v>
      </c>
      <c r="N208" s="144">
        <v>0</v>
      </c>
      <c r="O208" s="144">
        <v>0</v>
      </c>
      <c r="P208" s="144"/>
      <c r="Q208" s="144"/>
      <c r="R208" s="144">
        <v>26</v>
      </c>
      <c r="S208" s="163">
        <v>3040.44</v>
      </c>
    </row>
    <row r="209" spans="1:19" x14ac:dyDescent="0.25">
      <c r="A209" s="164" t="s">
        <v>114</v>
      </c>
      <c r="B209" s="145" t="s">
        <v>416</v>
      </c>
      <c r="C209" s="145">
        <v>2051</v>
      </c>
      <c r="D209" s="145" t="s">
        <v>1754</v>
      </c>
      <c r="E209" s="145" t="s">
        <v>434</v>
      </c>
      <c r="F209" s="145">
        <v>340103</v>
      </c>
      <c r="G209" s="145" t="s">
        <v>1755</v>
      </c>
      <c r="H209" s="145" t="s">
        <v>584</v>
      </c>
      <c r="I209" s="145" t="s">
        <v>95</v>
      </c>
      <c r="J209" s="145" t="s">
        <v>95</v>
      </c>
      <c r="K209" s="145"/>
      <c r="L209" s="145">
        <v>0</v>
      </c>
      <c r="M209" s="165">
        <v>0</v>
      </c>
      <c r="N209" s="145">
        <v>0</v>
      </c>
      <c r="O209" s="145">
        <v>0</v>
      </c>
      <c r="P209" s="145" t="s">
        <v>1782</v>
      </c>
      <c r="Q209" s="145" t="s">
        <v>1783</v>
      </c>
      <c r="R209" s="145">
        <v>26</v>
      </c>
      <c r="S209" s="166">
        <v>3040.44</v>
      </c>
    </row>
    <row r="210" spans="1:19" x14ac:dyDescent="0.25">
      <c r="A210" s="161" t="s">
        <v>114</v>
      </c>
      <c r="B210" s="144" t="s">
        <v>306</v>
      </c>
      <c r="C210" s="144">
        <v>1101</v>
      </c>
      <c r="D210" s="144" t="s">
        <v>131</v>
      </c>
      <c r="E210" s="144" t="s">
        <v>130</v>
      </c>
      <c r="F210" s="144">
        <v>451101</v>
      </c>
      <c r="G210" s="144" t="s">
        <v>1735</v>
      </c>
      <c r="H210" s="144" t="s">
        <v>338</v>
      </c>
      <c r="I210" s="144" t="s">
        <v>95</v>
      </c>
      <c r="J210" s="144" t="s">
        <v>95</v>
      </c>
      <c r="K210" s="144"/>
      <c r="L210" s="144">
        <v>0</v>
      </c>
      <c r="M210" s="162">
        <v>0</v>
      </c>
      <c r="N210" s="144">
        <v>0</v>
      </c>
      <c r="O210" s="144">
        <v>0</v>
      </c>
      <c r="P210" s="144" t="s">
        <v>1801</v>
      </c>
      <c r="Q210" s="144" t="s">
        <v>1802</v>
      </c>
      <c r="R210" s="144">
        <v>26</v>
      </c>
      <c r="S210" s="163">
        <v>3040.44</v>
      </c>
    </row>
    <row r="211" spans="1:19" x14ac:dyDescent="0.25">
      <c r="A211" s="164" t="s">
        <v>114</v>
      </c>
      <c r="B211" s="145" t="s">
        <v>249</v>
      </c>
      <c r="C211" s="145">
        <v>1103</v>
      </c>
      <c r="D211" s="145" t="s">
        <v>187</v>
      </c>
      <c r="E211" s="145" t="s">
        <v>252</v>
      </c>
      <c r="F211" s="145">
        <v>260101</v>
      </c>
      <c r="G211" s="145" t="s">
        <v>107</v>
      </c>
      <c r="H211" s="145" t="s">
        <v>294</v>
      </c>
      <c r="I211" s="145" t="s">
        <v>92</v>
      </c>
      <c r="J211" s="145" t="s">
        <v>95</v>
      </c>
      <c r="K211" s="145"/>
      <c r="L211" s="145">
        <v>0</v>
      </c>
      <c r="M211" s="165">
        <v>0</v>
      </c>
      <c r="N211" s="145">
        <v>0</v>
      </c>
      <c r="O211" s="145">
        <v>0</v>
      </c>
      <c r="P211" s="145" t="s">
        <v>1945</v>
      </c>
      <c r="Q211" s="145" t="s">
        <v>1946</v>
      </c>
      <c r="R211" s="145">
        <v>26</v>
      </c>
      <c r="S211" s="166">
        <v>3040.44</v>
      </c>
    </row>
    <row r="212" spans="1:19" x14ac:dyDescent="0.25">
      <c r="A212" s="161" t="s">
        <v>114</v>
      </c>
      <c r="B212" s="144" t="s">
        <v>306</v>
      </c>
      <c r="C212" s="144">
        <v>1101</v>
      </c>
      <c r="D212" s="144" t="s">
        <v>131</v>
      </c>
      <c r="E212" s="144" t="s">
        <v>130</v>
      </c>
      <c r="F212" s="144">
        <v>451101</v>
      </c>
      <c r="G212" s="144" t="s">
        <v>1735</v>
      </c>
      <c r="H212" s="144" t="s">
        <v>352</v>
      </c>
      <c r="I212" s="144" t="s">
        <v>95</v>
      </c>
      <c r="J212" s="144" t="s">
        <v>95</v>
      </c>
      <c r="K212" s="144"/>
      <c r="L212" s="144">
        <v>0</v>
      </c>
      <c r="M212" s="162">
        <v>0</v>
      </c>
      <c r="N212" s="144">
        <v>0</v>
      </c>
      <c r="O212" s="144">
        <v>0</v>
      </c>
      <c r="P212" s="144" t="s">
        <v>1807</v>
      </c>
      <c r="Q212" s="144" t="s">
        <v>1947</v>
      </c>
      <c r="R212" s="144">
        <v>25</v>
      </c>
      <c r="S212" s="163">
        <v>2923.5</v>
      </c>
    </row>
    <row r="213" spans="1:19" x14ac:dyDescent="0.25">
      <c r="A213" s="164" t="s">
        <v>114</v>
      </c>
      <c r="B213" s="145" t="s">
        <v>420</v>
      </c>
      <c r="C213" s="145">
        <v>1101</v>
      </c>
      <c r="D213" s="145" t="s">
        <v>124</v>
      </c>
      <c r="E213" s="145" t="s">
        <v>426</v>
      </c>
      <c r="F213" s="145">
        <v>230101</v>
      </c>
      <c r="G213" s="145" t="s">
        <v>119</v>
      </c>
      <c r="H213" s="145" t="s">
        <v>1948</v>
      </c>
      <c r="I213" s="145" t="s">
        <v>95</v>
      </c>
      <c r="J213" s="145" t="s">
        <v>95</v>
      </c>
      <c r="K213" s="145"/>
      <c r="L213" s="145">
        <v>0</v>
      </c>
      <c r="M213" s="165">
        <v>0</v>
      </c>
      <c r="N213" s="145">
        <v>0</v>
      </c>
      <c r="O213" s="145">
        <v>0</v>
      </c>
      <c r="P213" s="145" t="s">
        <v>1949</v>
      </c>
      <c r="Q213" s="145" t="s">
        <v>1950</v>
      </c>
      <c r="R213" s="145">
        <v>25</v>
      </c>
      <c r="S213" s="166">
        <v>2923.5</v>
      </c>
    </row>
    <row r="214" spans="1:19" x14ac:dyDescent="0.25">
      <c r="A214" s="161" t="s">
        <v>114</v>
      </c>
      <c r="B214" s="144" t="s">
        <v>392</v>
      </c>
      <c r="C214" s="144">
        <v>2111</v>
      </c>
      <c r="D214" s="144" t="s">
        <v>192</v>
      </c>
      <c r="E214" s="144" t="s">
        <v>395</v>
      </c>
      <c r="F214" s="144">
        <v>540102</v>
      </c>
      <c r="G214" s="144" t="s">
        <v>159</v>
      </c>
      <c r="H214" s="144" t="s">
        <v>248</v>
      </c>
      <c r="I214" s="144" t="s">
        <v>95</v>
      </c>
      <c r="J214" s="144" t="s">
        <v>95</v>
      </c>
      <c r="K214" s="144"/>
      <c r="L214" s="144">
        <v>0</v>
      </c>
      <c r="M214" s="162">
        <v>0</v>
      </c>
      <c r="N214" s="144">
        <v>0</v>
      </c>
      <c r="O214" s="144">
        <v>0</v>
      </c>
      <c r="P214" s="144" t="s">
        <v>1772</v>
      </c>
      <c r="Q214" s="144" t="s">
        <v>1773</v>
      </c>
      <c r="R214" s="144">
        <v>25</v>
      </c>
      <c r="S214" s="163">
        <v>2923.5</v>
      </c>
    </row>
    <row r="215" spans="1:19" x14ac:dyDescent="0.25">
      <c r="A215" s="164" t="s">
        <v>114</v>
      </c>
      <c r="B215" s="145" t="s">
        <v>420</v>
      </c>
      <c r="C215" s="145">
        <v>1102</v>
      </c>
      <c r="D215" s="145" t="s">
        <v>1824</v>
      </c>
      <c r="E215" s="145" t="s">
        <v>423</v>
      </c>
      <c r="F215" s="145">
        <v>230101</v>
      </c>
      <c r="G215" s="145" t="s">
        <v>119</v>
      </c>
      <c r="H215" s="145" t="s">
        <v>584</v>
      </c>
      <c r="I215" s="145" t="s">
        <v>95</v>
      </c>
      <c r="J215" s="145" t="s">
        <v>95</v>
      </c>
      <c r="K215" s="145"/>
      <c r="L215" s="145">
        <v>0</v>
      </c>
      <c r="M215" s="165">
        <v>0</v>
      </c>
      <c r="N215" s="145">
        <v>0</v>
      </c>
      <c r="O215" s="145">
        <v>0</v>
      </c>
      <c r="P215" s="145" t="s">
        <v>1854</v>
      </c>
      <c r="Q215" s="145" t="s">
        <v>1855</v>
      </c>
      <c r="R215" s="145">
        <v>25</v>
      </c>
      <c r="S215" s="166">
        <v>2923.5</v>
      </c>
    </row>
    <row r="216" spans="1:19" x14ac:dyDescent="0.25">
      <c r="A216" s="161" t="s">
        <v>114</v>
      </c>
      <c r="B216" s="144" t="s">
        <v>313</v>
      </c>
      <c r="C216" s="144">
        <v>1101</v>
      </c>
      <c r="D216" s="144" t="s">
        <v>110</v>
      </c>
      <c r="E216" s="144" t="s">
        <v>315</v>
      </c>
      <c r="F216" s="144">
        <v>420101</v>
      </c>
      <c r="G216" s="144" t="s">
        <v>111</v>
      </c>
      <c r="H216" s="144" t="s">
        <v>1906</v>
      </c>
      <c r="I216" s="144" t="s">
        <v>95</v>
      </c>
      <c r="J216" s="144" t="s">
        <v>95</v>
      </c>
      <c r="K216" s="144"/>
      <c r="L216" s="144">
        <v>0</v>
      </c>
      <c r="M216" s="162">
        <v>0</v>
      </c>
      <c r="N216" s="144">
        <v>0</v>
      </c>
      <c r="O216" s="144">
        <v>0</v>
      </c>
      <c r="P216" s="144" t="s">
        <v>1901</v>
      </c>
      <c r="Q216" s="144" t="s">
        <v>1902</v>
      </c>
      <c r="R216" s="144">
        <v>25</v>
      </c>
      <c r="S216" s="163">
        <v>2923.5</v>
      </c>
    </row>
    <row r="217" spans="1:19" x14ac:dyDescent="0.25">
      <c r="A217" s="164" t="s">
        <v>114</v>
      </c>
      <c r="B217" s="145" t="s">
        <v>420</v>
      </c>
      <c r="C217" s="145">
        <v>2130</v>
      </c>
      <c r="D217" s="145" t="s">
        <v>1812</v>
      </c>
      <c r="E217" s="145" t="s">
        <v>430</v>
      </c>
      <c r="F217" s="145">
        <v>230101</v>
      </c>
      <c r="G217" s="145" t="s">
        <v>119</v>
      </c>
      <c r="H217" s="145" t="s">
        <v>338</v>
      </c>
      <c r="I217" s="145" t="s">
        <v>95</v>
      </c>
      <c r="J217" s="145" t="s">
        <v>95</v>
      </c>
      <c r="K217" s="145"/>
      <c r="L217" s="145">
        <v>0</v>
      </c>
      <c r="M217" s="165">
        <v>0</v>
      </c>
      <c r="N217" s="145">
        <v>0</v>
      </c>
      <c r="O217" s="145">
        <v>0</v>
      </c>
      <c r="P217" s="145" t="s">
        <v>1951</v>
      </c>
      <c r="Q217" s="145" t="s">
        <v>1952</v>
      </c>
      <c r="R217" s="145">
        <v>25</v>
      </c>
      <c r="S217" s="166">
        <v>2923.5</v>
      </c>
    </row>
    <row r="218" spans="1:19" x14ac:dyDescent="0.25">
      <c r="A218" s="161" t="s">
        <v>114</v>
      </c>
      <c r="B218" s="144" t="s">
        <v>408</v>
      </c>
      <c r="C218" s="144">
        <v>1101</v>
      </c>
      <c r="D218" s="144" t="s">
        <v>1953</v>
      </c>
      <c r="E218" s="144" t="s">
        <v>410</v>
      </c>
      <c r="F218" s="144">
        <v>360108</v>
      </c>
      <c r="G218" s="144" t="s">
        <v>1748</v>
      </c>
      <c r="H218" s="144" t="s">
        <v>248</v>
      </c>
      <c r="I218" s="144" t="s">
        <v>95</v>
      </c>
      <c r="J218" s="144" t="s">
        <v>95</v>
      </c>
      <c r="K218" s="144"/>
      <c r="L218" s="144">
        <v>0</v>
      </c>
      <c r="M218" s="162">
        <v>0</v>
      </c>
      <c r="N218" s="144">
        <v>0</v>
      </c>
      <c r="O218" s="144">
        <v>0</v>
      </c>
      <c r="P218" s="144" t="s">
        <v>1780</v>
      </c>
      <c r="Q218" s="144" t="s">
        <v>1781</v>
      </c>
      <c r="R218" s="144">
        <v>25</v>
      </c>
      <c r="S218" s="163">
        <v>2923.5</v>
      </c>
    </row>
    <row r="219" spans="1:19" x14ac:dyDescent="0.25">
      <c r="A219" s="164" t="s">
        <v>114</v>
      </c>
      <c r="B219" s="145" t="s">
        <v>703</v>
      </c>
      <c r="C219" s="145">
        <v>997</v>
      </c>
      <c r="D219" s="145" t="s">
        <v>1878</v>
      </c>
      <c r="E219" s="145" t="s">
        <v>706</v>
      </c>
      <c r="F219" s="145">
        <v>320104</v>
      </c>
      <c r="G219" s="145" t="s">
        <v>1879</v>
      </c>
      <c r="H219" s="145" t="s">
        <v>248</v>
      </c>
      <c r="I219" s="145" t="s">
        <v>95</v>
      </c>
      <c r="J219" s="145" t="s">
        <v>95</v>
      </c>
      <c r="K219" s="145"/>
      <c r="L219" s="145">
        <v>0</v>
      </c>
      <c r="M219" s="165">
        <v>0</v>
      </c>
      <c r="N219" s="145">
        <v>0</v>
      </c>
      <c r="O219" s="145">
        <v>0</v>
      </c>
      <c r="P219" s="145" t="s">
        <v>1815</v>
      </c>
      <c r="Q219" s="145" t="s">
        <v>1816</v>
      </c>
      <c r="R219" s="145">
        <v>25</v>
      </c>
      <c r="S219" s="166">
        <v>2923.5</v>
      </c>
    </row>
    <row r="220" spans="1:19" x14ac:dyDescent="0.25">
      <c r="A220" s="161" t="s">
        <v>114</v>
      </c>
      <c r="B220" s="144" t="s">
        <v>451</v>
      </c>
      <c r="C220" s="144">
        <v>2102</v>
      </c>
      <c r="D220" s="144" t="s">
        <v>1954</v>
      </c>
      <c r="E220" s="144" t="s">
        <v>1955</v>
      </c>
      <c r="F220" s="144">
        <v>520301</v>
      </c>
      <c r="G220" s="144" t="s">
        <v>1751</v>
      </c>
      <c r="H220" s="144" t="s">
        <v>248</v>
      </c>
      <c r="I220" s="144" t="s">
        <v>95</v>
      </c>
      <c r="J220" s="144" t="s">
        <v>95</v>
      </c>
      <c r="K220" s="144"/>
      <c r="L220" s="144">
        <v>0</v>
      </c>
      <c r="M220" s="162">
        <v>0</v>
      </c>
      <c r="N220" s="144">
        <v>0</v>
      </c>
      <c r="O220" s="144">
        <v>0</v>
      </c>
      <c r="P220" s="144" t="s">
        <v>1752</v>
      </c>
      <c r="Q220" s="144" t="s">
        <v>1753</v>
      </c>
      <c r="R220" s="144">
        <v>25</v>
      </c>
      <c r="S220" s="163">
        <v>2923.5</v>
      </c>
    </row>
    <row r="221" spans="1:19" x14ac:dyDescent="0.25">
      <c r="A221" s="164" t="s">
        <v>114</v>
      </c>
      <c r="B221" s="145" t="s">
        <v>249</v>
      </c>
      <c r="C221" s="145">
        <v>1103</v>
      </c>
      <c r="D221" s="145" t="s">
        <v>187</v>
      </c>
      <c r="E221" s="145" t="s">
        <v>252</v>
      </c>
      <c r="F221" s="145">
        <v>260101</v>
      </c>
      <c r="G221" s="145" t="s">
        <v>107</v>
      </c>
      <c r="H221" s="145" t="s">
        <v>291</v>
      </c>
      <c r="I221" s="145" t="s">
        <v>92</v>
      </c>
      <c r="J221" s="145" t="s">
        <v>95</v>
      </c>
      <c r="K221" s="145"/>
      <c r="L221" s="145">
        <v>0</v>
      </c>
      <c r="M221" s="165">
        <v>0</v>
      </c>
      <c r="N221" s="145">
        <v>0</v>
      </c>
      <c r="O221" s="145">
        <v>0</v>
      </c>
      <c r="P221" s="145" t="s">
        <v>1938</v>
      </c>
      <c r="Q221" s="145" t="s">
        <v>1939</v>
      </c>
      <c r="R221" s="145">
        <v>25</v>
      </c>
      <c r="S221" s="166">
        <v>2923.5</v>
      </c>
    </row>
    <row r="222" spans="1:19" x14ac:dyDescent="0.25">
      <c r="A222" s="161" t="s">
        <v>114</v>
      </c>
      <c r="B222" s="144" t="s">
        <v>249</v>
      </c>
      <c r="C222" s="144" t="s">
        <v>253</v>
      </c>
      <c r="D222" s="144" t="s">
        <v>1819</v>
      </c>
      <c r="E222" s="144" t="s">
        <v>255</v>
      </c>
      <c r="F222" s="144">
        <v>260101</v>
      </c>
      <c r="G222" s="144" t="s">
        <v>107</v>
      </c>
      <c r="H222" s="144" t="s">
        <v>291</v>
      </c>
      <c r="I222" s="144" t="s">
        <v>92</v>
      </c>
      <c r="J222" s="144" t="s">
        <v>95</v>
      </c>
      <c r="K222" s="144"/>
      <c r="L222" s="144">
        <v>0</v>
      </c>
      <c r="M222" s="162">
        <v>0</v>
      </c>
      <c r="N222" s="144">
        <v>0</v>
      </c>
      <c r="O222" s="144">
        <v>0</v>
      </c>
      <c r="P222" s="144" t="s">
        <v>1938</v>
      </c>
      <c r="Q222" s="144" t="s">
        <v>1939</v>
      </c>
      <c r="R222" s="144">
        <v>25</v>
      </c>
      <c r="S222" s="163">
        <v>2923.5</v>
      </c>
    </row>
    <row r="223" spans="1:19" x14ac:dyDescent="0.25">
      <c r="A223" s="164" t="s">
        <v>114</v>
      </c>
      <c r="B223" s="145" t="s">
        <v>703</v>
      </c>
      <c r="C223" s="145">
        <v>1001</v>
      </c>
      <c r="D223" s="145" t="s">
        <v>146</v>
      </c>
      <c r="E223" s="145" t="s">
        <v>711</v>
      </c>
      <c r="F223" s="145">
        <v>279999</v>
      </c>
      <c r="G223" s="145" t="s">
        <v>1759</v>
      </c>
      <c r="H223" s="145" t="s">
        <v>496</v>
      </c>
      <c r="I223" s="145" t="s">
        <v>92</v>
      </c>
      <c r="J223" s="145" t="s">
        <v>95</v>
      </c>
      <c r="K223" s="145" t="s">
        <v>548</v>
      </c>
      <c r="L223" s="145">
        <v>25</v>
      </c>
      <c r="M223" s="165">
        <v>2923.5</v>
      </c>
      <c r="N223" s="145">
        <v>0</v>
      </c>
      <c r="O223" s="145">
        <v>25</v>
      </c>
      <c r="P223" s="145" t="s">
        <v>1956</v>
      </c>
      <c r="Q223" s="145" t="s">
        <v>1957</v>
      </c>
      <c r="R223" s="145">
        <v>25</v>
      </c>
      <c r="S223" s="166">
        <v>2923.5</v>
      </c>
    </row>
    <row r="224" spans="1:19" x14ac:dyDescent="0.25">
      <c r="A224" s="161" t="s">
        <v>114</v>
      </c>
      <c r="B224" s="144" t="s">
        <v>696</v>
      </c>
      <c r="C224" s="144">
        <v>2001</v>
      </c>
      <c r="D224" s="144" t="s">
        <v>1958</v>
      </c>
      <c r="E224" s="144" t="s">
        <v>1959</v>
      </c>
      <c r="F224" s="144">
        <v>131316</v>
      </c>
      <c r="G224" s="144" t="s">
        <v>1847</v>
      </c>
      <c r="H224" s="144" t="s">
        <v>285</v>
      </c>
      <c r="I224" s="144" t="s">
        <v>92</v>
      </c>
      <c r="J224" s="144" t="s">
        <v>95</v>
      </c>
      <c r="K224" s="144"/>
      <c r="L224" s="144">
        <v>0</v>
      </c>
      <c r="M224" s="162">
        <v>0</v>
      </c>
      <c r="N224" s="144">
        <v>0</v>
      </c>
      <c r="O224" s="144">
        <v>0</v>
      </c>
      <c r="P224" s="144" t="s">
        <v>1912</v>
      </c>
      <c r="Q224" s="144" t="s">
        <v>1913</v>
      </c>
      <c r="R224" s="144">
        <v>25</v>
      </c>
      <c r="S224" s="163">
        <v>2923.5</v>
      </c>
    </row>
    <row r="225" spans="1:19" x14ac:dyDescent="0.25">
      <c r="A225" s="164" t="s">
        <v>114</v>
      </c>
      <c r="B225" s="145" t="s">
        <v>420</v>
      </c>
      <c r="C225" s="145">
        <v>1102</v>
      </c>
      <c r="D225" s="145" t="s">
        <v>1824</v>
      </c>
      <c r="E225" s="145" t="s">
        <v>423</v>
      </c>
      <c r="F225" s="145">
        <v>230101</v>
      </c>
      <c r="G225" s="145" t="s">
        <v>119</v>
      </c>
      <c r="H225" s="145" t="s">
        <v>932</v>
      </c>
      <c r="I225" s="145" t="s">
        <v>95</v>
      </c>
      <c r="J225" s="145" t="s">
        <v>95</v>
      </c>
      <c r="K225" s="145"/>
      <c r="L225" s="145">
        <v>0</v>
      </c>
      <c r="M225" s="165">
        <v>0</v>
      </c>
      <c r="N225" s="145">
        <v>0</v>
      </c>
      <c r="O225" s="145">
        <v>0</v>
      </c>
      <c r="P225" s="145" t="s">
        <v>1960</v>
      </c>
      <c r="Q225" s="145" t="s">
        <v>1961</v>
      </c>
      <c r="R225" s="145">
        <v>25</v>
      </c>
      <c r="S225" s="166">
        <v>2923.5</v>
      </c>
    </row>
    <row r="226" spans="1:19" x14ac:dyDescent="0.25">
      <c r="A226" s="161" t="s">
        <v>114</v>
      </c>
      <c r="B226" s="144" t="s">
        <v>420</v>
      </c>
      <c r="C226" s="144">
        <v>1102</v>
      </c>
      <c r="D226" s="144" t="s">
        <v>1824</v>
      </c>
      <c r="E226" s="144" t="s">
        <v>423</v>
      </c>
      <c r="F226" s="144">
        <v>230101</v>
      </c>
      <c r="G226" s="144" t="s">
        <v>119</v>
      </c>
      <c r="H226" s="144" t="s">
        <v>945</v>
      </c>
      <c r="I226" s="144" t="s">
        <v>95</v>
      </c>
      <c r="J226" s="144" t="s">
        <v>95</v>
      </c>
      <c r="K226" s="144"/>
      <c r="L226" s="144">
        <v>0</v>
      </c>
      <c r="M226" s="162">
        <v>0</v>
      </c>
      <c r="N226" s="144">
        <v>0</v>
      </c>
      <c r="O226" s="144">
        <v>0</v>
      </c>
      <c r="P226" s="144" t="s">
        <v>1960</v>
      </c>
      <c r="Q226" s="144" t="s">
        <v>1961</v>
      </c>
      <c r="R226" s="144">
        <v>25</v>
      </c>
      <c r="S226" s="163">
        <v>2923.5</v>
      </c>
    </row>
    <row r="227" spans="1:19" x14ac:dyDescent="0.25">
      <c r="A227" s="164" t="s">
        <v>114</v>
      </c>
      <c r="B227" s="145" t="s">
        <v>392</v>
      </c>
      <c r="C227" s="145">
        <v>2111</v>
      </c>
      <c r="D227" s="145" t="s">
        <v>192</v>
      </c>
      <c r="E227" s="145" t="s">
        <v>395</v>
      </c>
      <c r="F227" s="145">
        <v>540102</v>
      </c>
      <c r="G227" s="145" t="s">
        <v>159</v>
      </c>
      <c r="H227" s="145" t="s">
        <v>282</v>
      </c>
      <c r="I227" s="145" t="s">
        <v>95</v>
      </c>
      <c r="J227" s="145" t="s">
        <v>95</v>
      </c>
      <c r="K227" s="145"/>
      <c r="L227" s="145">
        <v>0</v>
      </c>
      <c r="M227" s="165">
        <v>0</v>
      </c>
      <c r="N227" s="145">
        <v>0</v>
      </c>
      <c r="O227" s="145">
        <v>0</v>
      </c>
      <c r="P227" s="145" t="s">
        <v>1873</v>
      </c>
      <c r="Q227" s="145" t="s">
        <v>1874</v>
      </c>
      <c r="R227" s="145">
        <v>25</v>
      </c>
      <c r="S227" s="166">
        <v>2923.5</v>
      </c>
    </row>
    <row r="228" spans="1:19" x14ac:dyDescent="0.25">
      <c r="A228" s="161" t="s">
        <v>114</v>
      </c>
      <c r="B228" s="144" t="s">
        <v>378</v>
      </c>
      <c r="C228" s="144">
        <v>1100</v>
      </c>
      <c r="D228" s="144" t="s">
        <v>135</v>
      </c>
      <c r="E228" s="144" t="s">
        <v>134</v>
      </c>
      <c r="F228" s="144">
        <v>500501</v>
      </c>
      <c r="G228" s="144" t="s">
        <v>1794</v>
      </c>
      <c r="H228" s="144" t="s">
        <v>271</v>
      </c>
      <c r="I228" s="144" t="s">
        <v>95</v>
      </c>
      <c r="J228" s="144" t="s">
        <v>95</v>
      </c>
      <c r="K228" s="144"/>
      <c r="L228" s="144">
        <v>0</v>
      </c>
      <c r="M228" s="162">
        <v>0</v>
      </c>
      <c r="N228" s="144">
        <v>0</v>
      </c>
      <c r="O228" s="144">
        <v>0</v>
      </c>
      <c r="P228" s="144" t="s">
        <v>1919</v>
      </c>
      <c r="Q228" s="144" t="s">
        <v>1920</v>
      </c>
      <c r="R228" s="144">
        <v>25</v>
      </c>
      <c r="S228" s="163">
        <v>2923.5</v>
      </c>
    </row>
    <row r="229" spans="1:19" x14ac:dyDescent="0.25">
      <c r="A229" s="164" t="s">
        <v>114</v>
      </c>
      <c r="B229" s="145" t="s">
        <v>628</v>
      </c>
      <c r="C229" s="145">
        <v>1100</v>
      </c>
      <c r="D229" s="145" t="s">
        <v>144</v>
      </c>
      <c r="E229" s="145" t="s">
        <v>138</v>
      </c>
      <c r="F229" s="145">
        <v>500902</v>
      </c>
      <c r="G229" s="145" t="s">
        <v>1794</v>
      </c>
      <c r="H229" s="145" t="s">
        <v>1875</v>
      </c>
      <c r="I229" s="145" t="s">
        <v>95</v>
      </c>
      <c r="J229" s="145" t="s">
        <v>95</v>
      </c>
      <c r="K229" s="145"/>
      <c r="L229" s="145">
        <v>0</v>
      </c>
      <c r="M229" s="165">
        <v>0</v>
      </c>
      <c r="N229" s="145">
        <v>0</v>
      </c>
      <c r="O229" s="145">
        <v>0</v>
      </c>
      <c r="P229" s="145" t="s">
        <v>1962</v>
      </c>
      <c r="Q229" s="145" t="s">
        <v>1963</v>
      </c>
      <c r="R229" s="145">
        <v>25</v>
      </c>
      <c r="S229" s="166">
        <v>2923.5</v>
      </c>
    </row>
    <row r="230" spans="1:19" x14ac:dyDescent="0.25">
      <c r="A230" s="161" t="s">
        <v>114</v>
      </c>
      <c r="B230" s="144" t="s">
        <v>420</v>
      </c>
      <c r="C230" s="144">
        <v>1102</v>
      </c>
      <c r="D230" s="144" t="s">
        <v>1824</v>
      </c>
      <c r="E230" s="144" t="s">
        <v>423</v>
      </c>
      <c r="F230" s="144">
        <v>230101</v>
      </c>
      <c r="G230" s="144" t="s">
        <v>119</v>
      </c>
      <c r="H230" s="144" t="s">
        <v>336</v>
      </c>
      <c r="I230" s="144" t="s">
        <v>95</v>
      </c>
      <c r="J230" s="144" t="s">
        <v>95</v>
      </c>
      <c r="K230" s="144"/>
      <c r="L230" s="144">
        <v>0</v>
      </c>
      <c r="M230" s="162">
        <v>0</v>
      </c>
      <c r="N230" s="144">
        <v>0</v>
      </c>
      <c r="O230" s="144">
        <v>0</v>
      </c>
      <c r="P230" s="144" t="s">
        <v>1917</v>
      </c>
      <c r="Q230" s="144" t="s">
        <v>1833</v>
      </c>
      <c r="R230" s="144">
        <v>25</v>
      </c>
      <c r="S230" s="163">
        <v>2923.5</v>
      </c>
    </row>
    <row r="231" spans="1:19" x14ac:dyDescent="0.25">
      <c r="A231" s="164" t="s">
        <v>114</v>
      </c>
      <c r="B231" s="145" t="s">
        <v>249</v>
      </c>
      <c r="C231" s="145" t="s">
        <v>253</v>
      </c>
      <c r="D231" s="145" t="s">
        <v>1819</v>
      </c>
      <c r="E231" s="145" t="s">
        <v>255</v>
      </c>
      <c r="F231" s="145">
        <v>260101</v>
      </c>
      <c r="G231" s="145" t="s">
        <v>107</v>
      </c>
      <c r="H231" s="145" t="s">
        <v>294</v>
      </c>
      <c r="I231" s="145" t="s">
        <v>92</v>
      </c>
      <c r="J231" s="145" t="s">
        <v>95</v>
      </c>
      <c r="K231" s="145"/>
      <c r="L231" s="145">
        <v>0</v>
      </c>
      <c r="M231" s="165">
        <v>0</v>
      </c>
      <c r="N231" s="145">
        <v>0</v>
      </c>
      <c r="O231" s="145">
        <v>0</v>
      </c>
      <c r="P231" s="145" t="s">
        <v>1945</v>
      </c>
      <c r="Q231" s="145" t="s">
        <v>1946</v>
      </c>
      <c r="R231" s="145">
        <v>25</v>
      </c>
      <c r="S231" s="166">
        <v>2923.5</v>
      </c>
    </row>
    <row r="232" spans="1:19" x14ac:dyDescent="0.25">
      <c r="A232" s="161" t="s">
        <v>114</v>
      </c>
      <c r="B232" s="144" t="s">
        <v>362</v>
      </c>
      <c r="C232" s="144">
        <v>1101</v>
      </c>
      <c r="D232" s="144" t="s">
        <v>90</v>
      </c>
      <c r="E232" s="144" t="s">
        <v>89</v>
      </c>
      <c r="F232" s="144">
        <v>451001</v>
      </c>
      <c r="G232" s="144" t="s">
        <v>1735</v>
      </c>
      <c r="H232" s="144" t="s">
        <v>352</v>
      </c>
      <c r="I232" s="144" t="s">
        <v>95</v>
      </c>
      <c r="J232" s="144" t="s">
        <v>95</v>
      </c>
      <c r="K232" s="144"/>
      <c r="L232" s="144">
        <v>0</v>
      </c>
      <c r="M232" s="162">
        <v>0</v>
      </c>
      <c r="N232" s="144">
        <v>0</v>
      </c>
      <c r="O232" s="144">
        <v>0</v>
      </c>
      <c r="P232" s="144" t="s">
        <v>1831</v>
      </c>
      <c r="Q232" s="144" t="s">
        <v>1761</v>
      </c>
      <c r="R232" s="144">
        <v>24</v>
      </c>
      <c r="S232" s="163">
        <v>2806.56</v>
      </c>
    </row>
    <row r="233" spans="1:19" x14ac:dyDescent="0.25">
      <c r="A233" s="164" t="s">
        <v>114</v>
      </c>
      <c r="B233" s="145" t="s">
        <v>392</v>
      </c>
      <c r="C233" s="145">
        <v>2111</v>
      </c>
      <c r="D233" s="145" t="s">
        <v>192</v>
      </c>
      <c r="E233" s="145" t="s">
        <v>395</v>
      </c>
      <c r="F233" s="145">
        <v>540102</v>
      </c>
      <c r="G233" s="145" t="s">
        <v>159</v>
      </c>
      <c r="H233" s="145" t="s">
        <v>352</v>
      </c>
      <c r="I233" s="145" t="s">
        <v>95</v>
      </c>
      <c r="J233" s="145" t="s">
        <v>95</v>
      </c>
      <c r="K233" s="145"/>
      <c r="L233" s="145">
        <v>0</v>
      </c>
      <c r="M233" s="165">
        <v>0</v>
      </c>
      <c r="N233" s="145">
        <v>0</v>
      </c>
      <c r="O233" s="145">
        <v>0</v>
      </c>
      <c r="P233" s="145" t="s">
        <v>1832</v>
      </c>
      <c r="Q233" s="145" t="s">
        <v>1833</v>
      </c>
      <c r="R233" s="145">
        <v>24</v>
      </c>
      <c r="S233" s="166">
        <v>2806.56</v>
      </c>
    </row>
    <row r="234" spans="1:19" x14ac:dyDescent="0.25">
      <c r="A234" s="161" t="s">
        <v>114</v>
      </c>
      <c r="B234" s="144" t="s">
        <v>420</v>
      </c>
      <c r="C234" s="144">
        <v>1101</v>
      </c>
      <c r="D234" s="144" t="s">
        <v>124</v>
      </c>
      <c r="E234" s="144" t="s">
        <v>426</v>
      </c>
      <c r="F234" s="144">
        <v>230101</v>
      </c>
      <c r="G234" s="144" t="s">
        <v>119</v>
      </c>
      <c r="H234" s="144" t="s">
        <v>354</v>
      </c>
      <c r="I234" s="144" t="s">
        <v>95</v>
      </c>
      <c r="J234" s="144" t="s">
        <v>95</v>
      </c>
      <c r="K234" s="144"/>
      <c r="L234" s="144">
        <v>0</v>
      </c>
      <c r="M234" s="162">
        <v>0</v>
      </c>
      <c r="N234" s="144">
        <v>0</v>
      </c>
      <c r="O234" s="144">
        <v>0</v>
      </c>
      <c r="P234" s="144" t="s">
        <v>1964</v>
      </c>
      <c r="Q234" s="144" t="s">
        <v>1965</v>
      </c>
      <c r="R234" s="144">
        <v>24</v>
      </c>
      <c r="S234" s="163">
        <v>2806.56</v>
      </c>
    </row>
    <row r="235" spans="1:19" x14ac:dyDescent="0.25">
      <c r="A235" s="164" t="s">
        <v>114</v>
      </c>
      <c r="B235" s="145" t="s">
        <v>477</v>
      </c>
      <c r="C235" s="145">
        <v>1001</v>
      </c>
      <c r="D235" s="145" t="s">
        <v>154</v>
      </c>
      <c r="E235" s="145" t="s">
        <v>480</v>
      </c>
      <c r="F235" s="145">
        <v>160905</v>
      </c>
      <c r="G235" s="145" t="s">
        <v>137</v>
      </c>
      <c r="H235" s="145" t="s">
        <v>288</v>
      </c>
      <c r="I235" s="145" t="s">
        <v>92</v>
      </c>
      <c r="J235" s="145" t="s">
        <v>95</v>
      </c>
      <c r="K235" s="145"/>
      <c r="L235" s="145">
        <v>0</v>
      </c>
      <c r="M235" s="165">
        <v>0</v>
      </c>
      <c r="N235" s="145">
        <v>0</v>
      </c>
      <c r="O235" s="145">
        <v>0</v>
      </c>
      <c r="P235" s="145" t="s">
        <v>1860</v>
      </c>
      <c r="Q235" s="145" t="s">
        <v>1861</v>
      </c>
      <c r="R235" s="145">
        <v>24</v>
      </c>
      <c r="S235" s="166">
        <v>2806.56</v>
      </c>
    </row>
    <row r="236" spans="1:19" x14ac:dyDescent="0.25">
      <c r="A236" s="161" t="s">
        <v>114</v>
      </c>
      <c r="B236" s="144" t="s">
        <v>438</v>
      </c>
      <c r="C236" s="144">
        <v>1530</v>
      </c>
      <c r="D236" s="144" t="s">
        <v>1966</v>
      </c>
      <c r="E236" s="144" t="s">
        <v>441</v>
      </c>
      <c r="F236" s="144">
        <v>310101</v>
      </c>
      <c r="G236" s="144" t="s">
        <v>1937</v>
      </c>
      <c r="H236" s="144" t="s">
        <v>288</v>
      </c>
      <c r="I236" s="144" t="s">
        <v>92</v>
      </c>
      <c r="J236" s="144" t="s">
        <v>95</v>
      </c>
      <c r="K236" s="144"/>
      <c r="L236" s="144">
        <v>0</v>
      </c>
      <c r="M236" s="162">
        <v>0</v>
      </c>
      <c r="N236" s="144">
        <v>0</v>
      </c>
      <c r="O236" s="144">
        <v>0</v>
      </c>
      <c r="P236" s="144" t="s">
        <v>1780</v>
      </c>
      <c r="Q236" s="144" t="s">
        <v>1781</v>
      </c>
      <c r="R236" s="144">
        <v>24</v>
      </c>
      <c r="S236" s="163">
        <v>2806.56</v>
      </c>
    </row>
    <row r="237" spans="1:19" x14ac:dyDescent="0.25">
      <c r="A237" s="164" t="s">
        <v>114</v>
      </c>
      <c r="B237" s="145" t="s">
        <v>380</v>
      </c>
      <c r="C237" s="145">
        <v>1102</v>
      </c>
      <c r="D237" s="145" t="s">
        <v>1967</v>
      </c>
      <c r="E237" s="145" t="s">
        <v>1968</v>
      </c>
      <c r="F237" s="145">
        <v>330103</v>
      </c>
      <c r="G237" s="145" t="s">
        <v>1969</v>
      </c>
      <c r="H237" s="145" t="s">
        <v>248</v>
      </c>
      <c r="I237" s="145" t="s">
        <v>95</v>
      </c>
      <c r="J237" s="145" t="s">
        <v>95</v>
      </c>
      <c r="K237" s="145"/>
      <c r="L237" s="145">
        <v>0</v>
      </c>
      <c r="M237" s="165">
        <v>0</v>
      </c>
      <c r="N237" s="145">
        <v>0</v>
      </c>
      <c r="O237" s="145">
        <v>0</v>
      </c>
      <c r="P237" s="145" t="s">
        <v>1762</v>
      </c>
      <c r="Q237" s="145" t="s">
        <v>1763</v>
      </c>
      <c r="R237" s="145">
        <v>24</v>
      </c>
      <c r="S237" s="166">
        <v>2806.56</v>
      </c>
    </row>
    <row r="238" spans="1:19" x14ac:dyDescent="0.25">
      <c r="A238" s="161" t="s">
        <v>114</v>
      </c>
      <c r="B238" s="144" t="s">
        <v>420</v>
      </c>
      <c r="C238" s="144">
        <v>1102</v>
      </c>
      <c r="D238" s="144" t="s">
        <v>1824</v>
      </c>
      <c r="E238" s="144" t="s">
        <v>423</v>
      </c>
      <c r="F238" s="144">
        <v>230101</v>
      </c>
      <c r="G238" s="144" t="s">
        <v>119</v>
      </c>
      <c r="H238" s="144" t="s">
        <v>248</v>
      </c>
      <c r="I238" s="144" t="s">
        <v>95</v>
      </c>
      <c r="J238" s="144" t="s">
        <v>95</v>
      </c>
      <c r="K238" s="144"/>
      <c r="L238" s="144">
        <v>0</v>
      </c>
      <c r="M238" s="162">
        <v>0</v>
      </c>
      <c r="N238" s="144">
        <v>0</v>
      </c>
      <c r="O238" s="144">
        <v>0</v>
      </c>
      <c r="P238" s="144" t="s">
        <v>1883</v>
      </c>
      <c r="Q238" s="144" t="s">
        <v>1884</v>
      </c>
      <c r="R238" s="144">
        <v>24</v>
      </c>
      <c r="S238" s="163">
        <v>2806.56</v>
      </c>
    </row>
    <row r="239" spans="1:19" x14ac:dyDescent="0.25">
      <c r="A239" s="164" t="s">
        <v>114</v>
      </c>
      <c r="B239" s="145" t="s">
        <v>420</v>
      </c>
      <c r="C239" s="145">
        <v>1102</v>
      </c>
      <c r="D239" s="145" t="s">
        <v>1824</v>
      </c>
      <c r="E239" s="145" t="s">
        <v>423</v>
      </c>
      <c r="F239" s="145">
        <v>230101</v>
      </c>
      <c r="G239" s="145" t="s">
        <v>119</v>
      </c>
      <c r="H239" s="145" t="s">
        <v>512</v>
      </c>
      <c r="I239" s="145" t="s">
        <v>95</v>
      </c>
      <c r="J239" s="145" t="s">
        <v>95</v>
      </c>
      <c r="K239" s="145"/>
      <c r="L239" s="145">
        <v>0</v>
      </c>
      <c r="M239" s="165">
        <v>0</v>
      </c>
      <c r="N239" s="145">
        <v>0</v>
      </c>
      <c r="O239" s="145">
        <v>0</v>
      </c>
      <c r="P239" s="145" t="s">
        <v>1813</v>
      </c>
      <c r="Q239" s="145" t="s">
        <v>1814</v>
      </c>
      <c r="R239" s="145">
        <v>24</v>
      </c>
      <c r="S239" s="166">
        <v>2806.56</v>
      </c>
    </row>
    <row r="240" spans="1:19" x14ac:dyDescent="0.25">
      <c r="A240" s="161" t="s">
        <v>114</v>
      </c>
      <c r="B240" s="144" t="s">
        <v>420</v>
      </c>
      <c r="C240" s="144">
        <v>999</v>
      </c>
      <c r="D240" s="144" t="s">
        <v>1929</v>
      </c>
      <c r="E240" s="144" t="s">
        <v>542</v>
      </c>
      <c r="F240" s="144">
        <v>320108</v>
      </c>
      <c r="G240" s="144" t="s">
        <v>1879</v>
      </c>
      <c r="H240" s="144" t="s">
        <v>1862</v>
      </c>
      <c r="I240" s="144" t="s">
        <v>95</v>
      </c>
      <c r="J240" s="144" t="s">
        <v>95</v>
      </c>
      <c r="K240" s="144"/>
      <c r="L240" s="144">
        <v>0</v>
      </c>
      <c r="M240" s="162">
        <v>0</v>
      </c>
      <c r="N240" s="144">
        <v>0</v>
      </c>
      <c r="O240" s="144">
        <v>0</v>
      </c>
      <c r="P240" s="144" t="s">
        <v>1854</v>
      </c>
      <c r="Q240" s="144" t="s">
        <v>1855</v>
      </c>
      <c r="R240" s="144">
        <v>24</v>
      </c>
      <c r="S240" s="163">
        <v>2806.56</v>
      </c>
    </row>
    <row r="241" spans="1:19" x14ac:dyDescent="0.25">
      <c r="A241" s="164" t="s">
        <v>114</v>
      </c>
      <c r="B241" s="145" t="s">
        <v>420</v>
      </c>
      <c r="C241" s="145">
        <v>1102</v>
      </c>
      <c r="D241" s="145" t="s">
        <v>1824</v>
      </c>
      <c r="E241" s="145" t="s">
        <v>423</v>
      </c>
      <c r="F241" s="145">
        <v>230101</v>
      </c>
      <c r="G241" s="145" t="s">
        <v>119</v>
      </c>
      <c r="H241" s="145" t="s">
        <v>1970</v>
      </c>
      <c r="I241" s="145" t="s">
        <v>95</v>
      </c>
      <c r="J241" s="145" t="s">
        <v>95</v>
      </c>
      <c r="K241" s="145"/>
      <c r="L241" s="145">
        <v>0</v>
      </c>
      <c r="M241" s="165">
        <v>0</v>
      </c>
      <c r="N241" s="145">
        <v>0</v>
      </c>
      <c r="O241" s="145">
        <v>0</v>
      </c>
      <c r="P241" s="145" t="s">
        <v>1895</v>
      </c>
      <c r="Q241" s="145" t="s">
        <v>1926</v>
      </c>
      <c r="R241" s="145">
        <v>24</v>
      </c>
      <c r="S241" s="166">
        <v>2806.56</v>
      </c>
    </row>
    <row r="242" spans="1:19" x14ac:dyDescent="0.25">
      <c r="A242" s="161" t="s">
        <v>114</v>
      </c>
      <c r="B242" s="144" t="s">
        <v>362</v>
      </c>
      <c r="C242" s="144">
        <v>1101</v>
      </c>
      <c r="D242" s="144" t="s">
        <v>90</v>
      </c>
      <c r="E242" s="144" t="s">
        <v>89</v>
      </c>
      <c r="F242" s="144">
        <v>451001</v>
      </c>
      <c r="G242" s="144" t="s">
        <v>1735</v>
      </c>
      <c r="H242" s="144" t="s">
        <v>1971</v>
      </c>
      <c r="I242" s="144" t="s">
        <v>95</v>
      </c>
      <c r="J242" s="144" t="s">
        <v>95</v>
      </c>
      <c r="K242" s="144"/>
      <c r="L242" s="144">
        <v>0</v>
      </c>
      <c r="M242" s="162">
        <v>0</v>
      </c>
      <c r="N242" s="144">
        <v>0</v>
      </c>
      <c r="O242" s="144">
        <v>0</v>
      </c>
      <c r="P242" s="144" t="s">
        <v>1762</v>
      </c>
      <c r="Q242" s="144" t="s">
        <v>1763</v>
      </c>
      <c r="R242" s="144">
        <v>24</v>
      </c>
      <c r="S242" s="163">
        <v>2806.56</v>
      </c>
    </row>
    <row r="243" spans="1:19" x14ac:dyDescent="0.25">
      <c r="A243" s="164" t="s">
        <v>114</v>
      </c>
      <c r="B243" s="145" t="s">
        <v>420</v>
      </c>
      <c r="C243" s="145">
        <v>1102</v>
      </c>
      <c r="D243" s="145" t="s">
        <v>1824</v>
      </c>
      <c r="E243" s="145" t="s">
        <v>423</v>
      </c>
      <c r="F243" s="145">
        <v>230101</v>
      </c>
      <c r="G243" s="145" t="s">
        <v>119</v>
      </c>
      <c r="H243" s="145" t="s">
        <v>1367</v>
      </c>
      <c r="I243" s="145" t="s">
        <v>95</v>
      </c>
      <c r="J243" s="145" t="s">
        <v>95</v>
      </c>
      <c r="K243" s="145"/>
      <c r="L243" s="145">
        <v>0</v>
      </c>
      <c r="M243" s="165">
        <v>0</v>
      </c>
      <c r="N243" s="145">
        <v>0</v>
      </c>
      <c r="O243" s="145">
        <v>0</v>
      </c>
      <c r="P243" s="145" t="s">
        <v>1733</v>
      </c>
      <c r="Q243" s="145" t="s">
        <v>1972</v>
      </c>
      <c r="R243" s="145">
        <v>24</v>
      </c>
      <c r="S243" s="166">
        <v>2806.56</v>
      </c>
    </row>
    <row r="244" spans="1:19" x14ac:dyDescent="0.25">
      <c r="A244" s="161" t="s">
        <v>114</v>
      </c>
      <c r="B244" s="144" t="s">
        <v>306</v>
      </c>
      <c r="C244" s="144">
        <v>1160</v>
      </c>
      <c r="D244" s="144" t="s">
        <v>1973</v>
      </c>
      <c r="E244" s="144" t="s">
        <v>174</v>
      </c>
      <c r="F244" s="144">
        <v>451101</v>
      </c>
      <c r="G244" s="144" t="s">
        <v>1735</v>
      </c>
      <c r="H244" s="144" t="s">
        <v>248</v>
      </c>
      <c r="I244" s="144" t="s">
        <v>95</v>
      </c>
      <c r="J244" s="144" t="s">
        <v>95</v>
      </c>
      <c r="K244" s="144"/>
      <c r="L244" s="144">
        <v>0</v>
      </c>
      <c r="M244" s="162">
        <v>0</v>
      </c>
      <c r="N244" s="144">
        <v>0</v>
      </c>
      <c r="O244" s="144">
        <v>0</v>
      </c>
      <c r="P244" s="144" t="s">
        <v>1974</v>
      </c>
      <c r="Q244" s="144" t="s">
        <v>1975</v>
      </c>
      <c r="R244" s="144">
        <v>24</v>
      </c>
      <c r="S244" s="163">
        <v>2806.56</v>
      </c>
    </row>
    <row r="245" spans="1:19" x14ac:dyDescent="0.25">
      <c r="A245" s="164" t="s">
        <v>114</v>
      </c>
      <c r="B245" s="145" t="s">
        <v>703</v>
      </c>
      <c r="C245" s="145">
        <v>997</v>
      </c>
      <c r="D245" s="145" t="s">
        <v>1878</v>
      </c>
      <c r="E245" s="145" t="s">
        <v>706</v>
      </c>
      <c r="F245" s="145">
        <v>320104</v>
      </c>
      <c r="G245" s="145" t="s">
        <v>1879</v>
      </c>
      <c r="H245" s="145" t="s">
        <v>374</v>
      </c>
      <c r="I245" s="145" t="s">
        <v>95</v>
      </c>
      <c r="J245" s="145" t="s">
        <v>95</v>
      </c>
      <c r="K245" s="145"/>
      <c r="L245" s="145">
        <v>0</v>
      </c>
      <c r="M245" s="165">
        <v>0</v>
      </c>
      <c r="N245" s="145">
        <v>0</v>
      </c>
      <c r="O245" s="145">
        <v>0</v>
      </c>
      <c r="P245" s="145" t="s">
        <v>1868</v>
      </c>
      <c r="Q245" s="145" t="s">
        <v>1840</v>
      </c>
      <c r="R245" s="145">
        <v>24</v>
      </c>
      <c r="S245" s="166">
        <v>2806.56</v>
      </c>
    </row>
    <row r="246" spans="1:19" x14ac:dyDescent="0.25">
      <c r="A246" s="161" t="s">
        <v>114</v>
      </c>
      <c r="B246" s="144" t="s">
        <v>703</v>
      </c>
      <c r="C246" s="144">
        <v>1111</v>
      </c>
      <c r="D246" s="144" t="s">
        <v>123</v>
      </c>
      <c r="E246" s="144" t="s">
        <v>122</v>
      </c>
      <c r="F246" s="144">
        <v>270101</v>
      </c>
      <c r="G246" s="144" t="s">
        <v>1759</v>
      </c>
      <c r="H246" s="144" t="s">
        <v>1976</v>
      </c>
      <c r="I246" s="144" t="s">
        <v>95</v>
      </c>
      <c r="J246" s="144" t="s">
        <v>95</v>
      </c>
      <c r="K246" s="144"/>
      <c r="L246" s="144">
        <v>0</v>
      </c>
      <c r="M246" s="162">
        <v>0</v>
      </c>
      <c r="N246" s="144">
        <v>0</v>
      </c>
      <c r="O246" s="144">
        <v>0</v>
      </c>
      <c r="P246" s="144" t="s">
        <v>1807</v>
      </c>
      <c r="Q246" s="144" t="s">
        <v>1829</v>
      </c>
      <c r="R246" s="144">
        <v>24</v>
      </c>
      <c r="S246" s="163">
        <v>2806.56</v>
      </c>
    </row>
    <row r="247" spans="1:19" x14ac:dyDescent="0.25">
      <c r="A247" s="164" t="s">
        <v>114</v>
      </c>
      <c r="B247" s="145" t="s">
        <v>420</v>
      </c>
      <c r="C247" s="145">
        <v>999</v>
      </c>
      <c r="D247" s="145" t="s">
        <v>1929</v>
      </c>
      <c r="E247" s="145" t="s">
        <v>542</v>
      </c>
      <c r="F247" s="145">
        <v>320108</v>
      </c>
      <c r="G247" s="145" t="s">
        <v>1879</v>
      </c>
      <c r="H247" s="145" t="s">
        <v>248</v>
      </c>
      <c r="I247" s="145" t="s">
        <v>95</v>
      </c>
      <c r="J247" s="145" t="s">
        <v>95</v>
      </c>
      <c r="K247" s="145"/>
      <c r="L247" s="145">
        <v>0</v>
      </c>
      <c r="M247" s="165">
        <v>0</v>
      </c>
      <c r="N247" s="145">
        <v>0</v>
      </c>
      <c r="O247" s="145">
        <v>0</v>
      </c>
      <c r="P247" s="145" t="s">
        <v>1889</v>
      </c>
      <c r="Q247" s="145" t="s">
        <v>1890</v>
      </c>
      <c r="R247" s="145">
        <v>24</v>
      </c>
      <c r="S247" s="166">
        <v>2806.56</v>
      </c>
    </row>
    <row r="248" spans="1:19" x14ac:dyDescent="0.25">
      <c r="A248" s="161" t="s">
        <v>114</v>
      </c>
      <c r="B248" s="144" t="s">
        <v>842</v>
      </c>
      <c r="C248" s="144">
        <v>2201</v>
      </c>
      <c r="D248" s="144" t="s">
        <v>1940</v>
      </c>
      <c r="E248" s="144" t="s">
        <v>845</v>
      </c>
      <c r="F248" s="144">
        <v>110101</v>
      </c>
      <c r="G248" s="144" t="s">
        <v>1941</v>
      </c>
      <c r="H248" s="144" t="s">
        <v>285</v>
      </c>
      <c r="I248" s="144" t="s">
        <v>92</v>
      </c>
      <c r="J248" s="144" t="s">
        <v>95</v>
      </c>
      <c r="K248" s="144"/>
      <c r="L248" s="144">
        <v>0</v>
      </c>
      <c r="M248" s="162">
        <v>0</v>
      </c>
      <c r="N248" s="144">
        <v>0</v>
      </c>
      <c r="O248" s="144">
        <v>0</v>
      </c>
      <c r="P248" s="144" t="s">
        <v>1809</v>
      </c>
      <c r="Q248" s="144" t="s">
        <v>1810</v>
      </c>
      <c r="R248" s="144">
        <v>24</v>
      </c>
      <c r="S248" s="163">
        <v>2806.56</v>
      </c>
    </row>
    <row r="249" spans="1:19" x14ac:dyDescent="0.25">
      <c r="A249" s="164" t="s">
        <v>114</v>
      </c>
      <c r="B249" s="145" t="s">
        <v>703</v>
      </c>
      <c r="C249" s="145">
        <v>997</v>
      </c>
      <c r="D249" s="145" t="s">
        <v>1878</v>
      </c>
      <c r="E249" s="145" t="s">
        <v>706</v>
      </c>
      <c r="F249" s="145">
        <v>320104</v>
      </c>
      <c r="G249" s="145" t="s">
        <v>1879</v>
      </c>
      <c r="H249" s="145" t="s">
        <v>271</v>
      </c>
      <c r="I249" s="145" t="s">
        <v>95</v>
      </c>
      <c r="J249" s="145" t="s">
        <v>95</v>
      </c>
      <c r="K249" s="145"/>
      <c r="L249" s="145">
        <v>0</v>
      </c>
      <c r="M249" s="165">
        <v>0</v>
      </c>
      <c r="N249" s="145">
        <v>0</v>
      </c>
      <c r="O249" s="145">
        <v>0</v>
      </c>
      <c r="P249" s="145" t="s">
        <v>1792</v>
      </c>
      <c r="Q249" s="145" t="s">
        <v>1793</v>
      </c>
      <c r="R249" s="145">
        <v>24</v>
      </c>
      <c r="S249" s="166">
        <v>2806.56</v>
      </c>
    </row>
    <row r="250" spans="1:19" x14ac:dyDescent="0.25">
      <c r="A250" s="161" t="s">
        <v>114</v>
      </c>
      <c r="B250" s="144" t="s">
        <v>420</v>
      </c>
      <c r="C250" s="144">
        <v>1102</v>
      </c>
      <c r="D250" s="144" t="s">
        <v>1824</v>
      </c>
      <c r="E250" s="144" t="s">
        <v>423</v>
      </c>
      <c r="F250" s="144">
        <v>230101</v>
      </c>
      <c r="G250" s="144" t="s">
        <v>119</v>
      </c>
      <c r="H250" s="144" t="s">
        <v>886</v>
      </c>
      <c r="I250" s="144" t="s">
        <v>95</v>
      </c>
      <c r="J250" s="144" t="s">
        <v>95</v>
      </c>
      <c r="K250" s="144"/>
      <c r="L250" s="144">
        <v>0</v>
      </c>
      <c r="M250" s="162">
        <v>0</v>
      </c>
      <c r="N250" s="144">
        <v>0</v>
      </c>
      <c r="O250" s="144">
        <v>0</v>
      </c>
      <c r="P250" s="144" t="s">
        <v>1921</v>
      </c>
      <c r="Q250" s="144" t="s">
        <v>1922</v>
      </c>
      <c r="R250" s="144">
        <v>24</v>
      </c>
      <c r="S250" s="163">
        <v>2806.56</v>
      </c>
    </row>
    <row r="251" spans="1:19" x14ac:dyDescent="0.25">
      <c r="A251" s="164" t="s">
        <v>114</v>
      </c>
      <c r="B251" s="145" t="s">
        <v>420</v>
      </c>
      <c r="C251" s="145">
        <v>2120</v>
      </c>
      <c r="D251" s="145" t="s">
        <v>1977</v>
      </c>
      <c r="E251" s="145" t="s">
        <v>894</v>
      </c>
      <c r="F251" s="145">
        <v>230101</v>
      </c>
      <c r="G251" s="145" t="s">
        <v>119</v>
      </c>
      <c r="H251" s="145" t="s">
        <v>271</v>
      </c>
      <c r="I251" s="145" t="s">
        <v>95</v>
      </c>
      <c r="J251" s="145" t="s">
        <v>95</v>
      </c>
      <c r="K251" s="145"/>
      <c r="L251" s="145">
        <v>0</v>
      </c>
      <c r="M251" s="165">
        <v>0</v>
      </c>
      <c r="N251" s="145">
        <v>0</v>
      </c>
      <c r="O251" s="145">
        <v>0</v>
      </c>
      <c r="P251" s="145" t="s">
        <v>1917</v>
      </c>
      <c r="Q251" s="145" t="s">
        <v>1833</v>
      </c>
      <c r="R251" s="145">
        <v>24</v>
      </c>
      <c r="S251" s="166">
        <v>2806.56</v>
      </c>
    </row>
    <row r="252" spans="1:19" x14ac:dyDescent="0.25">
      <c r="A252" s="161" t="s">
        <v>114</v>
      </c>
      <c r="B252" s="144" t="s">
        <v>371</v>
      </c>
      <c r="C252" s="144">
        <v>1110</v>
      </c>
      <c r="D252" s="144" t="s">
        <v>133</v>
      </c>
      <c r="E252" s="144" t="s">
        <v>132</v>
      </c>
      <c r="F252" s="144">
        <v>90101</v>
      </c>
      <c r="G252" s="144" t="s">
        <v>1863</v>
      </c>
      <c r="H252" s="144" t="s">
        <v>500</v>
      </c>
      <c r="I252" s="144" t="s">
        <v>95</v>
      </c>
      <c r="J252" s="144" t="s">
        <v>95</v>
      </c>
      <c r="K252" s="144"/>
      <c r="L252" s="144">
        <v>0</v>
      </c>
      <c r="M252" s="162">
        <v>0</v>
      </c>
      <c r="N252" s="144">
        <v>0</v>
      </c>
      <c r="O252" s="144">
        <v>0</v>
      </c>
      <c r="P252" s="144" t="s">
        <v>1927</v>
      </c>
      <c r="Q252" s="144" t="s">
        <v>1928</v>
      </c>
      <c r="R252" s="144">
        <v>24</v>
      </c>
      <c r="S252" s="163">
        <v>2806.56</v>
      </c>
    </row>
    <row r="253" spans="1:19" x14ac:dyDescent="0.25">
      <c r="A253" s="164" t="s">
        <v>114</v>
      </c>
      <c r="B253" s="145" t="s">
        <v>703</v>
      </c>
      <c r="C253" s="145">
        <v>1121</v>
      </c>
      <c r="D253" s="145" t="s">
        <v>1758</v>
      </c>
      <c r="E253" s="145" t="s">
        <v>757</v>
      </c>
      <c r="F253" s="145">
        <v>270501</v>
      </c>
      <c r="G253" s="145" t="s">
        <v>1759</v>
      </c>
      <c r="H253" s="145" t="s">
        <v>282</v>
      </c>
      <c r="I253" s="145" t="s">
        <v>95</v>
      </c>
      <c r="J253" s="145" t="s">
        <v>95</v>
      </c>
      <c r="K253" s="145"/>
      <c r="L253" s="145">
        <v>0</v>
      </c>
      <c r="M253" s="165">
        <v>0</v>
      </c>
      <c r="N253" s="145">
        <v>0</v>
      </c>
      <c r="O253" s="145">
        <v>0</v>
      </c>
      <c r="P253" s="145" t="s">
        <v>1766</v>
      </c>
      <c r="Q253" s="145" t="s">
        <v>1767</v>
      </c>
      <c r="R253" s="145">
        <v>24</v>
      </c>
      <c r="S253" s="166">
        <v>2806.56</v>
      </c>
    </row>
    <row r="254" spans="1:19" x14ac:dyDescent="0.25">
      <c r="A254" s="161" t="s">
        <v>114</v>
      </c>
      <c r="B254" s="144" t="s">
        <v>371</v>
      </c>
      <c r="C254" s="144">
        <v>1010</v>
      </c>
      <c r="D254" s="144" t="s">
        <v>1905</v>
      </c>
      <c r="E254" s="144" t="s">
        <v>764</v>
      </c>
      <c r="F254" s="144">
        <v>90101</v>
      </c>
      <c r="G254" s="144" t="s">
        <v>1863</v>
      </c>
      <c r="H254" s="144" t="s">
        <v>271</v>
      </c>
      <c r="I254" s="144" t="s">
        <v>95</v>
      </c>
      <c r="J254" s="144" t="s">
        <v>95</v>
      </c>
      <c r="K254" s="144"/>
      <c r="L254" s="144">
        <v>0</v>
      </c>
      <c r="M254" s="162">
        <v>0</v>
      </c>
      <c r="N254" s="144">
        <v>0</v>
      </c>
      <c r="O254" s="144">
        <v>0</v>
      </c>
      <c r="P254" s="144" t="s">
        <v>1927</v>
      </c>
      <c r="Q254" s="144" t="s">
        <v>1928</v>
      </c>
      <c r="R254" s="144">
        <v>24</v>
      </c>
      <c r="S254" s="163">
        <v>2806.56</v>
      </c>
    </row>
    <row r="255" spans="1:19" x14ac:dyDescent="0.25">
      <c r="A255" s="164" t="s">
        <v>114</v>
      </c>
      <c r="B255" s="145" t="s">
        <v>696</v>
      </c>
      <c r="C255" s="145">
        <v>1101</v>
      </c>
      <c r="D255" s="145" t="s">
        <v>1841</v>
      </c>
      <c r="E255" s="145" t="s">
        <v>698</v>
      </c>
      <c r="F255" s="145">
        <v>260101</v>
      </c>
      <c r="G255" s="145" t="s">
        <v>107</v>
      </c>
      <c r="H255" s="145" t="s">
        <v>291</v>
      </c>
      <c r="I255" s="145" t="s">
        <v>92</v>
      </c>
      <c r="J255" s="145" t="s">
        <v>95</v>
      </c>
      <c r="K255" s="145"/>
      <c r="L255" s="145">
        <v>0</v>
      </c>
      <c r="M255" s="165">
        <v>0</v>
      </c>
      <c r="N255" s="145">
        <v>0</v>
      </c>
      <c r="O255" s="145">
        <v>0</v>
      </c>
      <c r="P255" s="145" t="s">
        <v>1842</v>
      </c>
      <c r="Q255" s="145" t="s">
        <v>1843</v>
      </c>
      <c r="R255" s="145">
        <v>24</v>
      </c>
      <c r="S255" s="166">
        <v>2806.56</v>
      </c>
    </row>
    <row r="256" spans="1:19" x14ac:dyDescent="0.25">
      <c r="A256" s="161" t="s">
        <v>114</v>
      </c>
      <c r="B256" s="144" t="s">
        <v>306</v>
      </c>
      <c r="C256" s="144">
        <v>1160</v>
      </c>
      <c r="D256" s="144" t="s">
        <v>1973</v>
      </c>
      <c r="E256" s="144" t="s">
        <v>174</v>
      </c>
      <c r="F256" s="144">
        <v>451101</v>
      </c>
      <c r="G256" s="144" t="s">
        <v>1735</v>
      </c>
      <c r="H256" s="144" t="s">
        <v>288</v>
      </c>
      <c r="I256" s="144" t="s">
        <v>92</v>
      </c>
      <c r="J256" s="144" t="s">
        <v>95</v>
      </c>
      <c r="K256" s="144"/>
      <c r="L256" s="144">
        <v>0</v>
      </c>
      <c r="M256" s="162">
        <v>0</v>
      </c>
      <c r="N256" s="144">
        <v>0</v>
      </c>
      <c r="O256" s="144">
        <v>0</v>
      </c>
      <c r="P256" s="144" t="s">
        <v>1974</v>
      </c>
      <c r="Q256" s="144" t="s">
        <v>1975</v>
      </c>
      <c r="R256" s="144">
        <v>24</v>
      </c>
      <c r="S256" s="163">
        <v>2806.56</v>
      </c>
    </row>
    <row r="257" spans="1:19" x14ac:dyDescent="0.25">
      <c r="A257" s="164" t="s">
        <v>114</v>
      </c>
      <c r="B257" s="145" t="s">
        <v>313</v>
      </c>
      <c r="C257" s="145">
        <v>1101</v>
      </c>
      <c r="D257" s="145" t="s">
        <v>110</v>
      </c>
      <c r="E257" s="145" t="s">
        <v>315</v>
      </c>
      <c r="F257" s="145">
        <v>420101</v>
      </c>
      <c r="G257" s="145" t="s">
        <v>111</v>
      </c>
      <c r="H257" s="145" t="s">
        <v>294</v>
      </c>
      <c r="I257" s="145" t="s">
        <v>92</v>
      </c>
      <c r="J257" s="145" t="s">
        <v>95</v>
      </c>
      <c r="K257" s="145"/>
      <c r="L257" s="145">
        <v>0</v>
      </c>
      <c r="M257" s="165">
        <v>0</v>
      </c>
      <c r="N257" s="145">
        <v>0</v>
      </c>
      <c r="O257" s="145">
        <v>0</v>
      </c>
      <c r="P257" s="145" t="s">
        <v>1901</v>
      </c>
      <c r="Q257" s="145" t="s">
        <v>1902</v>
      </c>
      <c r="R257" s="145">
        <v>24</v>
      </c>
      <c r="S257" s="166">
        <v>2806.56</v>
      </c>
    </row>
    <row r="258" spans="1:19" x14ac:dyDescent="0.25">
      <c r="A258" s="161" t="s">
        <v>114</v>
      </c>
      <c r="B258" s="144" t="s">
        <v>249</v>
      </c>
      <c r="C258" s="144" t="s">
        <v>253</v>
      </c>
      <c r="D258" s="144" t="s">
        <v>1819</v>
      </c>
      <c r="E258" s="144" t="s">
        <v>255</v>
      </c>
      <c r="F258" s="144">
        <v>260101</v>
      </c>
      <c r="G258" s="144" t="s">
        <v>107</v>
      </c>
      <c r="H258" s="144" t="s">
        <v>297</v>
      </c>
      <c r="I258" s="144" t="s">
        <v>92</v>
      </c>
      <c r="J258" s="144" t="s">
        <v>95</v>
      </c>
      <c r="K258" s="144"/>
      <c r="L258" s="144">
        <v>0</v>
      </c>
      <c r="M258" s="162">
        <v>0</v>
      </c>
      <c r="N258" s="144">
        <v>0</v>
      </c>
      <c r="O258" s="144">
        <v>0</v>
      </c>
      <c r="P258" s="144" t="s">
        <v>1938</v>
      </c>
      <c r="Q258" s="144" t="s">
        <v>1939</v>
      </c>
      <c r="R258" s="144">
        <v>24</v>
      </c>
      <c r="S258" s="163">
        <v>2806.56</v>
      </c>
    </row>
    <row r="259" spans="1:19" x14ac:dyDescent="0.25">
      <c r="A259" s="164" t="s">
        <v>114</v>
      </c>
      <c r="B259" s="145" t="s">
        <v>420</v>
      </c>
      <c r="C259" s="145">
        <v>1102</v>
      </c>
      <c r="D259" s="145" t="s">
        <v>1824</v>
      </c>
      <c r="E259" s="145" t="s">
        <v>423</v>
      </c>
      <c r="F259" s="145">
        <v>230101</v>
      </c>
      <c r="G259" s="145" t="s">
        <v>119</v>
      </c>
      <c r="H259" s="145" t="s">
        <v>352</v>
      </c>
      <c r="I259" s="145" t="s">
        <v>95</v>
      </c>
      <c r="J259" s="145" t="s">
        <v>95</v>
      </c>
      <c r="K259" s="145"/>
      <c r="L259" s="145">
        <v>0</v>
      </c>
      <c r="M259" s="165">
        <v>0</v>
      </c>
      <c r="N259" s="145">
        <v>0</v>
      </c>
      <c r="O259" s="145">
        <v>0</v>
      </c>
      <c r="P259" s="145" t="s">
        <v>1964</v>
      </c>
      <c r="Q259" s="145" t="s">
        <v>1965</v>
      </c>
      <c r="R259" s="145">
        <v>23</v>
      </c>
      <c r="S259" s="166">
        <v>2689.62</v>
      </c>
    </row>
    <row r="260" spans="1:19" x14ac:dyDescent="0.25">
      <c r="A260" s="161" t="s">
        <v>114</v>
      </c>
      <c r="B260" s="144" t="s">
        <v>420</v>
      </c>
      <c r="C260" s="144">
        <v>1102</v>
      </c>
      <c r="D260" s="144" t="s">
        <v>1824</v>
      </c>
      <c r="E260" s="144" t="s">
        <v>423</v>
      </c>
      <c r="F260" s="144">
        <v>230101</v>
      </c>
      <c r="G260" s="144" t="s">
        <v>119</v>
      </c>
      <c r="H260" s="144" t="s">
        <v>291</v>
      </c>
      <c r="I260" s="144" t="s">
        <v>92</v>
      </c>
      <c r="J260" s="144" t="s">
        <v>95</v>
      </c>
      <c r="K260" s="144"/>
      <c r="L260" s="144">
        <v>0</v>
      </c>
      <c r="M260" s="162">
        <v>0</v>
      </c>
      <c r="N260" s="144">
        <v>0</v>
      </c>
      <c r="O260" s="144">
        <v>0</v>
      </c>
      <c r="P260" s="144" t="s">
        <v>1895</v>
      </c>
      <c r="Q260" s="144" t="s">
        <v>1896</v>
      </c>
      <c r="R260" s="144">
        <v>23</v>
      </c>
      <c r="S260" s="163">
        <v>2689.62</v>
      </c>
    </row>
    <row r="261" spans="1:19" x14ac:dyDescent="0.25">
      <c r="A261" s="164" t="s">
        <v>114</v>
      </c>
      <c r="B261" s="145" t="s">
        <v>420</v>
      </c>
      <c r="C261" s="145">
        <v>1102</v>
      </c>
      <c r="D261" s="145" t="s">
        <v>1824</v>
      </c>
      <c r="E261" s="145" t="s">
        <v>423</v>
      </c>
      <c r="F261" s="145">
        <v>230101</v>
      </c>
      <c r="G261" s="145" t="s">
        <v>119</v>
      </c>
      <c r="H261" s="145" t="s">
        <v>338</v>
      </c>
      <c r="I261" s="145" t="s">
        <v>95</v>
      </c>
      <c r="J261" s="145" t="s">
        <v>95</v>
      </c>
      <c r="K261" s="145"/>
      <c r="L261" s="145">
        <v>0</v>
      </c>
      <c r="M261" s="165">
        <v>0</v>
      </c>
      <c r="N261" s="145">
        <v>0</v>
      </c>
      <c r="O261" s="145">
        <v>0</v>
      </c>
      <c r="P261" s="145" t="s">
        <v>1883</v>
      </c>
      <c r="Q261" s="145" t="s">
        <v>1884</v>
      </c>
      <c r="R261" s="145">
        <v>23</v>
      </c>
      <c r="S261" s="166">
        <v>2689.62</v>
      </c>
    </row>
    <row r="262" spans="1:19" x14ac:dyDescent="0.25">
      <c r="A262" s="161" t="s">
        <v>114</v>
      </c>
      <c r="B262" s="144" t="s">
        <v>420</v>
      </c>
      <c r="C262" s="144">
        <v>1101</v>
      </c>
      <c r="D262" s="144" t="s">
        <v>124</v>
      </c>
      <c r="E262" s="144" t="s">
        <v>426</v>
      </c>
      <c r="F262" s="144">
        <v>230101</v>
      </c>
      <c r="G262" s="144" t="s">
        <v>119</v>
      </c>
      <c r="H262" s="144" t="s">
        <v>248</v>
      </c>
      <c r="I262" s="144" t="s">
        <v>95</v>
      </c>
      <c r="J262" s="144" t="s">
        <v>95</v>
      </c>
      <c r="K262" s="144"/>
      <c r="L262" s="144">
        <v>0</v>
      </c>
      <c r="M262" s="162">
        <v>0</v>
      </c>
      <c r="N262" s="144">
        <v>0</v>
      </c>
      <c r="O262" s="144">
        <v>0</v>
      </c>
      <c r="P262" s="144" t="s">
        <v>1889</v>
      </c>
      <c r="Q262" s="144" t="s">
        <v>1890</v>
      </c>
      <c r="R262" s="144">
        <v>23</v>
      </c>
      <c r="S262" s="163">
        <v>2689.62</v>
      </c>
    </row>
    <row r="263" spans="1:19" x14ac:dyDescent="0.25">
      <c r="A263" s="164" t="s">
        <v>114</v>
      </c>
      <c r="B263" s="145" t="s">
        <v>420</v>
      </c>
      <c r="C263" s="145">
        <v>1104</v>
      </c>
      <c r="D263" s="145" t="s">
        <v>1882</v>
      </c>
      <c r="E263" s="145" t="s">
        <v>1310</v>
      </c>
      <c r="F263" s="145">
        <v>230101</v>
      </c>
      <c r="G263" s="145" t="s">
        <v>119</v>
      </c>
      <c r="H263" s="145" t="s">
        <v>248</v>
      </c>
      <c r="I263" s="145" t="s">
        <v>95</v>
      </c>
      <c r="J263" s="145" t="s">
        <v>95</v>
      </c>
      <c r="K263" s="145"/>
      <c r="L263" s="145">
        <v>0</v>
      </c>
      <c r="M263" s="165">
        <v>0</v>
      </c>
      <c r="N263" s="145">
        <v>0</v>
      </c>
      <c r="O263" s="145">
        <v>0</v>
      </c>
      <c r="P263" s="145" t="s">
        <v>1883</v>
      </c>
      <c r="Q263" s="145" t="s">
        <v>1884</v>
      </c>
      <c r="R263" s="145">
        <v>23</v>
      </c>
      <c r="S263" s="166">
        <v>2689.62</v>
      </c>
    </row>
    <row r="264" spans="1:19" x14ac:dyDescent="0.25">
      <c r="A264" s="161" t="s">
        <v>114</v>
      </c>
      <c r="B264" s="144" t="s">
        <v>420</v>
      </c>
      <c r="C264" s="144">
        <v>999</v>
      </c>
      <c r="D264" s="144" t="s">
        <v>1929</v>
      </c>
      <c r="E264" s="144" t="s">
        <v>542</v>
      </c>
      <c r="F264" s="144">
        <v>320108</v>
      </c>
      <c r="G264" s="144" t="s">
        <v>1879</v>
      </c>
      <c r="H264" s="144" t="s">
        <v>1906</v>
      </c>
      <c r="I264" s="144" t="s">
        <v>95</v>
      </c>
      <c r="J264" s="144" t="s">
        <v>95</v>
      </c>
      <c r="K264" s="144"/>
      <c r="L264" s="144">
        <v>0</v>
      </c>
      <c r="M264" s="162">
        <v>0</v>
      </c>
      <c r="N264" s="144">
        <v>0</v>
      </c>
      <c r="O264" s="144">
        <v>0</v>
      </c>
      <c r="P264" s="144" t="s">
        <v>1978</v>
      </c>
      <c r="Q264" s="144" t="s">
        <v>1979</v>
      </c>
      <c r="R264" s="144">
        <v>23</v>
      </c>
      <c r="S264" s="163">
        <v>2689.62</v>
      </c>
    </row>
    <row r="265" spans="1:19" x14ac:dyDescent="0.25">
      <c r="A265" s="164" t="s">
        <v>114</v>
      </c>
      <c r="B265" s="145" t="s">
        <v>249</v>
      </c>
      <c r="C265" s="145">
        <v>1103</v>
      </c>
      <c r="D265" s="145" t="s">
        <v>187</v>
      </c>
      <c r="E265" s="145" t="s">
        <v>252</v>
      </c>
      <c r="F265" s="145">
        <v>260101</v>
      </c>
      <c r="G265" s="145" t="s">
        <v>107</v>
      </c>
      <c r="H265" s="145" t="s">
        <v>257</v>
      </c>
      <c r="I265" s="145" t="s">
        <v>95</v>
      </c>
      <c r="J265" s="145" t="s">
        <v>95</v>
      </c>
      <c r="K265" s="145"/>
      <c r="L265" s="145">
        <v>0</v>
      </c>
      <c r="M265" s="165">
        <v>0</v>
      </c>
      <c r="N265" s="145">
        <v>0</v>
      </c>
      <c r="O265" s="145">
        <v>0</v>
      </c>
      <c r="P265" s="145" t="s">
        <v>1836</v>
      </c>
      <c r="Q265" s="145" t="s">
        <v>1837</v>
      </c>
      <c r="R265" s="145">
        <v>23</v>
      </c>
      <c r="S265" s="166">
        <v>2689.62</v>
      </c>
    </row>
    <row r="266" spans="1:19" x14ac:dyDescent="0.25">
      <c r="A266" s="161" t="s">
        <v>114</v>
      </c>
      <c r="B266" s="144" t="s">
        <v>249</v>
      </c>
      <c r="C266" s="144" t="s">
        <v>264</v>
      </c>
      <c r="D266" s="144" t="s">
        <v>1808</v>
      </c>
      <c r="E266" s="144" t="s">
        <v>266</v>
      </c>
      <c r="F266" s="144">
        <v>260101</v>
      </c>
      <c r="G266" s="144" t="s">
        <v>107</v>
      </c>
      <c r="H266" s="144" t="s">
        <v>248</v>
      </c>
      <c r="I266" s="144" t="s">
        <v>95</v>
      </c>
      <c r="J266" s="144" t="s">
        <v>95</v>
      </c>
      <c r="K266" s="144"/>
      <c r="L266" s="144">
        <v>0</v>
      </c>
      <c r="M266" s="162">
        <v>0</v>
      </c>
      <c r="N266" s="144">
        <v>0</v>
      </c>
      <c r="O266" s="144">
        <v>0</v>
      </c>
      <c r="P266" s="144" t="s">
        <v>1839</v>
      </c>
      <c r="Q266" s="144" t="s">
        <v>1840</v>
      </c>
      <c r="R266" s="144">
        <v>23</v>
      </c>
      <c r="S266" s="163">
        <v>2689.62</v>
      </c>
    </row>
    <row r="267" spans="1:19" x14ac:dyDescent="0.25">
      <c r="A267" s="164" t="s">
        <v>114</v>
      </c>
      <c r="B267" s="145" t="s">
        <v>371</v>
      </c>
      <c r="C267" s="145">
        <v>1110</v>
      </c>
      <c r="D267" s="145" t="s">
        <v>133</v>
      </c>
      <c r="E267" s="145" t="s">
        <v>132</v>
      </c>
      <c r="F267" s="145">
        <v>90101</v>
      </c>
      <c r="G267" s="145" t="s">
        <v>1863</v>
      </c>
      <c r="H267" s="145" t="s">
        <v>248</v>
      </c>
      <c r="I267" s="145" t="s">
        <v>95</v>
      </c>
      <c r="J267" s="145" t="s">
        <v>95</v>
      </c>
      <c r="K267" s="145"/>
      <c r="L267" s="145">
        <v>0</v>
      </c>
      <c r="M267" s="165">
        <v>0</v>
      </c>
      <c r="N267" s="145">
        <v>0</v>
      </c>
      <c r="O267" s="145">
        <v>0</v>
      </c>
      <c r="P267" s="145" t="s">
        <v>1864</v>
      </c>
      <c r="Q267" s="145" t="s">
        <v>1865</v>
      </c>
      <c r="R267" s="145">
        <v>23</v>
      </c>
      <c r="S267" s="166">
        <v>2689.62</v>
      </c>
    </row>
    <row r="268" spans="1:19" x14ac:dyDescent="0.25">
      <c r="A268" s="161" t="s">
        <v>114</v>
      </c>
      <c r="B268" s="144" t="s">
        <v>420</v>
      </c>
      <c r="C268" s="144">
        <v>1101</v>
      </c>
      <c r="D268" s="144" t="s">
        <v>124</v>
      </c>
      <c r="E268" s="144" t="s">
        <v>426</v>
      </c>
      <c r="F268" s="144">
        <v>230101</v>
      </c>
      <c r="G268" s="144" t="s">
        <v>119</v>
      </c>
      <c r="H268" s="144" t="s">
        <v>338</v>
      </c>
      <c r="I268" s="144" t="s">
        <v>95</v>
      </c>
      <c r="J268" s="144" t="s">
        <v>95</v>
      </c>
      <c r="K268" s="144"/>
      <c r="L268" s="144">
        <v>0</v>
      </c>
      <c r="M268" s="162">
        <v>0</v>
      </c>
      <c r="N268" s="144">
        <v>0</v>
      </c>
      <c r="O268" s="144">
        <v>0</v>
      </c>
      <c r="P268" s="144" t="s">
        <v>1813</v>
      </c>
      <c r="Q268" s="144" t="s">
        <v>1814</v>
      </c>
      <c r="R268" s="144">
        <v>23</v>
      </c>
      <c r="S268" s="163">
        <v>2689.62</v>
      </c>
    </row>
    <row r="269" spans="1:19" x14ac:dyDescent="0.25">
      <c r="A269" s="164" t="s">
        <v>114</v>
      </c>
      <c r="B269" s="145" t="s">
        <v>703</v>
      </c>
      <c r="C269" s="145">
        <v>1001</v>
      </c>
      <c r="D269" s="145" t="s">
        <v>146</v>
      </c>
      <c r="E269" s="145" t="s">
        <v>711</v>
      </c>
      <c r="F269" s="145">
        <v>279999</v>
      </c>
      <c r="G269" s="145" t="s">
        <v>1759</v>
      </c>
      <c r="H269" s="145" t="s">
        <v>288</v>
      </c>
      <c r="I269" s="145" t="s">
        <v>92</v>
      </c>
      <c r="J269" s="145" t="s">
        <v>95</v>
      </c>
      <c r="K269" s="145" t="s">
        <v>548</v>
      </c>
      <c r="L269" s="145">
        <v>23</v>
      </c>
      <c r="M269" s="165">
        <v>2689.62</v>
      </c>
      <c r="N269" s="145">
        <v>0</v>
      </c>
      <c r="O269" s="145">
        <v>23</v>
      </c>
      <c r="P269" s="145" t="s">
        <v>1880</v>
      </c>
      <c r="Q269" s="145" t="s">
        <v>1881</v>
      </c>
      <c r="R269" s="145">
        <v>23</v>
      </c>
      <c r="S269" s="166">
        <v>2689.62</v>
      </c>
    </row>
    <row r="270" spans="1:19" x14ac:dyDescent="0.25">
      <c r="A270" s="161" t="s">
        <v>114</v>
      </c>
      <c r="B270" s="144" t="s">
        <v>420</v>
      </c>
      <c r="C270" s="144">
        <v>1101</v>
      </c>
      <c r="D270" s="144" t="s">
        <v>124</v>
      </c>
      <c r="E270" s="144" t="s">
        <v>426</v>
      </c>
      <c r="F270" s="144">
        <v>230101</v>
      </c>
      <c r="G270" s="144" t="s">
        <v>119</v>
      </c>
      <c r="H270" s="144" t="s">
        <v>1980</v>
      </c>
      <c r="I270" s="144" t="s">
        <v>95</v>
      </c>
      <c r="J270" s="144" t="s">
        <v>95</v>
      </c>
      <c r="K270" s="144"/>
      <c r="L270" s="144">
        <v>0</v>
      </c>
      <c r="M270" s="162">
        <v>0</v>
      </c>
      <c r="N270" s="144">
        <v>0</v>
      </c>
      <c r="O270" s="144">
        <v>0</v>
      </c>
      <c r="P270" s="144" t="s">
        <v>1921</v>
      </c>
      <c r="Q270" s="144" t="s">
        <v>1922</v>
      </c>
      <c r="R270" s="144">
        <v>23</v>
      </c>
      <c r="S270" s="163">
        <v>2689.62</v>
      </c>
    </row>
    <row r="271" spans="1:19" x14ac:dyDescent="0.25">
      <c r="A271" s="164" t="s">
        <v>114</v>
      </c>
      <c r="B271" s="145" t="s">
        <v>392</v>
      </c>
      <c r="C271" s="145">
        <v>2111</v>
      </c>
      <c r="D271" s="145" t="s">
        <v>192</v>
      </c>
      <c r="E271" s="145" t="s">
        <v>395</v>
      </c>
      <c r="F271" s="145">
        <v>540102</v>
      </c>
      <c r="G271" s="145" t="s">
        <v>159</v>
      </c>
      <c r="H271" s="145" t="s">
        <v>271</v>
      </c>
      <c r="I271" s="145" t="s">
        <v>95</v>
      </c>
      <c r="J271" s="145" t="s">
        <v>95</v>
      </c>
      <c r="K271" s="145"/>
      <c r="L271" s="145">
        <v>0</v>
      </c>
      <c r="M271" s="165">
        <v>0</v>
      </c>
      <c r="N271" s="145">
        <v>0</v>
      </c>
      <c r="O271" s="145">
        <v>0</v>
      </c>
      <c r="P271" s="145" t="s">
        <v>1873</v>
      </c>
      <c r="Q271" s="145" t="s">
        <v>1874</v>
      </c>
      <c r="R271" s="145">
        <v>23</v>
      </c>
      <c r="S271" s="166">
        <v>2689.62</v>
      </c>
    </row>
    <row r="272" spans="1:19" x14ac:dyDescent="0.25">
      <c r="A272" s="161" t="s">
        <v>114</v>
      </c>
      <c r="B272" s="144" t="s">
        <v>371</v>
      </c>
      <c r="C272" s="144">
        <v>1110</v>
      </c>
      <c r="D272" s="144" t="s">
        <v>133</v>
      </c>
      <c r="E272" s="144" t="s">
        <v>132</v>
      </c>
      <c r="F272" s="144">
        <v>90101</v>
      </c>
      <c r="G272" s="144" t="s">
        <v>1863</v>
      </c>
      <c r="H272" s="144" t="s">
        <v>271</v>
      </c>
      <c r="I272" s="144" t="s">
        <v>95</v>
      </c>
      <c r="J272" s="144" t="s">
        <v>95</v>
      </c>
      <c r="K272" s="144"/>
      <c r="L272" s="144">
        <v>0</v>
      </c>
      <c r="M272" s="162">
        <v>0</v>
      </c>
      <c r="N272" s="144">
        <v>0</v>
      </c>
      <c r="O272" s="144">
        <v>0</v>
      </c>
      <c r="P272" s="144" t="s">
        <v>1919</v>
      </c>
      <c r="Q272" s="144" t="s">
        <v>1920</v>
      </c>
      <c r="R272" s="144">
        <v>23</v>
      </c>
      <c r="S272" s="163">
        <v>2689.62</v>
      </c>
    </row>
    <row r="273" spans="1:19" x14ac:dyDescent="0.25">
      <c r="A273" s="164" t="s">
        <v>114</v>
      </c>
      <c r="B273" s="145" t="s">
        <v>371</v>
      </c>
      <c r="C273" s="145">
        <v>1110</v>
      </c>
      <c r="D273" s="145" t="s">
        <v>133</v>
      </c>
      <c r="E273" s="145" t="s">
        <v>132</v>
      </c>
      <c r="F273" s="145">
        <v>90101</v>
      </c>
      <c r="G273" s="145" t="s">
        <v>1863</v>
      </c>
      <c r="H273" s="145" t="s">
        <v>282</v>
      </c>
      <c r="I273" s="145" t="s">
        <v>95</v>
      </c>
      <c r="J273" s="145" t="s">
        <v>95</v>
      </c>
      <c r="K273" s="145"/>
      <c r="L273" s="145">
        <v>0</v>
      </c>
      <c r="M273" s="165">
        <v>0</v>
      </c>
      <c r="N273" s="145">
        <v>0</v>
      </c>
      <c r="O273" s="145">
        <v>0</v>
      </c>
      <c r="P273" s="145" t="s">
        <v>1919</v>
      </c>
      <c r="Q273" s="145" t="s">
        <v>1920</v>
      </c>
      <c r="R273" s="145">
        <v>23</v>
      </c>
      <c r="S273" s="166">
        <v>2689.62</v>
      </c>
    </row>
    <row r="274" spans="1:19" x14ac:dyDescent="0.25">
      <c r="A274" s="161" t="s">
        <v>114</v>
      </c>
      <c r="B274" s="144" t="s">
        <v>371</v>
      </c>
      <c r="C274" s="144">
        <v>1110</v>
      </c>
      <c r="D274" s="144" t="s">
        <v>133</v>
      </c>
      <c r="E274" s="144" t="s">
        <v>132</v>
      </c>
      <c r="F274" s="144">
        <v>90101</v>
      </c>
      <c r="G274" s="144" t="s">
        <v>1863</v>
      </c>
      <c r="H274" s="144" t="s">
        <v>274</v>
      </c>
      <c r="I274" s="144" t="s">
        <v>95</v>
      </c>
      <c r="J274" s="144" t="s">
        <v>95</v>
      </c>
      <c r="K274" s="144"/>
      <c r="L274" s="144">
        <v>0</v>
      </c>
      <c r="M274" s="162">
        <v>0</v>
      </c>
      <c r="N274" s="144">
        <v>0</v>
      </c>
      <c r="O274" s="144">
        <v>0</v>
      </c>
      <c r="P274" s="144" t="s">
        <v>1919</v>
      </c>
      <c r="Q274" s="144" t="s">
        <v>1920</v>
      </c>
      <c r="R274" s="144">
        <v>23</v>
      </c>
      <c r="S274" s="163">
        <v>2689.62</v>
      </c>
    </row>
    <row r="275" spans="1:19" x14ac:dyDescent="0.25">
      <c r="A275" s="164" t="s">
        <v>114</v>
      </c>
      <c r="B275" s="145" t="s">
        <v>371</v>
      </c>
      <c r="C275" s="145">
        <v>1110</v>
      </c>
      <c r="D275" s="145" t="s">
        <v>133</v>
      </c>
      <c r="E275" s="145" t="s">
        <v>132</v>
      </c>
      <c r="F275" s="145">
        <v>90101</v>
      </c>
      <c r="G275" s="145" t="s">
        <v>1863</v>
      </c>
      <c r="H275" s="145" t="s">
        <v>277</v>
      </c>
      <c r="I275" s="145" t="s">
        <v>95</v>
      </c>
      <c r="J275" s="145" t="s">
        <v>95</v>
      </c>
      <c r="K275" s="145"/>
      <c r="L275" s="145">
        <v>0</v>
      </c>
      <c r="M275" s="165">
        <v>0</v>
      </c>
      <c r="N275" s="145">
        <v>0</v>
      </c>
      <c r="O275" s="145">
        <v>0</v>
      </c>
      <c r="P275" s="145" t="s">
        <v>1927</v>
      </c>
      <c r="Q275" s="145" t="s">
        <v>1928</v>
      </c>
      <c r="R275" s="145">
        <v>23</v>
      </c>
      <c r="S275" s="166">
        <v>2689.62</v>
      </c>
    </row>
    <row r="276" spans="1:19" x14ac:dyDescent="0.25">
      <c r="A276" s="161" t="s">
        <v>114</v>
      </c>
      <c r="B276" s="144" t="s">
        <v>477</v>
      </c>
      <c r="C276" s="144">
        <v>1001</v>
      </c>
      <c r="D276" s="144" t="s">
        <v>154</v>
      </c>
      <c r="E276" s="144" t="s">
        <v>480</v>
      </c>
      <c r="F276" s="144">
        <v>160905</v>
      </c>
      <c r="G276" s="144" t="s">
        <v>137</v>
      </c>
      <c r="H276" s="144" t="s">
        <v>1981</v>
      </c>
      <c r="I276" s="144" t="s">
        <v>95</v>
      </c>
      <c r="J276" s="144" t="s">
        <v>95</v>
      </c>
      <c r="K276" s="144"/>
      <c r="L276" s="144">
        <v>0</v>
      </c>
      <c r="M276" s="162">
        <v>0</v>
      </c>
      <c r="N276" s="144">
        <v>0</v>
      </c>
      <c r="O276" s="144">
        <v>0</v>
      </c>
      <c r="P276" s="144" t="s">
        <v>1845</v>
      </c>
      <c r="Q276" s="144" t="s">
        <v>1846</v>
      </c>
      <c r="R276" s="144">
        <v>23</v>
      </c>
      <c r="S276" s="163">
        <v>2689.62</v>
      </c>
    </row>
    <row r="277" spans="1:19" x14ac:dyDescent="0.25">
      <c r="A277" s="164" t="s">
        <v>114</v>
      </c>
      <c r="B277" s="145" t="s">
        <v>420</v>
      </c>
      <c r="C277" s="145">
        <v>1101</v>
      </c>
      <c r="D277" s="145" t="s">
        <v>124</v>
      </c>
      <c r="E277" s="145" t="s">
        <v>426</v>
      </c>
      <c r="F277" s="145">
        <v>230101</v>
      </c>
      <c r="G277" s="145" t="s">
        <v>119</v>
      </c>
      <c r="H277" s="145" t="s">
        <v>1907</v>
      </c>
      <c r="I277" s="145" t="s">
        <v>95</v>
      </c>
      <c r="J277" s="145" t="s">
        <v>95</v>
      </c>
      <c r="K277" s="145"/>
      <c r="L277" s="145">
        <v>0</v>
      </c>
      <c r="M277" s="165">
        <v>0</v>
      </c>
      <c r="N277" s="145">
        <v>0</v>
      </c>
      <c r="O277" s="145">
        <v>0</v>
      </c>
      <c r="P277" s="145" t="s">
        <v>1924</v>
      </c>
      <c r="Q277" s="145" t="s">
        <v>1925</v>
      </c>
      <c r="R277" s="145">
        <v>23</v>
      </c>
      <c r="S277" s="166">
        <v>2689.62</v>
      </c>
    </row>
    <row r="278" spans="1:19" x14ac:dyDescent="0.25">
      <c r="A278" s="161" t="s">
        <v>114</v>
      </c>
      <c r="B278" s="144" t="s">
        <v>477</v>
      </c>
      <c r="C278" s="144">
        <v>1001</v>
      </c>
      <c r="D278" s="144" t="s">
        <v>154</v>
      </c>
      <c r="E278" s="144" t="s">
        <v>480</v>
      </c>
      <c r="F278" s="144">
        <v>160905</v>
      </c>
      <c r="G278" s="144" t="s">
        <v>137</v>
      </c>
      <c r="H278" s="144" t="s">
        <v>291</v>
      </c>
      <c r="I278" s="144" t="s">
        <v>92</v>
      </c>
      <c r="J278" s="144" t="s">
        <v>95</v>
      </c>
      <c r="K278" s="144"/>
      <c r="L278" s="144">
        <v>0</v>
      </c>
      <c r="M278" s="162">
        <v>0</v>
      </c>
      <c r="N278" s="144">
        <v>0</v>
      </c>
      <c r="O278" s="144">
        <v>0</v>
      </c>
      <c r="P278" s="144" t="s">
        <v>1860</v>
      </c>
      <c r="Q278" s="144" t="s">
        <v>1861</v>
      </c>
      <c r="R278" s="144">
        <v>23</v>
      </c>
      <c r="S278" s="163">
        <v>2689.62</v>
      </c>
    </row>
    <row r="279" spans="1:19" x14ac:dyDescent="0.25">
      <c r="A279" s="164" t="s">
        <v>114</v>
      </c>
      <c r="B279" s="145" t="s">
        <v>408</v>
      </c>
      <c r="C279" s="145">
        <v>1141</v>
      </c>
      <c r="D279" s="145" t="s">
        <v>1784</v>
      </c>
      <c r="E279" s="145" t="s">
        <v>1328</v>
      </c>
      <c r="F279" s="145">
        <v>360108</v>
      </c>
      <c r="G279" s="145" t="s">
        <v>1748</v>
      </c>
      <c r="H279" s="145" t="s">
        <v>291</v>
      </c>
      <c r="I279" s="145" t="s">
        <v>92</v>
      </c>
      <c r="J279" s="145" t="s">
        <v>95</v>
      </c>
      <c r="K279" s="145"/>
      <c r="L279" s="145">
        <v>0</v>
      </c>
      <c r="M279" s="165">
        <v>0</v>
      </c>
      <c r="N279" s="145">
        <v>0</v>
      </c>
      <c r="O279" s="145">
        <v>0</v>
      </c>
      <c r="P279" s="145" t="s">
        <v>1749</v>
      </c>
      <c r="Q279" s="145" t="s">
        <v>1750</v>
      </c>
      <c r="R279" s="145">
        <v>23</v>
      </c>
      <c r="S279" s="166">
        <v>2689.62</v>
      </c>
    </row>
    <row r="280" spans="1:19" x14ac:dyDescent="0.25">
      <c r="A280" s="161" t="s">
        <v>114</v>
      </c>
      <c r="B280" s="144" t="s">
        <v>420</v>
      </c>
      <c r="C280" s="144">
        <v>1101</v>
      </c>
      <c r="D280" s="144" t="s">
        <v>124</v>
      </c>
      <c r="E280" s="144" t="s">
        <v>426</v>
      </c>
      <c r="F280" s="144">
        <v>230101</v>
      </c>
      <c r="G280" s="144" t="s">
        <v>119</v>
      </c>
      <c r="H280" s="144" t="s">
        <v>352</v>
      </c>
      <c r="I280" s="144" t="s">
        <v>95</v>
      </c>
      <c r="J280" s="144" t="s">
        <v>95</v>
      </c>
      <c r="K280" s="144"/>
      <c r="L280" s="144">
        <v>0</v>
      </c>
      <c r="M280" s="162">
        <v>0</v>
      </c>
      <c r="N280" s="144">
        <v>0</v>
      </c>
      <c r="O280" s="144">
        <v>0</v>
      </c>
      <c r="P280" s="144" t="s">
        <v>1933</v>
      </c>
      <c r="Q280" s="144" t="s">
        <v>1934</v>
      </c>
      <c r="R280" s="144">
        <v>22</v>
      </c>
      <c r="S280" s="163">
        <v>2572.6799999999998</v>
      </c>
    </row>
    <row r="281" spans="1:19" x14ac:dyDescent="0.25">
      <c r="A281" s="164" t="s">
        <v>114</v>
      </c>
      <c r="B281" s="145" t="s">
        <v>420</v>
      </c>
      <c r="C281" s="145">
        <v>1102</v>
      </c>
      <c r="D281" s="145" t="s">
        <v>1824</v>
      </c>
      <c r="E281" s="145" t="s">
        <v>423</v>
      </c>
      <c r="F281" s="145">
        <v>230101</v>
      </c>
      <c r="G281" s="145" t="s">
        <v>119</v>
      </c>
      <c r="H281" s="145" t="s">
        <v>1935</v>
      </c>
      <c r="I281" s="145" t="s">
        <v>95</v>
      </c>
      <c r="J281" s="145" t="s">
        <v>95</v>
      </c>
      <c r="K281" s="145"/>
      <c r="L281" s="145">
        <v>0</v>
      </c>
      <c r="M281" s="165">
        <v>0</v>
      </c>
      <c r="N281" s="145">
        <v>0</v>
      </c>
      <c r="O281" s="145">
        <v>0</v>
      </c>
      <c r="P281" s="145" t="s">
        <v>1949</v>
      </c>
      <c r="Q281" s="145" t="s">
        <v>1950</v>
      </c>
      <c r="R281" s="145">
        <v>22</v>
      </c>
      <c r="S281" s="166">
        <v>2572.6799999999998</v>
      </c>
    </row>
    <row r="282" spans="1:19" x14ac:dyDescent="0.25">
      <c r="A282" s="161" t="s">
        <v>114</v>
      </c>
      <c r="B282" s="144" t="s">
        <v>249</v>
      </c>
      <c r="C282" s="144">
        <v>1103</v>
      </c>
      <c r="D282" s="144" t="s">
        <v>187</v>
      </c>
      <c r="E282" s="144" t="s">
        <v>252</v>
      </c>
      <c r="F282" s="144">
        <v>260101</v>
      </c>
      <c r="G282" s="144" t="s">
        <v>107</v>
      </c>
      <c r="H282" s="144" t="s">
        <v>338</v>
      </c>
      <c r="I282" s="144" t="s">
        <v>95</v>
      </c>
      <c r="J282" s="144" t="s">
        <v>95</v>
      </c>
      <c r="K282" s="144"/>
      <c r="L282" s="144">
        <v>0</v>
      </c>
      <c r="M282" s="162">
        <v>0</v>
      </c>
      <c r="N282" s="144">
        <v>0</v>
      </c>
      <c r="O282" s="144">
        <v>0</v>
      </c>
      <c r="P282" s="144" t="s">
        <v>1836</v>
      </c>
      <c r="Q282" s="144" t="s">
        <v>1837</v>
      </c>
      <c r="R282" s="144">
        <v>22</v>
      </c>
      <c r="S282" s="163">
        <v>2572.6799999999998</v>
      </c>
    </row>
    <row r="283" spans="1:19" x14ac:dyDescent="0.25">
      <c r="A283" s="164" t="s">
        <v>114</v>
      </c>
      <c r="B283" s="145" t="s">
        <v>249</v>
      </c>
      <c r="C283" s="145">
        <v>1104</v>
      </c>
      <c r="D283" s="145" t="s">
        <v>1789</v>
      </c>
      <c r="E283" s="145" t="s">
        <v>120</v>
      </c>
      <c r="F283" s="145">
        <v>260101</v>
      </c>
      <c r="G283" s="145" t="s">
        <v>107</v>
      </c>
      <c r="H283" s="145" t="s">
        <v>248</v>
      </c>
      <c r="I283" s="145" t="s">
        <v>95</v>
      </c>
      <c r="J283" s="145" t="s">
        <v>95</v>
      </c>
      <c r="K283" s="145"/>
      <c r="L283" s="145">
        <v>0</v>
      </c>
      <c r="M283" s="165">
        <v>0</v>
      </c>
      <c r="N283" s="145">
        <v>0</v>
      </c>
      <c r="O283" s="145">
        <v>0</v>
      </c>
      <c r="P283" s="145" t="s">
        <v>1839</v>
      </c>
      <c r="Q283" s="145" t="s">
        <v>1840</v>
      </c>
      <c r="R283" s="145">
        <v>22</v>
      </c>
      <c r="S283" s="166">
        <v>2572.6799999999998</v>
      </c>
    </row>
    <row r="284" spans="1:19" x14ac:dyDescent="0.25">
      <c r="A284" s="161" t="s">
        <v>114</v>
      </c>
      <c r="B284" s="144" t="s">
        <v>677</v>
      </c>
      <c r="C284" s="144">
        <v>1211</v>
      </c>
      <c r="D284" s="144" t="s">
        <v>121</v>
      </c>
      <c r="E284" s="144" t="s">
        <v>680</v>
      </c>
      <c r="F284" s="144">
        <v>400501</v>
      </c>
      <c r="G284" s="144" t="s">
        <v>1915</v>
      </c>
      <c r="H284" s="144" t="s">
        <v>338</v>
      </c>
      <c r="I284" s="144" t="s">
        <v>95</v>
      </c>
      <c r="J284" s="144" t="s">
        <v>95</v>
      </c>
      <c r="K284" s="144"/>
      <c r="L284" s="144">
        <v>0</v>
      </c>
      <c r="M284" s="162">
        <v>0</v>
      </c>
      <c r="N284" s="144">
        <v>0</v>
      </c>
      <c r="O284" s="144">
        <v>0</v>
      </c>
      <c r="P284" s="144" t="s">
        <v>1982</v>
      </c>
      <c r="Q284" s="144" t="s">
        <v>1983</v>
      </c>
      <c r="R284" s="144">
        <v>22</v>
      </c>
      <c r="S284" s="163">
        <v>2572.6799999999998</v>
      </c>
    </row>
    <row r="285" spans="1:19" x14ac:dyDescent="0.25">
      <c r="A285" s="164" t="s">
        <v>114</v>
      </c>
      <c r="B285" s="145" t="s">
        <v>703</v>
      </c>
      <c r="C285" s="145">
        <v>997</v>
      </c>
      <c r="D285" s="145" t="s">
        <v>1878</v>
      </c>
      <c r="E285" s="145" t="s">
        <v>706</v>
      </c>
      <c r="F285" s="145">
        <v>320104</v>
      </c>
      <c r="G285" s="145" t="s">
        <v>1879</v>
      </c>
      <c r="H285" s="145" t="s">
        <v>338</v>
      </c>
      <c r="I285" s="145" t="s">
        <v>95</v>
      </c>
      <c r="J285" s="145" t="s">
        <v>95</v>
      </c>
      <c r="K285" s="145"/>
      <c r="L285" s="145">
        <v>0</v>
      </c>
      <c r="M285" s="165">
        <v>0</v>
      </c>
      <c r="N285" s="145">
        <v>0</v>
      </c>
      <c r="O285" s="145">
        <v>0</v>
      </c>
      <c r="P285" s="145" t="s">
        <v>1815</v>
      </c>
      <c r="Q285" s="145" t="s">
        <v>1816</v>
      </c>
      <c r="R285" s="145">
        <v>22</v>
      </c>
      <c r="S285" s="166">
        <v>2572.6799999999998</v>
      </c>
    </row>
    <row r="286" spans="1:19" x14ac:dyDescent="0.25">
      <c r="A286" s="161" t="s">
        <v>114</v>
      </c>
      <c r="B286" s="144" t="s">
        <v>703</v>
      </c>
      <c r="C286" s="144">
        <v>1540</v>
      </c>
      <c r="D286" s="144" t="s">
        <v>1984</v>
      </c>
      <c r="E286" s="144" t="s">
        <v>112</v>
      </c>
      <c r="F286" s="144">
        <v>270101</v>
      </c>
      <c r="G286" s="144" t="s">
        <v>1759</v>
      </c>
      <c r="H286" s="144" t="s">
        <v>248</v>
      </c>
      <c r="I286" s="144" t="s">
        <v>95</v>
      </c>
      <c r="J286" s="144" t="s">
        <v>95</v>
      </c>
      <c r="K286" s="144"/>
      <c r="L286" s="144">
        <v>0</v>
      </c>
      <c r="M286" s="162">
        <v>0</v>
      </c>
      <c r="N286" s="144">
        <v>0</v>
      </c>
      <c r="O286" s="144">
        <v>0</v>
      </c>
      <c r="P286" s="144" t="s">
        <v>1805</v>
      </c>
      <c r="Q286" s="144" t="s">
        <v>1806</v>
      </c>
      <c r="R286" s="144">
        <v>22</v>
      </c>
      <c r="S286" s="163">
        <v>2572.6799999999998</v>
      </c>
    </row>
    <row r="287" spans="1:19" x14ac:dyDescent="0.25">
      <c r="A287" s="164" t="s">
        <v>114</v>
      </c>
      <c r="B287" s="145" t="s">
        <v>249</v>
      </c>
      <c r="C287" s="145">
        <v>1108</v>
      </c>
      <c r="D287" s="145" t="s">
        <v>143</v>
      </c>
      <c r="E287" s="145" t="s">
        <v>142</v>
      </c>
      <c r="F287" s="145">
        <v>260101</v>
      </c>
      <c r="G287" s="145" t="s">
        <v>107</v>
      </c>
      <c r="H287" s="145" t="s">
        <v>352</v>
      </c>
      <c r="I287" s="145" t="s">
        <v>95</v>
      </c>
      <c r="J287" s="145" t="s">
        <v>95</v>
      </c>
      <c r="K287" s="145"/>
      <c r="L287" s="145">
        <v>0</v>
      </c>
      <c r="M287" s="165">
        <v>0</v>
      </c>
      <c r="N287" s="145">
        <v>0</v>
      </c>
      <c r="O287" s="145">
        <v>0</v>
      </c>
      <c r="P287" s="145" t="s">
        <v>1985</v>
      </c>
      <c r="Q287" s="145" t="s">
        <v>1986</v>
      </c>
      <c r="R287" s="145">
        <v>22</v>
      </c>
      <c r="S287" s="166">
        <v>2572.6799999999998</v>
      </c>
    </row>
    <row r="288" spans="1:19" x14ac:dyDescent="0.25">
      <c r="A288" s="161" t="s">
        <v>114</v>
      </c>
      <c r="B288" s="144" t="s">
        <v>420</v>
      </c>
      <c r="C288" s="144">
        <v>1101</v>
      </c>
      <c r="D288" s="144" t="s">
        <v>124</v>
      </c>
      <c r="E288" s="144" t="s">
        <v>426</v>
      </c>
      <c r="F288" s="144">
        <v>230101</v>
      </c>
      <c r="G288" s="144" t="s">
        <v>119</v>
      </c>
      <c r="H288" s="144" t="s">
        <v>271</v>
      </c>
      <c r="I288" s="144" t="s">
        <v>95</v>
      </c>
      <c r="J288" s="144" t="s">
        <v>95</v>
      </c>
      <c r="K288" s="144"/>
      <c r="L288" s="144">
        <v>0</v>
      </c>
      <c r="M288" s="162">
        <v>0</v>
      </c>
      <c r="N288" s="144">
        <v>0</v>
      </c>
      <c r="O288" s="144">
        <v>0</v>
      </c>
      <c r="P288" s="144" t="s">
        <v>1987</v>
      </c>
      <c r="Q288" s="144" t="s">
        <v>1988</v>
      </c>
      <c r="R288" s="144">
        <v>22</v>
      </c>
      <c r="S288" s="163">
        <v>2572.6799999999998</v>
      </c>
    </row>
    <row r="289" spans="1:19" x14ac:dyDescent="0.25">
      <c r="A289" s="164" t="s">
        <v>114</v>
      </c>
      <c r="B289" s="145" t="s">
        <v>420</v>
      </c>
      <c r="C289" s="145">
        <v>1101</v>
      </c>
      <c r="D289" s="145" t="s">
        <v>124</v>
      </c>
      <c r="E289" s="145" t="s">
        <v>426</v>
      </c>
      <c r="F289" s="145">
        <v>230101</v>
      </c>
      <c r="G289" s="145" t="s">
        <v>119</v>
      </c>
      <c r="H289" s="145" t="s">
        <v>500</v>
      </c>
      <c r="I289" s="145" t="s">
        <v>95</v>
      </c>
      <c r="J289" s="145" t="s">
        <v>95</v>
      </c>
      <c r="K289" s="145"/>
      <c r="L289" s="145">
        <v>0</v>
      </c>
      <c r="M289" s="165">
        <v>0</v>
      </c>
      <c r="N289" s="145">
        <v>0</v>
      </c>
      <c r="O289" s="145">
        <v>0</v>
      </c>
      <c r="P289" s="145" t="s">
        <v>1987</v>
      </c>
      <c r="Q289" s="145" t="s">
        <v>1988</v>
      </c>
      <c r="R289" s="145">
        <v>22</v>
      </c>
      <c r="S289" s="166">
        <v>2572.6799999999998</v>
      </c>
    </row>
    <row r="290" spans="1:19" x14ac:dyDescent="0.25">
      <c r="A290" s="161" t="s">
        <v>114</v>
      </c>
      <c r="B290" s="144" t="s">
        <v>420</v>
      </c>
      <c r="C290" s="144">
        <v>1101</v>
      </c>
      <c r="D290" s="144" t="s">
        <v>124</v>
      </c>
      <c r="E290" s="144" t="s">
        <v>426</v>
      </c>
      <c r="F290" s="144">
        <v>230101</v>
      </c>
      <c r="G290" s="144" t="s">
        <v>119</v>
      </c>
      <c r="H290" s="144" t="s">
        <v>1811</v>
      </c>
      <c r="I290" s="144" t="s">
        <v>95</v>
      </c>
      <c r="J290" s="144" t="s">
        <v>95</v>
      </c>
      <c r="K290" s="144"/>
      <c r="L290" s="144">
        <v>0</v>
      </c>
      <c r="M290" s="162">
        <v>0</v>
      </c>
      <c r="N290" s="144">
        <v>0</v>
      </c>
      <c r="O290" s="144">
        <v>0</v>
      </c>
      <c r="P290" s="144" t="s">
        <v>1825</v>
      </c>
      <c r="Q290" s="144" t="s">
        <v>1826</v>
      </c>
      <c r="R290" s="144">
        <v>22</v>
      </c>
      <c r="S290" s="163">
        <v>2572.6799999999998</v>
      </c>
    </row>
    <row r="291" spans="1:19" x14ac:dyDescent="0.25">
      <c r="A291" s="164" t="s">
        <v>114</v>
      </c>
      <c r="B291" s="145" t="s">
        <v>371</v>
      </c>
      <c r="C291" s="145">
        <v>1110</v>
      </c>
      <c r="D291" s="145" t="s">
        <v>133</v>
      </c>
      <c r="E291" s="145" t="s">
        <v>132</v>
      </c>
      <c r="F291" s="145">
        <v>90101</v>
      </c>
      <c r="G291" s="145" t="s">
        <v>1863</v>
      </c>
      <c r="H291" s="145" t="s">
        <v>336</v>
      </c>
      <c r="I291" s="145" t="s">
        <v>95</v>
      </c>
      <c r="J291" s="145" t="s">
        <v>95</v>
      </c>
      <c r="K291" s="145"/>
      <c r="L291" s="145">
        <v>0</v>
      </c>
      <c r="M291" s="165">
        <v>0</v>
      </c>
      <c r="N291" s="145">
        <v>0</v>
      </c>
      <c r="O291" s="145">
        <v>0</v>
      </c>
      <c r="P291" s="145" t="s">
        <v>1927</v>
      </c>
      <c r="Q291" s="145" t="s">
        <v>1928</v>
      </c>
      <c r="R291" s="145">
        <v>22</v>
      </c>
      <c r="S291" s="166">
        <v>2572.6799999999998</v>
      </c>
    </row>
    <row r="292" spans="1:19" x14ac:dyDescent="0.25">
      <c r="A292" s="161" t="s">
        <v>114</v>
      </c>
      <c r="B292" s="144" t="s">
        <v>306</v>
      </c>
      <c r="C292" s="144">
        <v>1101</v>
      </c>
      <c r="D292" s="144" t="s">
        <v>131</v>
      </c>
      <c r="E292" s="144" t="s">
        <v>130</v>
      </c>
      <c r="F292" s="144">
        <v>451101</v>
      </c>
      <c r="G292" s="144" t="s">
        <v>1735</v>
      </c>
      <c r="H292" s="144" t="s">
        <v>282</v>
      </c>
      <c r="I292" s="144" t="s">
        <v>95</v>
      </c>
      <c r="J292" s="144" t="s">
        <v>95</v>
      </c>
      <c r="K292" s="144"/>
      <c r="L292" s="144">
        <v>0</v>
      </c>
      <c r="M292" s="162">
        <v>0</v>
      </c>
      <c r="N292" s="144">
        <v>0</v>
      </c>
      <c r="O292" s="144">
        <v>0</v>
      </c>
      <c r="P292" s="144" t="s">
        <v>1738</v>
      </c>
      <c r="Q292" s="144" t="s">
        <v>1734</v>
      </c>
      <c r="R292" s="144">
        <v>22</v>
      </c>
      <c r="S292" s="163">
        <v>2572.6799999999998</v>
      </c>
    </row>
    <row r="293" spans="1:19" x14ac:dyDescent="0.25">
      <c r="A293" s="164" t="s">
        <v>114</v>
      </c>
      <c r="B293" s="145" t="s">
        <v>388</v>
      </c>
      <c r="C293" s="145">
        <v>2501</v>
      </c>
      <c r="D293" s="145" t="s">
        <v>1989</v>
      </c>
      <c r="E293" s="145" t="s">
        <v>391</v>
      </c>
      <c r="F293" s="145">
        <v>430104</v>
      </c>
      <c r="G293" s="145" t="s">
        <v>1799</v>
      </c>
      <c r="H293" s="145" t="s">
        <v>1875</v>
      </c>
      <c r="I293" s="145" t="s">
        <v>95</v>
      </c>
      <c r="J293" s="145" t="s">
        <v>95</v>
      </c>
      <c r="K293" s="145"/>
      <c r="L293" s="145">
        <v>0</v>
      </c>
      <c r="M293" s="165">
        <v>0</v>
      </c>
      <c r="N293" s="145">
        <v>0</v>
      </c>
      <c r="O293" s="145">
        <v>0</v>
      </c>
      <c r="P293" s="145" t="s">
        <v>1990</v>
      </c>
      <c r="Q293" s="145" t="s">
        <v>1931</v>
      </c>
      <c r="R293" s="145">
        <v>22</v>
      </c>
      <c r="S293" s="166">
        <v>2572.6799999999998</v>
      </c>
    </row>
    <row r="294" spans="1:19" x14ac:dyDescent="0.25">
      <c r="A294" s="161" t="s">
        <v>114</v>
      </c>
      <c r="B294" s="144" t="s">
        <v>477</v>
      </c>
      <c r="C294" s="144">
        <v>1001</v>
      </c>
      <c r="D294" s="144" t="s">
        <v>154</v>
      </c>
      <c r="E294" s="144" t="s">
        <v>480</v>
      </c>
      <c r="F294" s="144">
        <v>160905</v>
      </c>
      <c r="G294" s="144" t="s">
        <v>137</v>
      </c>
      <c r="H294" s="144" t="s">
        <v>285</v>
      </c>
      <c r="I294" s="144" t="s">
        <v>92</v>
      </c>
      <c r="J294" s="144" t="s">
        <v>95</v>
      </c>
      <c r="K294" s="144"/>
      <c r="L294" s="144">
        <v>0</v>
      </c>
      <c r="M294" s="162">
        <v>0</v>
      </c>
      <c r="N294" s="144">
        <v>0</v>
      </c>
      <c r="O294" s="144">
        <v>0</v>
      </c>
      <c r="P294" s="144" t="s">
        <v>1845</v>
      </c>
      <c r="Q294" s="144" t="s">
        <v>1846</v>
      </c>
      <c r="R294" s="144">
        <v>22</v>
      </c>
      <c r="S294" s="163">
        <v>2572.6799999999998</v>
      </c>
    </row>
    <row r="295" spans="1:19" x14ac:dyDescent="0.25">
      <c r="A295" s="164" t="s">
        <v>114</v>
      </c>
      <c r="B295" s="145" t="s">
        <v>420</v>
      </c>
      <c r="C295" s="145">
        <v>1102</v>
      </c>
      <c r="D295" s="145" t="s">
        <v>1824</v>
      </c>
      <c r="E295" s="145" t="s">
        <v>423</v>
      </c>
      <c r="F295" s="145">
        <v>230101</v>
      </c>
      <c r="G295" s="145" t="s">
        <v>119</v>
      </c>
      <c r="H295" s="145" t="s">
        <v>1991</v>
      </c>
      <c r="I295" s="145" t="s">
        <v>95</v>
      </c>
      <c r="J295" s="145" t="s">
        <v>95</v>
      </c>
      <c r="K295" s="145"/>
      <c r="L295" s="145">
        <v>0</v>
      </c>
      <c r="M295" s="165">
        <v>0</v>
      </c>
      <c r="N295" s="145">
        <v>0</v>
      </c>
      <c r="O295" s="145">
        <v>0</v>
      </c>
      <c r="P295" s="145" t="s">
        <v>1921</v>
      </c>
      <c r="Q295" s="145" t="s">
        <v>1922</v>
      </c>
      <c r="R295" s="145">
        <v>22</v>
      </c>
      <c r="S295" s="166">
        <v>2572.6799999999998</v>
      </c>
    </row>
    <row r="296" spans="1:19" x14ac:dyDescent="0.25">
      <c r="A296" s="161" t="s">
        <v>114</v>
      </c>
      <c r="B296" s="144" t="s">
        <v>420</v>
      </c>
      <c r="C296" s="144">
        <v>999</v>
      </c>
      <c r="D296" s="144" t="s">
        <v>1929</v>
      </c>
      <c r="E296" s="144" t="s">
        <v>542</v>
      </c>
      <c r="F296" s="144">
        <v>320108</v>
      </c>
      <c r="G296" s="144" t="s">
        <v>1879</v>
      </c>
      <c r="H296" s="144" t="s">
        <v>1992</v>
      </c>
      <c r="I296" s="144" t="s">
        <v>95</v>
      </c>
      <c r="J296" s="144" t="s">
        <v>95</v>
      </c>
      <c r="K296" s="144"/>
      <c r="L296" s="144">
        <v>0</v>
      </c>
      <c r="M296" s="162">
        <v>0</v>
      </c>
      <c r="N296" s="144">
        <v>0</v>
      </c>
      <c r="O296" s="144">
        <v>0</v>
      </c>
      <c r="P296" s="144" t="s">
        <v>1825</v>
      </c>
      <c r="Q296" s="144" t="s">
        <v>1826</v>
      </c>
      <c r="R296" s="144">
        <v>22</v>
      </c>
      <c r="S296" s="163">
        <v>2572.6799999999998</v>
      </c>
    </row>
    <row r="297" spans="1:19" x14ac:dyDescent="0.25">
      <c r="A297" s="164" t="s">
        <v>114</v>
      </c>
      <c r="B297" s="145" t="s">
        <v>420</v>
      </c>
      <c r="C297" s="145">
        <v>2112</v>
      </c>
      <c r="D297" s="145" t="s">
        <v>178</v>
      </c>
      <c r="E297" s="145" t="s">
        <v>177</v>
      </c>
      <c r="F297" s="145">
        <v>230101</v>
      </c>
      <c r="G297" s="145" t="s">
        <v>119</v>
      </c>
      <c r="H297" s="145" t="s">
        <v>1993</v>
      </c>
      <c r="I297" s="145" t="s">
        <v>95</v>
      </c>
      <c r="J297" s="145" t="s">
        <v>95</v>
      </c>
      <c r="K297" s="145"/>
      <c r="L297" s="145">
        <v>0</v>
      </c>
      <c r="M297" s="165">
        <v>0</v>
      </c>
      <c r="N297" s="145">
        <v>0</v>
      </c>
      <c r="O297" s="145">
        <v>0</v>
      </c>
      <c r="P297" s="145" t="s">
        <v>1871</v>
      </c>
      <c r="Q297" s="145" t="s">
        <v>1872</v>
      </c>
      <c r="R297" s="145">
        <v>22</v>
      </c>
      <c r="S297" s="166">
        <v>2572.6799999999998</v>
      </c>
    </row>
    <row r="298" spans="1:19" x14ac:dyDescent="0.25">
      <c r="A298" s="161" t="s">
        <v>114</v>
      </c>
      <c r="B298" s="144" t="s">
        <v>362</v>
      </c>
      <c r="C298" s="144">
        <v>1101</v>
      </c>
      <c r="D298" s="144" t="s">
        <v>90</v>
      </c>
      <c r="E298" s="144" t="s">
        <v>89</v>
      </c>
      <c r="F298" s="144">
        <v>451001</v>
      </c>
      <c r="G298" s="144" t="s">
        <v>1735</v>
      </c>
      <c r="H298" s="144" t="s">
        <v>291</v>
      </c>
      <c r="I298" s="144" t="s">
        <v>92</v>
      </c>
      <c r="J298" s="144" t="s">
        <v>95</v>
      </c>
      <c r="K298" s="144"/>
      <c r="L298" s="144">
        <v>0</v>
      </c>
      <c r="M298" s="162">
        <v>0</v>
      </c>
      <c r="N298" s="144">
        <v>0</v>
      </c>
      <c r="O298" s="144">
        <v>0</v>
      </c>
      <c r="P298" s="144" t="s">
        <v>1899</v>
      </c>
      <c r="Q298" s="144" t="s">
        <v>1829</v>
      </c>
      <c r="R298" s="144">
        <v>22</v>
      </c>
      <c r="S298" s="163">
        <v>2572.6799999999998</v>
      </c>
    </row>
    <row r="299" spans="1:19" x14ac:dyDescent="0.25">
      <c r="A299" s="164" t="s">
        <v>114</v>
      </c>
      <c r="B299" s="145" t="s">
        <v>420</v>
      </c>
      <c r="C299" s="145">
        <v>1102</v>
      </c>
      <c r="D299" s="145" t="s">
        <v>1824</v>
      </c>
      <c r="E299" s="145" t="s">
        <v>423</v>
      </c>
      <c r="F299" s="145">
        <v>230101</v>
      </c>
      <c r="G299" s="145" t="s">
        <v>119</v>
      </c>
      <c r="H299" s="145" t="s">
        <v>1875</v>
      </c>
      <c r="I299" s="145" t="s">
        <v>95</v>
      </c>
      <c r="J299" s="145" t="s">
        <v>95</v>
      </c>
      <c r="K299" s="145"/>
      <c r="L299" s="145">
        <v>0</v>
      </c>
      <c r="M299" s="165">
        <v>0</v>
      </c>
      <c r="N299" s="145">
        <v>0</v>
      </c>
      <c r="O299" s="145">
        <v>0</v>
      </c>
      <c r="P299" s="145" t="s">
        <v>1960</v>
      </c>
      <c r="Q299" s="145" t="s">
        <v>1961</v>
      </c>
      <c r="R299" s="145">
        <v>22</v>
      </c>
      <c r="S299" s="166">
        <v>2572.6799999999998</v>
      </c>
    </row>
    <row r="300" spans="1:19" x14ac:dyDescent="0.25">
      <c r="A300" s="161" t="s">
        <v>114</v>
      </c>
      <c r="B300" s="144" t="s">
        <v>313</v>
      </c>
      <c r="C300" s="144">
        <v>1101</v>
      </c>
      <c r="D300" s="144" t="s">
        <v>110</v>
      </c>
      <c r="E300" s="144" t="s">
        <v>315</v>
      </c>
      <c r="F300" s="144">
        <v>420101</v>
      </c>
      <c r="G300" s="144" t="s">
        <v>111</v>
      </c>
      <c r="H300" s="144" t="s">
        <v>1994</v>
      </c>
      <c r="I300" s="144" t="s">
        <v>95</v>
      </c>
      <c r="J300" s="144" t="s">
        <v>95</v>
      </c>
      <c r="K300" s="144"/>
      <c r="L300" s="144">
        <v>0</v>
      </c>
      <c r="M300" s="162">
        <v>0</v>
      </c>
      <c r="N300" s="144">
        <v>0</v>
      </c>
      <c r="O300" s="144">
        <v>0</v>
      </c>
      <c r="P300" s="144" t="s">
        <v>1876</v>
      </c>
      <c r="Q300" s="144" t="s">
        <v>1877</v>
      </c>
      <c r="R300" s="144">
        <v>22</v>
      </c>
      <c r="S300" s="163">
        <v>2572.6799999999998</v>
      </c>
    </row>
    <row r="301" spans="1:19" x14ac:dyDescent="0.25">
      <c r="A301" s="164" t="s">
        <v>114</v>
      </c>
      <c r="B301" s="145" t="s">
        <v>472</v>
      </c>
      <c r="C301" s="145">
        <v>2105</v>
      </c>
      <c r="D301" s="145" t="s">
        <v>1797</v>
      </c>
      <c r="E301" s="145" t="s">
        <v>204</v>
      </c>
      <c r="F301" s="145">
        <v>450601</v>
      </c>
      <c r="G301" s="145" t="s">
        <v>1735</v>
      </c>
      <c r="H301" s="145" t="s">
        <v>352</v>
      </c>
      <c r="I301" s="145" t="s">
        <v>95</v>
      </c>
      <c r="J301" s="145" t="s">
        <v>95</v>
      </c>
      <c r="K301" s="145"/>
      <c r="L301" s="145">
        <v>0</v>
      </c>
      <c r="M301" s="165">
        <v>0</v>
      </c>
      <c r="N301" s="145">
        <v>0</v>
      </c>
      <c r="O301" s="145">
        <v>0</v>
      </c>
      <c r="P301" s="145" t="s">
        <v>1739</v>
      </c>
      <c r="Q301" s="145" t="s">
        <v>1768</v>
      </c>
      <c r="R301" s="145">
        <v>21</v>
      </c>
      <c r="S301" s="166">
        <v>2455.7399999999998</v>
      </c>
    </row>
    <row r="302" spans="1:19" x14ac:dyDescent="0.25">
      <c r="A302" s="161" t="s">
        <v>114</v>
      </c>
      <c r="B302" s="144" t="s">
        <v>420</v>
      </c>
      <c r="C302" s="144">
        <v>1102</v>
      </c>
      <c r="D302" s="144" t="s">
        <v>1824</v>
      </c>
      <c r="E302" s="144" t="s">
        <v>423</v>
      </c>
      <c r="F302" s="144">
        <v>230101</v>
      </c>
      <c r="G302" s="144" t="s">
        <v>119</v>
      </c>
      <c r="H302" s="144" t="s">
        <v>354</v>
      </c>
      <c r="I302" s="144" t="s">
        <v>95</v>
      </c>
      <c r="J302" s="144" t="s">
        <v>95</v>
      </c>
      <c r="K302" s="144"/>
      <c r="L302" s="144">
        <v>0</v>
      </c>
      <c r="M302" s="162">
        <v>0</v>
      </c>
      <c r="N302" s="144">
        <v>0</v>
      </c>
      <c r="O302" s="144">
        <v>0</v>
      </c>
      <c r="P302" s="144" t="s">
        <v>1964</v>
      </c>
      <c r="Q302" s="144" t="s">
        <v>1965</v>
      </c>
      <c r="R302" s="144">
        <v>21</v>
      </c>
      <c r="S302" s="163">
        <v>2455.7399999999998</v>
      </c>
    </row>
    <row r="303" spans="1:19" x14ac:dyDescent="0.25">
      <c r="A303" s="164" t="s">
        <v>114</v>
      </c>
      <c r="B303" s="145" t="s">
        <v>420</v>
      </c>
      <c r="C303" s="145">
        <v>2111</v>
      </c>
      <c r="D303" s="145" t="s">
        <v>118</v>
      </c>
      <c r="E303" s="145" t="s">
        <v>117</v>
      </c>
      <c r="F303" s="145">
        <v>230101</v>
      </c>
      <c r="G303" s="145" t="s">
        <v>119</v>
      </c>
      <c r="H303" s="145" t="s">
        <v>248</v>
      </c>
      <c r="I303" s="145" t="s">
        <v>95</v>
      </c>
      <c r="J303" s="145" t="s">
        <v>95</v>
      </c>
      <c r="K303" s="145"/>
      <c r="L303" s="145">
        <v>0</v>
      </c>
      <c r="M303" s="165">
        <v>0</v>
      </c>
      <c r="N303" s="145">
        <v>0</v>
      </c>
      <c r="O303" s="145">
        <v>0</v>
      </c>
      <c r="P303" s="145" t="s">
        <v>1895</v>
      </c>
      <c r="Q303" s="145" t="s">
        <v>1926</v>
      </c>
      <c r="R303" s="145">
        <v>21</v>
      </c>
      <c r="S303" s="166">
        <v>2455.7399999999998</v>
      </c>
    </row>
    <row r="304" spans="1:19" x14ac:dyDescent="0.25">
      <c r="A304" s="161" t="s">
        <v>114</v>
      </c>
      <c r="B304" s="144" t="s">
        <v>477</v>
      </c>
      <c r="C304" s="144">
        <v>1001</v>
      </c>
      <c r="D304" s="144" t="s">
        <v>154</v>
      </c>
      <c r="E304" s="144" t="s">
        <v>480</v>
      </c>
      <c r="F304" s="144">
        <v>160905</v>
      </c>
      <c r="G304" s="144" t="s">
        <v>137</v>
      </c>
      <c r="H304" s="144" t="s">
        <v>248</v>
      </c>
      <c r="I304" s="144" t="s">
        <v>92</v>
      </c>
      <c r="J304" s="144" t="s">
        <v>95</v>
      </c>
      <c r="K304" s="144"/>
      <c r="L304" s="144">
        <v>0</v>
      </c>
      <c r="M304" s="162">
        <v>0</v>
      </c>
      <c r="N304" s="144">
        <v>0</v>
      </c>
      <c r="O304" s="144">
        <v>0</v>
      </c>
      <c r="P304" s="144" t="s">
        <v>1860</v>
      </c>
      <c r="Q304" s="144" t="s">
        <v>1861</v>
      </c>
      <c r="R304" s="144">
        <v>21</v>
      </c>
      <c r="S304" s="163">
        <v>2455.7399999999998</v>
      </c>
    </row>
    <row r="305" spans="1:19" x14ac:dyDescent="0.25">
      <c r="A305" s="164" t="s">
        <v>114</v>
      </c>
      <c r="B305" s="145" t="s">
        <v>329</v>
      </c>
      <c r="C305" s="145">
        <v>1100</v>
      </c>
      <c r="D305" s="145" t="s">
        <v>1769</v>
      </c>
      <c r="E305" s="145" t="s">
        <v>361</v>
      </c>
      <c r="F305" s="145">
        <v>360110</v>
      </c>
      <c r="G305" s="145" t="s">
        <v>1748</v>
      </c>
      <c r="H305" s="145" t="s">
        <v>1541</v>
      </c>
      <c r="I305" s="145" t="s">
        <v>95</v>
      </c>
      <c r="J305" s="145" t="s">
        <v>95</v>
      </c>
      <c r="K305" s="145"/>
      <c r="L305" s="145">
        <v>0</v>
      </c>
      <c r="M305" s="165">
        <v>0</v>
      </c>
      <c r="N305" s="145">
        <v>0</v>
      </c>
      <c r="O305" s="145">
        <v>0</v>
      </c>
      <c r="P305" s="145" t="s">
        <v>1995</v>
      </c>
      <c r="Q305" s="145" t="s">
        <v>1996</v>
      </c>
      <c r="R305" s="145">
        <v>21</v>
      </c>
      <c r="S305" s="166">
        <v>2455.7399999999998</v>
      </c>
    </row>
    <row r="306" spans="1:19" x14ac:dyDescent="0.25">
      <c r="A306" s="161" t="s">
        <v>114</v>
      </c>
      <c r="B306" s="144" t="s">
        <v>249</v>
      </c>
      <c r="C306" s="144" t="s">
        <v>253</v>
      </c>
      <c r="D306" s="144" t="s">
        <v>1819</v>
      </c>
      <c r="E306" s="144" t="s">
        <v>255</v>
      </c>
      <c r="F306" s="144">
        <v>260101</v>
      </c>
      <c r="G306" s="144" t="s">
        <v>107</v>
      </c>
      <c r="H306" s="144" t="s">
        <v>338</v>
      </c>
      <c r="I306" s="144" t="s">
        <v>95</v>
      </c>
      <c r="J306" s="144" t="s">
        <v>95</v>
      </c>
      <c r="K306" s="144"/>
      <c r="L306" s="144">
        <v>0</v>
      </c>
      <c r="M306" s="162">
        <v>0</v>
      </c>
      <c r="N306" s="144">
        <v>0</v>
      </c>
      <c r="O306" s="144">
        <v>0</v>
      </c>
      <c r="P306" s="144" t="s">
        <v>1836</v>
      </c>
      <c r="Q306" s="144" t="s">
        <v>1837</v>
      </c>
      <c r="R306" s="144">
        <v>21</v>
      </c>
      <c r="S306" s="163">
        <v>2455.7399999999998</v>
      </c>
    </row>
    <row r="307" spans="1:19" x14ac:dyDescent="0.25">
      <c r="A307" s="164" t="s">
        <v>114</v>
      </c>
      <c r="B307" s="145" t="s">
        <v>249</v>
      </c>
      <c r="C307" s="145" t="s">
        <v>253</v>
      </c>
      <c r="D307" s="145" t="s">
        <v>1819</v>
      </c>
      <c r="E307" s="145" t="s">
        <v>255</v>
      </c>
      <c r="F307" s="145">
        <v>260101</v>
      </c>
      <c r="G307" s="145" t="s">
        <v>107</v>
      </c>
      <c r="H307" s="145" t="s">
        <v>257</v>
      </c>
      <c r="I307" s="145" t="s">
        <v>95</v>
      </c>
      <c r="J307" s="145" t="s">
        <v>95</v>
      </c>
      <c r="K307" s="145"/>
      <c r="L307" s="145">
        <v>0</v>
      </c>
      <c r="M307" s="165">
        <v>0</v>
      </c>
      <c r="N307" s="145">
        <v>0</v>
      </c>
      <c r="O307" s="145">
        <v>0</v>
      </c>
      <c r="P307" s="145" t="s">
        <v>1836</v>
      </c>
      <c r="Q307" s="145" t="s">
        <v>1837</v>
      </c>
      <c r="R307" s="145">
        <v>21</v>
      </c>
      <c r="S307" s="166">
        <v>2455.7399999999998</v>
      </c>
    </row>
    <row r="308" spans="1:19" x14ac:dyDescent="0.25">
      <c r="A308" s="161" t="s">
        <v>114</v>
      </c>
      <c r="B308" s="144" t="s">
        <v>420</v>
      </c>
      <c r="C308" s="144">
        <v>1101</v>
      </c>
      <c r="D308" s="144" t="s">
        <v>124</v>
      </c>
      <c r="E308" s="144" t="s">
        <v>426</v>
      </c>
      <c r="F308" s="144">
        <v>230101</v>
      </c>
      <c r="G308" s="144" t="s">
        <v>119</v>
      </c>
      <c r="H308" s="144" t="s">
        <v>336</v>
      </c>
      <c r="I308" s="144" t="s">
        <v>95</v>
      </c>
      <c r="J308" s="144" t="s">
        <v>95</v>
      </c>
      <c r="K308" s="144"/>
      <c r="L308" s="144">
        <v>0</v>
      </c>
      <c r="M308" s="162">
        <v>0</v>
      </c>
      <c r="N308" s="144">
        <v>0</v>
      </c>
      <c r="O308" s="144">
        <v>0</v>
      </c>
      <c r="P308" s="144" t="s">
        <v>1921</v>
      </c>
      <c r="Q308" s="144" t="s">
        <v>1922</v>
      </c>
      <c r="R308" s="144">
        <v>21</v>
      </c>
      <c r="S308" s="163">
        <v>2455.7399999999998</v>
      </c>
    </row>
    <row r="309" spans="1:19" x14ac:dyDescent="0.25">
      <c r="A309" s="164" t="s">
        <v>114</v>
      </c>
      <c r="B309" s="145" t="s">
        <v>371</v>
      </c>
      <c r="C309" s="145">
        <v>1110</v>
      </c>
      <c r="D309" s="145" t="s">
        <v>133</v>
      </c>
      <c r="E309" s="145" t="s">
        <v>132</v>
      </c>
      <c r="F309" s="145">
        <v>90101</v>
      </c>
      <c r="G309" s="145" t="s">
        <v>1863</v>
      </c>
      <c r="H309" s="145" t="s">
        <v>334</v>
      </c>
      <c r="I309" s="145" t="s">
        <v>95</v>
      </c>
      <c r="J309" s="145" t="s">
        <v>95</v>
      </c>
      <c r="K309" s="145"/>
      <c r="L309" s="145">
        <v>0</v>
      </c>
      <c r="M309" s="165">
        <v>0</v>
      </c>
      <c r="N309" s="145">
        <v>0</v>
      </c>
      <c r="O309" s="145">
        <v>0</v>
      </c>
      <c r="P309" s="145" t="s">
        <v>1927</v>
      </c>
      <c r="Q309" s="145" t="s">
        <v>1928</v>
      </c>
      <c r="R309" s="145">
        <v>21</v>
      </c>
      <c r="S309" s="166">
        <v>2455.7399999999998</v>
      </c>
    </row>
    <row r="310" spans="1:19" x14ac:dyDescent="0.25">
      <c r="A310" s="161" t="s">
        <v>114</v>
      </c>
      <c r="B310" s="144" t="s">
        <v>420</v>
      </c>
      <c r="C310" s="144">
        <v>1101</v>
      </c>
      <c r="D310" s="144" t="s">
        <v>124</v>
      </c>
      <c r="E310" s="144" t="s">
        <v>426</v>
      </c>
      <c r="F310" s="144">
        <v>230101</v>
      </c>
      <c r="G310" s="144" t="s">
        <v>119</v>
      </c>
      <c r="H310" s="144" t="s">
        <v>1997</v>
      </c>
      <c r="I310" s="144" t="s">
        <v>95</v>
      </c>
      <c r="J310" s="144" t="s">
        <v>95</v>
      </c>
      <c r="K310" s="144"/>
      <c r="L310" s="144">
        <v>0</v>
      </c>
      <c r="M310" s="162">
        <v>0</v>
      </c>
      <c r="N310" s="144">
        <v>0</v>
      </c>
      <c r="O310" s="144">
        <v>0</v>
      </c>
      <c r="P310" s="144" t="s">
        <v>1998</v>
      </c>
      <c r="Q310" s="144" t="s">
        <v>1999</v>
      </c>
      <c r="R310" s="144">
        <v>21</v>
      </c>
      <c r="S310" s="163">
        <v>2455.7399999999998</v>
      </c>
    </row>
    <row r="311" spans="1:19" x14ac:dyDescent="0.25">
      <c r="A311" s="164" t="s">
        <v>114</v>
      </c>
      <c r="B311" s="145" t="s">
        <v>677</v>
      </c>
      <c r="C311" s="145">
        <v>1211</v>
      </c>
      <c r="D311" s="145" t="s">
        <v>121</v>
      </c>
      <c r="E311" s="145" t="s">
        <v>680</v>
      </c>
      <c r="F311" s="145">
        <v>400501</v>
      </c>
      <c r="G311" s="145" t="s">
        <v>1915</v>
      </c>
      <c r="H311" s="145" t="s">
        <v>271</v>
      </c>
      <c r="I311" s="145" t="s">
        <v>95</v>
      </c>
      <c r="J311" s="145" t="s">
        <v>95</v>
      </c>
      <c r="K311" s="145"/>
      <c r="L311" s="145">
        <v>0</v>
      </c>
      <c r="M311" s="165">
        <v>0</v>
      </c>
      <c r="N311" s="145">
        <v>0</v>
      </c>
      <c r="O311" s="145">
        <v>0</v>
      </c>
      <c r="P311" s="145" t="s">
        <v>2000</v>
      </c>
      <c r="Q311" s="145" t="s">
        <v>2001</v>
      </c>
      <c r="R311" s="145">
        <v>21</v>
      </c>
      <c r="S311" s="166">
        <v>2455.7399999999998</v>
      </c>
    </row>
    <row r="312" spans="1:19" x14ac:dyDescent="0.25">
      <c r="A312" s="161" t="s">
        <v>114</v>
      </c>
      <c r="B312" s="144" t="s">
        <v>249</v>
      </c>
      <c r="C312" s="144">
        <v>2611</v>
      </c>
      <c r="D312" s="144" t="s">
        <v>1908</v>
      </c>
      <c r="E312" s="144" t="s">
        <v>160</v>
      </c>
      <c r="F312" s="144">
        <v>260101</v>
      </c>
      <c r="G312" s="144" t="s">
        <v>107</v>
      </c>
      <c r="H312" s="144" t="s">
        <v>268</v>
      </c>
      <c r="I312" s="144" t="s">
        <v>95</v>
      </c>
      <c r="J312" s="144" t="s">
        <v>95</v>
      </c>
      <c r="K312" s="144"/>
      <c r="L312" s="144">
        <v>0</v>
      </c>
      <c r="M312" s="162">
        <v>0</v>
      </c>
      <c r="N312" s="144">
        <v>0</v>
      </c>
      <c r="O312" s="144">
        <v>0</v>
      </c>
      <c r="P312" s="144" t="s">
        <v>1790</v>
      </c>
      <c r="Q312" s="144" t="s">
        <v>1791</v>
      </c>
      <c r="R312" s="144">
        <v>21</v>
      </c>
      <c r="S312" s="163">
        <v>2455.7399999999998</v>
      </c>
    </row>
    <row r="313" spans="1:19" x14ac:dyDescent="0.25">
      <c r="A313" s="164" t="s">
        <v>114</v>
      </c>
      <c r="B313" s="145" t="s">
        <v>420</v>
      </c>
      <c r="C313" s="145">
        <v>1102</v>
      </c>
      <c r="D313" s="145" t="s">
        <v>1824</v>
      </c>
      <c r="E313" s="145" t="s">
        <v>423</v>
      </c>
      <c r="F313" s="145">
        <v>230101</v>
      </c>
      <c r="G313" s="145" t="s">
        <v>119</v>
      </c>
      <c r="H313" s="145" t="s">
        <v>297</v>
      </c>
      <c r="I313" s="145" t="s">
        <v>92</v>
      </c>
      <c r="J313" s="145" t="s">
        <v>95</v>
      </c>
      <c r="K313" s="145"/>
      <c r="L313" s="145">
        <v>0</v>
      </c>
      <c r="M313" s="165">
        <v>0</v>
      </c>
      <c r="N313" s="145">
        <v>0</v>
      </c>
      <c r="O313" s="145">
        <v>0</v>
      </c>
      <c r="P313" s="145" t="s">
        <v>1733</v>
      </c>
      <c r="Q313" s="145" t="s">
        <v>1972</v>
      </c>
      <c r="R313" s="145">
        <v>21</v>
      </c>
      <c r="S313" s="166">
        <v>2455.7399999999998</v>
      </c>
    </row>
    <row r="314" spans="1:19" x14ac:dyDescent="0.25">
      <c r="A314" s="161" t="s">
        <v>114</v>
      </c>
      <c r="B314" s="144" t="s">
        <v>392</v>
      </c>
      <c r="C314" s="144">
        <v>2111</v>
      </c>
      <c r="D314" s="144" t="s">
        <v>192</v>
      </c>
      <c r="E314" s="144" t="s">
        <v>395</v>
      </c>
      <c r="F314" s="144">
        <v>540102</v>
      </c>
      <c r="G314" s="144" t="s">
        <v>159</v>
      </c>
      <c r="H314" s="144" t="s">
        <v>354</v>
      </c>
      <c r="I314" s="144" t="s">
        <v>95</v>
      </c>
      <c r="J314" s="144" t="s">
        <v>95</v>
      </c>
      <c r="K314" s="144"/>
      <c r="L314" s="144">
        <v>0</v>
      </c>
      <c r="M314" s="162">
        <v>0</v>
      </c>
      <c r="N314" s="144">
        <v>0</v>
      </c>
      <c r="O314" s="144">
        <v>0</v>
      </c>
      <c r="P314" s="144" t="s">
        <v>1832</v>
      </c>
      <c r="Q314" s="144" t="s">
        <v>1833</v>
      </c>
      <c r="R314" s="144">
        <v>20</v>
      </c>
      <c r="S314" s="163">
        <v>2338.8000000000002</v>
      </c>
    </row>
    <row r="315" spans="1:19" x14ac:dyDescent="0.25">
      <c r="A315" s="164" t="s">
        <v>114</v>
      </c>
      <c r="B315" s="145" t="s">
        <v>677</v>
      </c>
      <c r="C315" s="145">
        <v>1211</v>
      </c>
      <c r="D315" s="145" t="s">
        <v>121</v>
      </c>
      <c r="E315" s="145" t="s">
        <v>680</v>
      </c>
      <c r="F315" s="145">
        <v>400501</v>
      </c>
      <c r="G315" s="145" t="s">
        <v>1915</v>
      </c>
      <c r="H315" s="145" t="s">
        <v>248</v>
      </c>
      <c r="I315" s="145" t="s">
        <v>95</v>
      </c>
      <c r="J315" s="145" t="s">
        <v>95</v>
      </c>
      <c r="K315" s="145"/>
      <c r="L315" s="145">
        <v>0</v>
      </c>
      <c r="M315" s="165">
        <v>0</v>
      </c>
      <c r="N315" s="145">
        <v>0</v>
      </c>
      <c r="O315" s="145">
        <v>0</v>
      </c>
      <c r="P315" s="145" t="s">
        <v>2002</v>
      </c>
      <c r="Q315" s="145" t="s">
        <v>2001</v>
      </c>
      <c r="R315" s="145">
        <v>20</v>
      </c>
      <c r="S315" s="166">
        <v>2338.8000000000002</v>
      </c>
    </row>
    <row r="316" spans="1:19" x14ac:dyDescent="0.25">
      <c r="A316" s="161" t="s">
        <v>114</v>
      </c>
      <c r="B316" s="144" t="s">
        <v>677</v>
      </c>
      <c r="C316" s="144">
        <v>1212</v>
      </c>
      <c r="D316" s="144" t="s">
        <v>208</v>
      </c>
      <c r="E316" s="144" t="s">
        <v>684</v>
      </c>
      <c r="F316" s="144">
        <v>400501</v>
      </c>
      <c r="G316" s="144" t="s">
        <v>1915</v>
      </c>
      <c r="H316" s="144" t="s">
        <v>338</v>
      </c>
      <c r="I316" s="144" t="s">
        <v>95</v>
      </c>
      <c r="J316" s="144" t="s">
        <v>95</v>
      </c>
      <c r="K316" s="144"/>
      <c r="L316" s="144">
        <v>0</v>
      </c>
      <c r="M316" s="162">
        <v>0</v>
      </c>
      <c r="N316" s="144">
        <v>0</v>
      </c>
      <c r="O316" s="144">
        <v>0</v>
      </c>
      <c r="P316" s="144" t="s">
        <v>1982</v>
      </c>
      <c r="Q316" s="144" t="s">
        <v>1983</v>
      </c>
      <c r="R316" s="144">
        <v>20</v>
      </c>
      <c r="S316" s="163">
        <v>2338.8000000000002</v>
      </c>
    </row>
    <row r="317" spans="1:19" x14ac:dyDescent="0.25">
      <c r="A317" s="164" t="s">
        <v>114</v>
      </c>
      <c r="B317" s="145" t="s">
        <v>249</v>
      </c>
      <c r="C317" s="145">
        <v>1107</v>
      </c>
      <c r="D317" s="145" t="s">
        <v>129</v>
      </c>
      <c r="E317" s="145" t="s">
        <v>128</v>
      </c>
      <c r="F317" s="145">
        <v>260101</v>
      </c>
      <c r="G317" s="145" t="s">
        <v>107</v>
      </c>
      <c r="H317" s="145" t="s">
        <v>354</v>
      </c>
      <c r="I317" s="145" t="s">
        <v>95</v>
      </c>
      <c r="J317" s="145" t="s">
        <v>95</v>
      </c>
      <c r="K317" s="145"/>
      <c r="L317" s="145">
        <v>0</v>
      </c>
      <c r="M317" s="165">
        <v>0</v>
      </c>
      <c r="N317" s="145">
        <v>0</v>
      </c>
      <c r="O317" s="145">
        <v>0</v>
      </c>
      <c r="P317" s="145" t="s">
        <v>1985</v>
      </c>
      <c r="Q317" s="145" t="s">
        <v>1986</v>
      </c>
      <c r="R317" s="145">
        <v>20</v>
      </c>
      <c r="S317" s="166">
        <v>2338.8000000000002</v>
      </c>
    </row>
    <row r="318" spans="1:19" x14ac:dyDescent="0.25">
      <c r="A318" s="161" t="s">
        <v>114</v>
      </c>
      <c r="B318" s="144" t="s">
        <v>451</v>
      </c>
      <c r="C318" s="144">
        <v>2102</v>
      </c>
      <c r="D318" s="144" t="s">
        <v>1954</v>
      </c>
      <c r="E318" s="144" t="s">
        <v>1955</v>
      </c>
      <c r="F318" s="144">
        <v>520301</v>
      </c>
      <c r="G318" s="144" t="s">
        <v>1751</v>
      </c>
      <c r="H318" s="144" t="s">
        <v>271</v>
      </c>
      <c r="I318" s="144" t="s">
        <v>95</v>
      </c>
      <c r="J318" s="144" t="s">
        <v>95</v>
      </c>
      <c r="K318" s="144"/>
      <c r="L318" s="144">
        <v>0</v>
      </c>
      <c r="M318" s="162">
        <v>0</v>
      </c>
      <c r="N318" s="144">
        <v>0</v>
      </c>
      <c r="O318" s="144">
        <v>0</v>
      </c>
      <c r="P318" s="144" t="s">
        <v>1752</v>
      </c>
      <c r="Q318" s="144" t="s">
        <v>1753</v>
      </c>
      <c r="R318" s="144">
        <v>20</v>
      </c>
      <c r="S318" s="163">
        <v>2338.8000000000002</v>
      </c>
    </row>
    <row r="319" spans="1:19" x14ac:dyDescent="0.25">
      <c r="A319" s="164" t="s">
        <v>114</v>
      </c>
      <c r="B319" s="145" t="s">
        <v>703</v>
      </c>
      <c r="C319" s="145">
        <v>997</v>
      </c>
      <c r="D319" s="145" t="s">
        <v>1878</v>
      </c>
      <c r="E319" s="145" t="s">
        <v>706</v>
      </c>
      <c r="F319" s="145">
        <v>320104</v>
      </c>
      <c r="G319" s="145" t="s">
        <v>1879</v>
      </c>
      <c r="H319" s="145" t="s">
        <v>288</v>
      </c>
      <c r="I319" s="145" t="s">
        <v>92</v>
      </c>
      <c r="J319" s="145" t="s">
        <v>95</v>
      </c>
      <c r="K319" s="145"/>
      <c r="L319" s="145">
        <v>0</v>
      </c>
      <c r="M319" s="165">
        <v>0</v>
      </c>
      <c r="N319" s="145">
        <v>0</v>
      </c>
      <c r="O319" s="145">
        <v>0</v>
      </c>
      <c r="P319" s="145" t="s">
        <v>1809</v>
      </c>
      <c r="Q319" s="145" t="s">
        <v>1810</v>
      </c>
      <c r="R319" s="145">
        <v>20</v>
      </c>
      <c r="S319" s="166">
        <v>2338.8000000000002</v>
      </c>
    </row>
    <row r="320" spans="1:19" x14ac:dyDescent="0.25">
      <c r="A320" s="161" t="s">
        <v>114</v>
      </c>
      <c r="B320" s="144" t="s">
        <v>703</v>
      </c>
      <c r="C320" s="144">
        <v>997</v>
      </c>
      <c r="D320" s="144" t="s">
        <v>1878</v>
      </c>
      <c r="E320" s="144" t="s">
        <v>706</v>
      </c>
      <c r="F320" s="144">
        <v>320104</v>
      </c>
      <c r="G320" s="144" t="s">
        <v>1879</v>
      </c>
      <c r="H320" s="144" t="s">
        <v>496</v>
      </c>
      <c r="I320" s="144" t="s">
        <v>92</v>
      </c>
      <c r="J320" s="144" t="s">
        <v>95</v>
      </c>
      <c r="K320" s="144"/>
      <c r="L320" s="144">
        <v>0</v>
      </c>
      <c r="M320" s="162">
        <v>0</v>
      </c>
      <c r="N320" s="144">
        <v>0</v>
      </c>
      <c r="O320" s="144">
        <v>0</v>
      </c>
      <c r="P320" s="144" t="s">
        <v>1956</v>
      </c>
      <c r="Q320" s="144" t="s">
        <v>1957</v>
      </c>
      <c r="R320" s="144">
        <v>20</v>
      </c>
      <c r="S320" s="163">
        <v>2338.8000000000002</v>
      </c>
    </row>
    <row r="321" spans="1:19" x14ac:dyDescent="0.25">
      <c r="A321" s="164" t="s">
        <v>114</v>
      </c>
      <c r="B321" s="145" t="s">
        <v>703</v>
      </c>
      <c r="C321" s="145">
        <v>997</v>
      </c>
      <c r="D321" s="145" t="s">
        <v>1878</v>
      </c>
      <c r="E321" s="145" t="s">
        <v>706</v>
      </c>
      <c r="F321" s="145">
        <v>320104</v>
      </c>
      <c r="G321" s="145" t="s">
        <v>1879</v>
      </c>
      <c r="H321" s="145" t="s">
        <v>291</v>
      </c>
      <c r="I321" s="145" t="s">
        <v>92</v>
      </c>
      <c r="J321" s="145" t="s">
        <v>95</v>
      </c>
      <c r="K321" s="145"/>
      <c r="L321" s="145">
        <v>0</v>
      </c>
      <c r="M321" s="165">
        <v>0</v>
      </c>
      <c r="N321" s="145">
        <v>0</v>
      </c>
      <c r="O321" s="145">
        <v>0</v>
      </c>
      <c r="P321" s="145" t="s">
        <v>1807</v>
      </c>
      <c r="Q321" s="145" t="s">
        <v>1829</v>
      </c>
      <c r="R321" s="145">
        <v>20</v>
      </c>
      <c r="S321" s="166">
        <v>2338.8000000000002</v>
      </c>
    </row>
    <row r="322" spans="1:19" x14ac:dyDescent="0.25">
      <c r="A322" s="161" t="s">
        <v>114</v>
      </c>
      <c r="B322" s="144" t="s">
        <v>703</v>
      </c>
      <c r="C322" s="144">
        <v>1540</v>
      </c>
      <c r="D322" s="144" t="s">
        <v>1984</v>
      </c>
      <c r="E322" s="144" t="s">
        <v>112</v>
      </c>
      <c r="F322" s="144">
        <v>270101</v>
      </c>
      <c r="G322" s="144" t="s">
        <v>1759</v>
      </c>
      <c r="H322" s="144" t="s">
        <v>285</v>
      </c>
      <c r="I322" s="144" t="s">
        <v>92</v>
      </c>
      <c r="J322" s="144" t="s">
        <v>95</v>
      </c>
      <c r="K322" s="144"/>
      <c r="L322" s="144">
        <v>0</v>
      </c>
      <c r="M322" s="162">
        <v>0</v>
      </c>
      <c r="N322" s="144">
        <v>0</v>
      </c>
      <c r="O322" s="144">
        <v>0</v>
      </c>
      <c r="P322" s="144" t="s">
        <v>1807</v>
      </c>
      <c r="Q322" s="144" t="s">
        <v>1761</v>
      </c>
      <c r="R322" s="144">
        <v>20</v>
      </c>
      <c r="S322" s="163">
        <v>2338.8000000000002</v>
      </c>
    </row>
    <row r="323" spans="1:19" x14ac:dyDescent="0.25">
      <c r="A323" s="164" t="s">
        <v>114</v>
      </c>
      <c r="B323" s="145" t="s">
        <v>420</v>
      </c>
      <c r="C323" s="145">
        <v>1101</v>
      </c>
      <c r="D323" s="145" t="s">
        <v>124</v>
      </c>
      <c r="E323" s="145" t="s">
        <v>426</v>
      </c>
      <c r="F323" s="145">
        <v>230101</v>
      </c>
      <c r="G323" s="145" t="s">
        <v>119</v>
      </c>
      <c r="H323" s="145" t="s">
        <v>282</v>
      </c>
      <c r="I323" s="145" t="s">
        <v>95</v>
      </c>
      <c r="J323" s="145" t="s">
        <v>95</v>
      </c>
      <c r="K323" s="145"/>
      <c r="L323" s="145">
        <v>0</v>
      </c>
      <c r="M323" s="165">
        <v>0</v>
      </c>
      <c r="N323" s="145">
        <v>0</v>
      </c>
      <c r="O323" s="145">
        <v>0</v>
      </c>
      <c r="P323" s="145" t="s">
        <v>1733</v>
      </c>
      <c r="Q323" s="145" t="s">
        <v>1972</v>
      </c>
      <c r="R323" s="145">
        <v>20</v>
      </c>
      <c r="S323" s="166">
        <v>2338.8000000000002</v>
      </c>
    </row>
    <row r="324" spans="1:19" x14ac:dyDescent="0.25">
      <c r="A324" s="161" t="s">
        <v>114</v>
      </c>
      <c r="B324" s="144" t="s">
        <v>420</v>
      </c>
      <c r="C324" s="144">
        <v>1101</v>
      </c>
      <c r="D324" s="144" t="s">
        <v>124</v>
      </c>
      <c r="E324" s="144" t="s">
        <v>426</v>
      </c>
      <c r="F324" s="144">
        <v>230101</v>
      </c>
      <c r="G324" s="144" t="s">
        <v>119</v>
      </c>
      <c r="H324" s="144" t="s">
        <v>334</v>
      </c>
      <c r="I324" s="144" t="s">
        <v>95</v>
      </c>
      <c r="J324" s="144" t="s">
        <v>95</v>
      </c>
      <c r="K324" s="144"/>
      <c r="L324" s="144">
        <v>0</v>
      </c>
      <c r="M324" s="162">
        <v>0</v>
      </c>
      <c r="N324" s="144">
        <v>0</v>
      </c>
      <c r="O324" s="144">
        <v>0</v>
      </c>
      <c r="P324" s="144" t="s">
        <v>1825</v>
      </c>
      <c r="Q324" s="144" t="s">
        <v>1826</v>
      </c>
      <c r="R324" s="144">
        <v>20</v>
      </c>
      <c r="S324" s="163">
        <v>2338.8000000000002</v>
      </c>
    </row>
    <row r="325" spans="1:19" x14ac:dyDescent="0.25">
      <c r="A325" s="164" t="s">
        <v>114</v>
      </c>
      <c r="B325" s="145" t="s">
        <v>306</v>
      </c>
      <c r="C325" s="145">
        <v>2293</v>
      </c>
      <c r="D325" s="145" t="s">
        <v>1885</v>
      </c>
      <c r="E325" s="145" t="s">
        <v>347</v>
      </c>
      <c r="F325" s="145">
        <v>451101</v>
      </c>
      <c r="G325" s="145" t="s">
        <v>1735</v>
      </c>
      <c r="H325" s="145" t="s">
        <v>271</v>
      </c>
      <c r="I325" s="145" t="s">
        <v>95</v>
      </c>
      <c r="J325" s="145" t="s">
        <v>95</v>
      </c>
      <c r="K325" s="145"/>
      <c r="L325" s="145">
        <v>0</v>
      </c>
      <c r="M325" s="165">
        <v>0</v>
      </c>
      <c r="N325" s="145">
        <v>0</v>
      </c>
      <c r="O325" s="145">
        <v>0</v>
      </c>
      <c r="P325" s="145" t="s">
        <v>1738</v>
      </c>
      <c r="Q325" s="145" t="s">
        <v>1734</v>
      </c>
      <c r="R325" s="145">
        <v>20</v>
      </c>
      <c r="S325" s="166">
        <v>2338.8000000000002</v>
      </c>
    </row>
    <row r="326" spans="1:19" x14ac:dyDescent="0.25">
      <c r="A326" s="161" t="s">
        <v>114</v>
      </c>
      <c r="B326" s="144" t="s">
        <v>306</v>
      </c>
      <c r="C326" s="144">
        <v>1101</v>
      </c>
      <c r="D326" s="144" t="s">
        <v>131</v>
      </c>
      <c r="E326" s="144" t="s">
        <v>130</v>
      </c>
      <c r="F326" s="144">
        <v>451101</v>
      </c>
      <c r="G326" s="144" t="s">
        <v>1735</v>
      </c>
      <c r="H326" s="144" t="s">
        <v>2003</v>
      </c>
      <c r="I326" s="144" t="s">
        <v>95</v>
      </c>
      <c r="J326" s="144" t="s">
        <v>95</v>
      </c>
      <c r="K326" s="144"/>
      <c r="L326" s="144">
        <v>0</v>
      </c>
      <c r="M326" s="162">
        <v>0</v>
      </c>
      <c r="N326" s="144">
        <v>0</v>
      </c>
      <c r="O326" s="144">
        <v>0</v>
      </c>
      <c r="P326" s="144" t="s">
        <v>1974</v>
      </c>
      <c r="Q326" s="144" t="s">
        <v>1975</v>
      </c>
      <c r="R326" s="144">
        <v>20</v>
      </c>
      <c r="S326" s="163">
        <v>2338.8000000000002</v>
      </c>
    </row>
    <row r="327" spans="1:19" x14ac:dyDescent="0.25">
      <c r="A327" s="164" t="s">
        <v>114</v>
      </c>
      <c r="B327" s="145" t="s">
        <v>362</v>
      </c>
      <c r="C327" s="145">
        <v>2201</v>
      </c>
      <c r="D327" s="145" t="s">
        <v>2004</v>
      </c>
      <c r="E327" s="145" t="s">
        <v>1529</v>
      </c>
      <c r="F327" s="145">
        <v>451002</v>
      </c>
      <c r="G327" s="145" t="s">
        <v>1735</v>
      </c>
      <c r="H327" s="145" t="s">
        <v>285</v>
      </c>
      <c r="I327" s="145" t="s">
        <v>92</v>
      </c>
      <c r="J327" s="145" t="s">
        <v>95</v>
      </c>
      <c r="K327" s="145"/>
      <c r="L327" s="145">
        <v>0</v>
      </c>
      <c r="M327" s="165">
        <v>0</v>
      </c>
      <c r="N327" s="145">
        <v>0</v>
      </c>
      <c r="O327" s="145">
        <v>0</v>
      </c>
      <c r="P327" s="145" t="s">
        <v>1899</v>
      </c>
      <c r="Q327" s="145" t="s">
        <v>1829</v>
      </c>
      <c r="R327" s="145">
        <v>20</v>
      </c>
      <c r="S327" s="166">
        <v>2338.8000000000002</v>
      </c>
    </row>
    <row r="328" spans="1:19" x14ac:dyDescent="0.25">
      <c r="A328" s="161" t="s">
        <v>114</v>
      </c>
      <c r="B328" s="144" t="s">
        <v>1351</v>
      </c>
      <c r="C328" s="144">
        <v>1525</v>
      </c>
      <c r="D328" s="144" t="s">
        <v>1942</v>
      </c>
      <c r="E328" s="144" t="s">
        <v>1451</v>
      </c>
      <c r="F328" s="144">
        <v>360108</v>
      </c>
      <c r="G328" s="144" t="s">
        <v>1748</v>
      </c>
      <c r="H328" s="144" t="s">
        <v>1454</v>
      </c>
      <c r="I328" s="144" t="s">
        <v>95</v>
      </c>
      <c r="J328" s="144" t="s">
        <v>95</v>
      </c>
      <c r="K328" s="144"/>
      <c r="L328" s="144">
        <v>0</v>
      </c>
      <c r="M328" s="162">
        <v>0</v>
      </c>
      <c r="N328" s="144">
        <v>0</v>
      </c>
      <c r="O328" s="144">
        <v>0</v>
      </c>
      <c r="P328" s="144"/>
      <c r="Q328" s="144"/>
      <c r="R328" s="144">
        <v>20</v>
      </c>
      <c r="S328" s="163">
        <v>2338.8000000000002</v>
      </c>
    </row>
    <row r="329" spans="1:19" x14ac:dyDescent="0.25">
      <c r="A329" s="164" t="s">
        <v>114</v>
      </c>
      <c r="B329" s="145" t="s">
        <v>703</v>
      </c>
      <c r="C329" s="145">
        <v>1232</v>
      </c>
      <c r="D329" s="145" t="s">
        <v>196</v>
      </c>
      <c r="E329" s="145" t="s">
        <v>195</v>
      </c>
      <c r="F329" s="145">
        <v>279999</v>
      </c>
      <c r="G329" s="145" t="s">
        <v>1759</v>
      </c>
      <c r="H329" s="145" t="s">
        <v>268</v>
      </c>
      <c r="I329" s="145" t="s">
        <v>95</v>
      </c>
      <c r="J329" s="145" t="s">
        <v>95</v>
      </c>
      <c r="K329" s="145"/>
      <c r="L329" s="145">
        <v>0</v>
      </c>
      <c r="M329" s="165">
        <v>0</v>
      </c>
      <c r="N329" s="145">
        <v>0</v>
      </c>
      <c r="O329" s="145">
        <v>0</v>
      </c>
      <c r="P329" s="145" t="s">
        <v>1776</v>
      </c>
      <c r="Q329" s="145" t="s">
        <v>1777</v>
      </c>
      <c r="R329" s="145">
        <v>20</v>
      </c>
      <c r="S329" s="166">
        <v>2338.8000000000002</v>
      </c>
    </row>
    <row r="330" spans="1:19" x14ac:dyDescent="0.25">
      <c r="A330" s="161" t="s">
        <v>114</v>
      </c>
      <c r="B330" s="144" t="s">
        <v>1351</v>
      </c>
      <c r="C330" s="144">
        <v>1113</v>
      </c>
      <c r="D330" s="144" t="s">
        <v>2005</v>
      </c>
      <c r="E330" s="144" t="s">
        <v>1353</v>
      </c>
      <c r="F330" s="144">
        <v>360108</v>
      </c>
      <c r="G330" s="144" t="s">
        <v>1748</v>
      </c>
      <c r="H330" s="144" t="s">
        <v>2006</v>
      </c>
      <c r="I330" s="144" t="s">
        <v>95</v>
      </c>
      <c r="J330" s="144" t="s">
        <v>95</v>
      </c>
      <c r="K330" s="144"/>
      <c r="L330" s="144">
        <v>0</v>
      </c>
      <c r="M330" s="162">
        <v>0</v>
      </c>
      <c r="N330" s="144">
        <v>0</v>
      </c>
      <c r="O330" s="144">
        <v>0</v>
      </c>
      <c r="P330" s="144"/>
      <c r="Q330" s="144"/>
      <c r="R330" s="144">
        <v>20</v>
      </c>
      <c r="S330" s="163">
        <v>2338.8000000000002</v>
      </c>
    </row>
    <row r="331" spans="1:19" x14ac:dyDescent="0.25">
      <c r="A331" s="164" t="s">
        <v>114</v>
      </c>
      <c r="B331" s="145" t="s">
        <v>420</v>
      </c>
      <c r="C331" s="145">
        <v>1101</v>
      </c>
      <c r="D331" s="145" t="s">
        <v>124</v>
      </c>
      <c r="E331" s="145" t="s">
        <v>426</v>
      </c>
      <c r="F331" s="145">
        <v>230101</v>
      </c>
      <c r="G331" s="145" t="s">
        <v>119</v>
      </c>
      <c r="H331" s="145" t="s">
        <v>1496</v>
      </c>
      <c r="I331" s="145" t="s">
        <v>95</v>
      </c>
      <c r="J331" s="145" t="s">
        <v>95</v>
      </c>
      <c r="K331" s="145"/>
      <c r="L331" s="145">
        <v>0</v>
      </c>
      <c r="M331" s="165">
        <v>0</v>
      </c>
      <c r="N331" s="145">
        <v>0</v>
      </c>
      <c r="O331" s="145">
        <v>0</v>
      </c>
      <c r="P331" s="145" t="s">
        <v>1917</v>
      </c>
      <c r="Q331" s="145" t="s">
        <v>1833</v>
      </c>
      <c r="R331" s="145">
        <v>20</v>
      </c>
      <c r="S331" s="166">
        <v>2338.8000000000002</v>
      </c>
    </row>
    <row r="332" spans="1:19" x14ac:dyDescent="0.25">
      <c r="A332" s="161" t="s">
        <v>114</v>
      </c>
      <c r="B332" s="144" t="s">
        <v>420</v>
      </c>
      <c r="C332" s="144">
        <v>1101</v>
      </c>
      <c r="D332" s="144" t="s">
        <v>124</v>
      </c>
      <c r="E332" s="144" t="s">
        <v>426</v>
      </c>
      <c r="F332" s="144">
        <v>230101</v>
      </c>
      <c r="G332" s="144" t="s">
        <v>119</v>
      </c>
      <c r="H332" s="144" t="s">
        <v>1465</v>
      </c>
      <c r="I332" s="144" t="s">
        <v>95</v>
      </c>
      <c r="J332" s="144" t="s">
        <v>95</v>
      </c>
      <c r="K332" s="144"/>
      <c r="L332" s="144">
        <v>0</v>
      </c>
      <c r="M332" s="162">
        <v>0</v>
      </c>
      <c r="N332" s="144">
        <v>0</v>
      </c>
      <c r="O332" s="144">
        <v>0</v>
      </c>
      <c r="P332" s="144" t="s">
        <v>1978</v>
      </c>
      <c r="Q332" s="144" t="s">
        <v>1979</v>
      </c>
      <c r="R332" s="144">
        <v>20</v>
      </c>
      <c r="S332" s="163">
        <v>2338.8000000000002</v>
      </c>
    </row>
    <row r="333" spans="1:19" x14ac:dyDescent="0.25">
      <c r="A333" s="164" t="s">
        <v>114</v>
      </c>
      <c r="B333" s="145" t="s">
        <v>371</v>
      </c>
      <c r="C333" s="145">
        <v>1110</v>
      </c>
      <c r="D333" s="145" t="s">
        <v>133</v>
      </c>
      <c r="E333" s="145" t="s">
        <v>132</v>
      </c>
      <c r="F333" s="145">
        <v>90101</v>
      </c>
      <c r="G333" s="145" t="s">
        <v>1863</v>
      </c>
      <c r="H333" s="145" t="s">
        <v>352</v>
      </c>
      <c r="I333" s="145" t="s">
        <v>95</v>
      </c>
      <c r="J333" s="145" t="s">
        <v>95</v>
      </c>
      <c r="K333" s="145"/>
      <c r="L333" s="145">
        <v>0</v>
      </c>
      <c r="M333" s="165">
        <v>0</v>
      </c>
      <c r="N333" s="145">
        <v>0</v>
      </c>
      <c r="O333" s="145">
        <v>0</v>
      </c>
      <c r="P333" s="145" t="s">
        <v>1932</v>
      </c>
      <c r="Q333" s="145" t="s">
        <v>1904</v>
      </c>
      <c r="R333" s="145">
        <v>19</v>
      </c>
      <c r="S333" s="166">
        <v>2221.86</v>
      </c>
    </row>
    <row r="334" spans="1:19" x14ac:dyDescent="0.25">
      <c r="A334" s="161" t="s">
        <v>114</v>
      </c>
      <c r="B334" s="144" t="s">
        <v>420</v>
      </c>
      <c r="C334" s="144">
        <v>2130</v>
      </c>
      <c r="D334" s="144" t="s">
        <v>1812</v>
      </c>
      <c r="E334" s="144" t="s">
        <v>430</v>
      </c>
      <c r="F334" s="144">
        <v>230101</v>
      </c>
      <c r="G334" s="144" t="s">
        <v>119</v>
      </c>
      <c r="H334" s="144" t="s">
        <v>352</v>
      </c>
      <c r="I334" s="144" t="s">
        <v>95</v>
      </c>
      <c r="J334" s="144" t="s">
        <v>95</v>
      </c>
      <c r="K334" s="144"/>
      <c r="L334" s="144">
        <v>0</v>
      </c>
      <c r="M334" s="162">
        <v>0</v>
      </c>
      <c r="N334" s="144">
        <v>0</v>
      </c>
      <c r="O334" s="144">
        <v>0</v>
      </c>
      <c r="P334" s="144" t="s">
        <v>1933</v>
      </c>
      <c r="Q334" s="144" t="s">
        <v>1934</v>
      </c>
      <c r="R334" s="144">
        <v>19</v>
      </c>
      <c r="S334" s="163">
        <v>2221.86</v>
      </c>
    </row>
    <row r="335" spans="1:19" x14ac:dyDescent="0.25">
      <c r="A335" s="164" t="s">
        <v>114</v>
      </c>
      <c r="B335" s="145" t="s">
        <v>420</v>
      </c>
      <c r="C335" s="145">
        <v>1102</v>
      </c>
      <c r="D335" s="145" t="s">
        <v>1824</v>
      </c>
      <c r="E335" s="145" t="s">
        <v>423</v>
      </c>
      <c r="F335" s="145">
        <v>230101</v>
      </c>
      <c r="G335" s="145" t="s">
        <v>119</v>
      </c>
      <c r="H335" s="145" t="s">
        <v>586</v>
      </c>
      <c r="I335" s="145" t="s">
        <v>95</v>
      </c>
      <c r="J335" s="145" t="s">
        <v>95</v>
      </c>
      <c r="K335" s="145"/>
      <c r="L335" s="145">
        <v>0</v>
      </c>
      <c r="M335" s="165">
        <v>0</v>
      </c>
      <c r="N335" s="145">
        <v>0</v>
      </c>
      <c r="O335" s="145">
        <v>0</v>
      </c>
      <c r="P335" s="145" t="s">
        <v>1978</v>
      </c>
      <c r="Q335" s="145" t="s">
        <v>1979</v>
      </c>
      <c r="R335" s="145">
        <v>19</v>
      </c>
      <c r="S335" s="166">
        <v>2221.86</v>
      </c>
    </row>
    <row r="336" spans="1:19" x14ac:dyDescent="0.25">
      <c r="A336" s="161" t="s">
        <v>114</v>
      </c>
      <c r="B336" s="144" t="s">
        <v>420</v>
      </c>
      <c r="C336" s="144">
        <v>1101</v>
      </c>
      <c r="D336" s="144" t="s">
        <v>124</v>
      </c>
      <c r="E336" s="144" t="s">
        <v>426</v>
      </c>
      <c r="F336" s="144">
        <v>230101</v>
      </c>
      <c r="G336" s="144" t="s">
        <v>119</v>
      </c>
      <c r="H336" s="144" t="s">
        <v>1906</v>
      </c>
      <c r="I336" s="144" t="s">
        <v>95</v>
      </c>
      <c r="J336" s="144" t="s">
        <v>95</v>
      </c>
      <c r="K336" s="144"/>
      <c r="L336" s="144">
        <v>0</v>
      </c>
      <c r="M336" s="162">
        <v>0</v>
      </c>
      <c r="N336" s="144">
        <v>0</v>
      </c>
      <c r="O336" s="144">
        <v>0</v>
      </c>
      <c r="P336" s="144" t="s">
        <v>1978</v>
      </c>
      <c r="Q336" s="144" t="s">
        <v>1979</v>
      </c>
      <c r="R336" s="144">
        <v>19</v>
      </c>
      <c r="S336" s="163">
        <v>2221.86</v>
      </c>
    </row>
    <row r="337" spans="1:19" x14ac:dyDescent="0.25">
      <c r="A337" s="164" t="s">
        <v>114</v>
      </c>
      <c r="B337" s="145" t="s">
        <v>703</v>
      </c>
      <c r="C337" s="145">
        <v>1001</v>
      </c>
      <c r="D337" s="145" t="s">
        <v>146</v>
      </c>
      <c r="E337" s="145" t="s">
        <v>711</v>
      </c>
      <c r="F337" s="145">
        <v>279999</v>
      </c>
      <c r="G337" s="145" t="s">
        <v>1759</v>
      </c>
      <c r="H337" s="145" t="s">
        <v>352</v>
      </c>
      <c r="I337" s="145" t="s">
        <v>95</v>
      </c>
      <c r="J337" s="145" t="s">
        <v>95</v>
      </c>
      <c r="K337" s="145" t="s">
        <v>548</v>
      </c>
      <c r="L337" s="145">
        <v>19</v>
      </c>
      <c r="M337" s="165">
        <v>2221.86</v>
      </c>
      <c r="N337" s="145">
        <v>0</v>
      </c>
      <c r="O337" s="145">
        <v>19</v>
      </c>
      <c r="P337" s="145" t="s">
        <v>1764</v>
      </c>
      <c r="Q337" s="145" t="s">
        <v>1765</v>
      </c>
      <c r="R337" s="145">
        <v>19</v>
      </c>
      <c r="S337" s="166">
        <v>2221.86</v>
      </c>
    </row>
    <row r="338" spans="1:19" x14ac:dyDescent="0.25">
      <c r="A338" s="161" t="s">
        <v>114</v>
      </c>
      <c r="B338" s="144" t="s">
        <v>703</v>
      </c>
      <c r="C338" s="144">
        <v>997</v>
      </c>
      <c r="D338" s="144" t="s">
        <v>1878</v>
      </c>
      <c r="E338" s="144" t="s">
        <v>706</v>
      </c>
      <c r="F338" s="144">
        <v>320104</v>
      </c>
      <c r="G338" s="144" t="s">
        <v>1879</v>
      </c>
      <c r="H338" s="144" t="s">
        <v>274</v>
      </c>
      <c r="I338" s="144" t="s">
        <v>95</v>
      </c>
      <c r="J338" s="144" t="s">
        <v>95</v>
      </c>
      <c r="K338" s="144"/>
      <c r="L338" s="144">
        <v>0</v>
      </c>
      <c r="M338" s="162">
        <v>0</v>
      </c>
      <c r="N338" s="144">
        <v>0</v>
      </c>
      <c r="O338" s="144">
        <v>0</v>
      </c>
      <c r="P338" s="144" t="s">
        <v>1822</v>
      </c>
      <c r="Q338" s="144" t="s">
        <v>1823</v>
      </c>
      <c r="R338" s="144">
        <v>19</v>
      </c>
      <c r="S338" s="163">
        <v>2221.86</v>
      </c>
    </row>
    <row r="339" spans="1:19" x14ac:dyDescent="0.25">
      <c r="A339" s="164" t="s">
        <v>114</v>
      </c>
      <c r="B339" s="145" t="s">
        <v>420</v>
      </c>
      <c r="C339" s="145">
        <v>1101</v>
      </c>
      <c r="D339" s="145" t="s">
        <v>124</v>
      </c>
      <c r="E339" s="145" t="s">
        <v>426</v>
      </c>
      <c r="F339" s="145">
        <v>230101</v>
      </c>
      <c r="G339" s="145" t="s">
        <v>119</v>
      </c>
      <c r="H339" s="145" t="s">
        <v>1897</v>
      </c>
      <c r="I339" s="145" t="s">
        <v>95</v>
      </c>
      <c r="J339" s="145" t="s">
        <v>95</v>
      </c>
      <c r="K339" s="145"/>
      <c r="L339" s="145">
        <v>0</v>
      </c>
      <c r="M339" s="165">
        <v>0</v>
      </c>
      <c r="N339" s="145">
        <v>0</v>
      </c>
      <c r="O339" s="145">
        <v>0</v>
      </c>
      <c r="P339" s="145" t="s">
        <v>1998</v>
      </c>
      <c r="Q339" s="145" t="s">
        <v>1999</v>
      </c>
      <c r="R339" s="145">
        <v>19</v>
      </c>
      <c r="S339" s="166">
        <v>2221.86</v>
      </c>
    </row>
    <row r="340" spans="1:19" x14ac:dyDescent="0.25">
      <c r="A340" s="161" t="s">
        <v>114</v>
      </c>
      <c r="B340" s="144" t="s">
        <v>362</v>
      </c>
      <c r="C340" s="144">
        <v>1101</v>
      </c>
      <c r="D340" s="144" t="s">
        <v>90</v>
      </c>
      <c r="E340" s="144" t="s">
        <v>89</v>
      </c>
      <c r="F340" s="144">
        <v>451001</v>
      </c>
      <c r="G340" s="144" t="s">
        <v>1735</v>
      </c>
      <c r="H340" s="144" t="s">
        <v>1997</v>
      </c>
      <c r="I340" s="144" t="s">
        <v>95</v>
      </c>
      <c r="J340" s="144" t="s">
        <v>95</v>
      </c>
      <c r="K340" s="144"/>
      <c r="L340" s="144">
        <v>0</v>
      </c>
      <c r="M340" s="162">
        <v>0</v>
      </c>
      <c r="N340" s="144">
        <v>0</v>
      </c>
      <c r="O340" s="144">
        <v>0</v>
      </c>
      <c r="P340" s="144" t="s">
        <v>1899</v>
      </c>
      <c r="Q340" s="144" t="s">
        <v>1829</v>
      </c>
      <c r="R340" s="144">
        <v>19</v>
      </c>
      <c r="S340" s="163">
        <v>2221.86</v>
      </c>
    </row>
    <row r="341" spans="1:19" x14ac:dyDescent="0.25">
      <c r="A341" s="164" t="s">
        <v>114</v>
      </c>
      <c r="B341" s="145" t="s">
        <v>313</v>
      </c>
      <c r="C341" s="145">
        <v>2102</v>
      </c>
      <c r="D341" s="145" t="s">
        <v>1900</v>
      </c>
      <c r="E341" s="145" t="s">
        <v>1315</v>
      </c>
      <c r="F341" s="145">
        <v>420101</v>
      </c>
      <c r="G341" s="145" t="s">
        <v>111</v>
      </c>
      <c r="H341" s="145" t="s">
        <v>248</v>
      </c>
      <c r="I341" s="145" t="s">
        <v>95</v>
      </c>
      <c r="J341" s="145" t="s">
        <v>95</v>
      </c>
      <c r="K341" s="145"/>
      <c r="L341" s="145">
        <v>0</v>
      </c>
      <c r="M341" s="165">
        <v>0</v>
      </c>
      <c r="N341" s="145">
        <v>0</v>
      </c>
      <c r="O341" s="145">
        <v>0</v>
      </c>
      <c r="P341" s="145" t="s">
        <v>1886</v>
      </c>
      <c r="Q341" s="145" t="s">
        <v>1887</v>
      </c>
      <c r="R341" s="145">
        <v>19</v>
      </c>
      <c r="S341" s="166">
        <v>2221.86</v>
      </c>
    </row>
    <row r="342" spans="1:19" x14ac:dyDescent="0.25">
      <c r="A342" s="161" t="s">
        <v>114</v>
      </c>
      <c r="B342" s="144" t="s">
        <v>420</v>
      </c>
      <c r="C342" s="144">
        <v>1101</v>
      </c>
      <c r="D342" s="144" t="s">
        <v>124</v>
      </c>
      <c r="E342" s="144" t="s">
        <v>426</v>
      </c>
      <c r="F342" s="144">
        <v>230101</v>
      </c>
      <c r="G342" s="144" t="s">
        <v>119</v>
      </c>
      <c r="H342" s="144" t="s">
        <v>2007</v>
      </c>
      <c r="I342" s="144" t="s">
        <v>95</v>
      </c>
      <c r="J342" s="144" t="s">
        <v>95</v>
      </c>
      <c r="K342" s="144"/>
      <c r="L342" s="144">
        <v>0</v>
      </c>
      <c r="M342" s="162">
        <v>0</v>
      </c>
      <c r="N342" s="144">
        <v>0</v>
      </c>
      <c r="O342" s="144">
        <v>0</v>
      </c>
      <c r="P342" s="144" t="s">
        <v>1733</v>
      </c>
      <c r="Q342" s="144" t="s">
        <v>1972</v>
      </c>
      <c r="R342" s="144">
        <v>19</v>
      </c>
      <c r="S342" s="163">
        <v>2221.86</v>
      </c>
    </row>
    <row r="343" spans="1:19" x14ac:dyDescent="0.25">
      <c r="A343" s="164" t="s">
        <v>114</v>
      </c>
      <c r="B343" s="145" t="s">
        <v>313</v>
      </c>
      <c r="C343" s="145">
        <v>2101</v>
      </c>
      <c r="D343" s="145" t="s">
        <v>180</v>
      </c>
      <c r="E343" s="145" t="s">
        <v>179</v>
      </c>
      <c r="F343" s="145">
        <v>420101</v>
      </c>
      <c r="G343" s="145" t="s">
        <v>111</v>
      </c>
      <c r="H343" s="145" t="s">
        <v>338</v>
      </c>
      <c r="I343" s="145" t="s">
        <v>95</v>
      </c>
      <c r="J343" s="145" t="s">
        <v>95</v>
      </c>
      <c r="K343" s="145"/>
      <c r="L343" s="145">
        <v>0</v>
      </c>
      <c r="M343" s="165">
        <v>0</v>
      </c>
      <c r="N343" s="145">
        <v>0</v>
      </c>
      <c r="O343" s="145">
        <v>0</v>
      </c>
      <c r="P343" s="145" t="s">
        <v>1886</v>
      </c>
      <c r="Q343" s="145" t="s">
        <v>1887</v>
      </c>
      <c r="R343" s="145">
        <v>18</v>
      </c>
      <c r="S343" s="166">
        <v>2104.92</v>
      </c>
    </row>
    <row r="344" spans="1:19" x14ac:dyDescent="0.25">
      <c r="A344" s="161" t="s">
        <v>114</v>
      </c>
      <c r="B344" s="144" t="s">
        <v>420</v>
      </c>
      <c r="C344" s="144">
        <v>1102</v>
      </c>
      <c r="D344" s="144" t="s">
        <v>1824</v>
      </c>
      <c r="E344" s="144" t="s">
        <v>423</v>
      </c>
      <c r="F344" s="144">
        <v>230101</v>
      </c>
      <c r="G344" s="144" t="s">
        <v>119</v>
      </c>
      <c r="H344" s="144" t="s">
        <v>257</v>
      </c>
      <c r="I344" s="144" t="s">
        <v>95</v>
      </c>
      <c r="J344" s="144" t="s">
        <v>95</v>
      </c>
      <c r="K344" s="144"/>
      <c r="L344" s="144">
        <v>0</v>
      </c>
      <c r="M344" s="162">
        <v>0</v>
      </c>
      <c r="N344" s="144">
        <v>0</v>
      </c>
      <c r="O344" s="144">
        <v>0</v>
      </c>
      <c r="P344" s="144" t="s">
        <v>1978</v>
      </c>
      <c r="Q344" s="144" t="s">
        <v>1979</v>
      </c>
      <c r="R344" s="144">
        <v>18</v>
      </c>
      <c r="S344" s="163">
        <v>2104.92</v>
      </c>
    </row>
    <row r="345" spans="1:19" x14ac:dyDescent="0.25">
      <c r="A345" s="164" t="s">
        <v>114</v>
      </c>
      <c r="B345" s="145" t="s">
        <v>458</v>
      </c>
      <c r="C345" s="145">
        <v>2105</v>
      </c>
      <c r="D345" s="145" t="s">
        <v>1771</v>
      </c>
      <c r="E345" s="145" t="s">
        <v>469</v>
      </c>
      <c r="F345" s="145">
        <v>520501</v>
      </c>
      <c r="G345" s="145" t="s">
        <v>1751</v>
      </c>
      <c r="H345" s="145" t="s">
        <v>1541</v>
      </c>
      <c r="I345" s="145" t="s">
        <v>95</v>
      </c>
      <c r="J345" s="145" t="s">
        <v>95</v>
      </c>
      <c r="K345" s="145"/>
      <c r="L345" s="145">
        <v>0</v>
      </c>
      <c r="M345" s="165">
        <v>0</v>
      </c>
      <c r="N345" s="145">
        <v>0</v>
      </c>
      <c r="O345" s="145">
        <v>0</v>
      </c>
      <c r="P345" s="145" t="s">
        <v>1752</v>
      </c>
      <c r="Q345" s="145" t="s">
        <v>1753</v>
      </c>
      <c r="R345" s="145">
        <v>18</v>
      </c>
      <c r="S345" s="166">
        <v>2104.92</v>
      </c>
    </row>
    <row r="346" spans="1:19" x14ac:dyDescent="0.25">
      <c r="A346" s="161" t="s">
        <v>114</v>
      </c>
      <c r="B346" s="144" t="s">
        <v>249</v>
      </c>
      <c r="C346" s="144">
        <v>1107</v>
      </c>
      <c r="D346" s="144" t="s">
        <v>129</v>
      </c>
      <c r="E346" s="144" t="s">
        <v>128</v>
      </c>
      <c r="F346" s="144">
        <v>260101</v>
      </c>
      <c r="G346" s="144" t="s">
        <v>107</v>
      </c>
      <c r="H346" s="144" t="s">
        <v>338</v>
      </c>
      <c r="I346" s="144" t="s">
        <v>95</v>
      </c>
      <c r="J346" s="144" t="s">
        <v>95</v>
      </c>
      <c r="K346" s="144"/>
      <c r="L346" s="144">
        <v>0</v>
      </c>
      <c r="M346" s="162">
        <v>0</v>
      </c>
      <c r="N346" s="144">
        <v>0</v>
      </c>
      <c r="O346" s="144">
        <v>0</v>
      </c>
      <c r="P346" s="144" t="s">
        <v>1813</v>
      </c>
      <c r="Q346" s="144" t="s">
        <v>1909</v>
      </c>
      <c r="R346" s="144">
        <v>18</v>
      </c>
      <c r="S346" s="163">
        <v>2104.92</v>
      </c>
    </row>
    <row r="347" spans="1:19" x14ac:dyDescent="0.25">
      <c r="A347" s="164" t="s">
        <v>114</v>
      </c>
      <c r="B347" s="145" t="s">
        <v>249</v>
      </c>
      <c r="C347" s="145">
        <v>1107</v>
      </c>
      <c r="D347" s="145" t="s">
        <v>129</v>
      </c>
      <c r="E347" s="145" t="s">
        <v>128</v>
      </c>
      <c r="F347" s="145">
        <v>260101</v>
      </c>
      <c r="G347" s="145" t="s">
        <v>107</v>
      </c>
      <c r="H347" s="145" t="s">
        <v>352</v>
      </c>
      <c r="I347" s="145" t="s">
        <v>95</v>
      </c>
      <c r="J347" s="145" t="s">
        <v>95</v>
      </c>
      <c r="K347" s="145"/>
      <c r="L347" s="145">
        <v>0</v>
      </c>
      <c r="M347" s="165">
        <v>0</v>
      </c>
      <c r="N347" s="145">
        <v>0</v>
      </c>
      <c r="O347" s="145">
        <v>0</v>
      </c>
      <c r="P347" s="145" t="s">
        <v>1985</v>
      </c>
      <c r="Q347" s="145" t="s">
        <v>1986</v>
      </c>
      <c r="R347" s="145">
        <v>18</v>
      </c>
      <c r="S347" s="166">
        <v>2104.92</v>
      </c>
    </row>
    <row r="348" spans="1:19" x14ac:dyDescent="0.25">
      <c r="A348" s="161" t="s">
        <v>114</v>
      </c>
      <c r="B348" s="144" t="s">
        <v>703</v>
      </c>
      <c r="C348" s="144">
        <v>1001</v>
      </c>
      <c r="D348" s="144" t="s">
        <v>146</v>
      </c>
      <c r="E348" s="144" t="s">
        <v>711</v>
      </c>
      <c r="F348" s="144">
        <v>279999</v>
      </c>
      <c r="G348" s="144" t="s">
        <v>1759</v>
      </c>
      <c r="H348" s="144" t="s">
        <v>354</v>
      </c>
      <c r="I348" s="144" t="s">
        <v>95</v>
      </c>
      <c r="J348" s="144" t="s">
        <v>95</v>
      </c>
      <c r="K348" s="144" t="s">
        <v>548</v>
      </c>
      <c r="L348" s="144">
        <v>18</v>
      </c>
      <c r="M348" s="162">
        <v>2104.92</v>
      </c>
      <c r="N348" s="144">
        <v>0</v>
      </c>
      <c r="O348" s="144">
        <v>18</v>
      </c>
      <c r="P348" s="144" t="s">
        <v>1817</v>
      </c>
      <c r="Q348" s="144" t="s">
        <v>1818</v>
      </c>
      <c r="R348" s="144">
        <v>18</v>
      </c>
      <c r="S348" s="163">
        <v>2104.92</v>
      </c>
    </row>
    <row r="349" spans="1:19" x14ac:dyDescent="0.25">
      <c r="A349" s="164" t="s">
        <v>114</v>
      </c>
      <c r="B349" s="145" t="s">
        <v>392</v>
      </c>
      <c r="C349" s="145">
        <v>1112</v>
      </c>
      <c r="D349" s="145" t="s">
        <v>186</v>
      </c>
      <c r="E349" s="145" t="s">
        <v>398</v>
      </c>
      <c r="F349" s="145">
        <v>540101</v>
      </c>
      <c r="G349" s="145" t="s">
        <v>159</v>
      </c>
      <c r="H349" s="145" t="s">
        <v>271</v>
      </c>
      <c r="I349" s="145" t="s">
        <v>95</v>
      </c>
      <c r="J349" s="145" t="s">
        <v>95</v>
      </c>
      <c r="K349" s="145"/>
      <c r="L349" s="145">
        <v>0</v>
      </c>
      <c r="M349" s="165">
        <v>0</v>
      </c>
      <c r="N349" s="145">
        <v>0</v>
      </c>
      <c r="O349" s="145">
        <v>0</v>
      </c>
      <c r="P349" s="145" t="s">
        <v>1873</v>
      </c>
      <c r="Q349" s="145" t="s">
        <v>1874</v>
      </c>
      <c r="R349" s="145">
        <v>18</v>
      </c>
      <c r="S349" s="166">
        <v>2104.92</v>
      </c>
    </row>
    <row r="350" spans="1:19" x14ac:dyDescent="0.25">
      <c r="A350" s="161" t="s">
        <v>114</v>
      </c>
      <c r="B350" s="144" t="s">
        <v>1240</v>
      </c>
      <c r="C350" s="144">
        <v>1507</v>
      </c>
      <c r="D350" s="144" t="s">
        <v>2008</v>
      </c>
      <c r="E350" s="144" t="s">
        <v>1285</v>
      </c>
      <c r="F350" s="144">
        <v>360108</v>
      </c>
      <c r="G350" s="144" t="s">
        <v>1748</v>
      </c>
      <c r="H350" s="144" t="s">
        <v>2009</v>
      </c>
      <c r="I350" s="144" t="s">
        <v>95</v>
      </c>
      <c r="J350" s="144" t="s">
        <v>95</v>
      </c>
      <c r="K350" s="144"/>
      <c r="L350" s="144">
        <v>0</v>
      </c>
      <c r="M350" s="162">
        <v>0</v>
      </c>
      <c r="N350" s="144">
        <v>0</v>
      </c>
      <c r="O350" s="144">
        <v>0</v>
      </c>
      <c r="P350" s="144"/>
      <c r="Q350" s="144"/>
      <c r="R350" s="144">
        <v>18</v>
      </c>
      <c r="S350" s="163">
        <v>2104.92</v>
      </c>
    </row>
    <row r="351" spans="1:19" x14ac:dyDescent="0.25">
      <c r="A351" s="164" t="s">
        <v>114</v>
      </c>
      <c r="B351" s="145" t="s">
        <v>420</v>
      </c>
      <c r="C351" s="145">
        <v>1102</v>
      </c>
      <c r="D351" s="145" t="s">
        <v>1824</v>
      </c>
      <c r="E351" s="145" t="s">
        <v>423</v>
      </c>
      <c r="F351" s="145">
        <v>230101</v>
      </c>
      <c r="G351" s="145" t="s">
        <v>119</v>
      </c>
      <c r="H351" s="145" t="s">
        <v>590</v>
      </c>
      <c r="I351" s="145" t="s">
        <v>95</v>
      </c>
      <c r="J351" s="145" t="s">
        <v>95</v>
      </c>
      <c r="K351" s="145"/>
      <c r="L351" s="145">
        <v>0</v>
      </c>
      <c r="M351" s="165">
        <v>0</v>
      </c>
      <c r="N351" s="145">
        <v>0</v>
      </c>
      <c r="O351" s="145">
        <v>0</v>
      </c>
      <c r="P351" s="145" t="s">
        <v>1933</v>
      </c>
      <c r="Q351" s="145" t="s">
        <v>1934</v>
      </c>
      <c r="R351" s="145">
        <v>17</v>
      </c>
      <c r="S351" s="166">
        <v>1987.98</v>
      </c>
    </row>
    <row r="352" spans="1:19" x14ac:dyDescent="0.25">
      <c r="A352" s="161" t="s">
        <v>114</v>
      </c>
      <c r="B352" s="144" t="s">
        <v>420</v>
      </c>
      <c r="C352" s="144">
        <v>999</v>
      </c>
      <c r="D352" s="144" t="s">
        <v>1929</v>
      </c>
      <c r="E352" s="144" t="s">
        <v>542</v>
      </c>
      <c r="F352" s="144">
        <v>320108</v>
      </c>
      <c r="G352" s="144" t="s">
        <v>1879</v>
      </c>
      <c r="H352" s="144" t="s">
        <v>1948</v>
      </c>
      <c r="I352" s="144" t="s">
        <v>95</v>
      </c>
      <c r="J352" s="144" t="s">
        <v>95</v>
      </c>
      <c r="K352" s="144"/>
      <c r="L352" s="144">
        <v>0</v>
      </c>
      <c r="M352" s="162">
        <v>0</v>
      </c>
      <c r="N352" s="144">
        <v>0</v>
      </c>
      <c r="O352" s="144">
        <v>0</v>
      </c>
      <c r="P352" s="144" t="s">
        <v>2010</v>
      </c>
      <c r="Q352" s="144" t="s">
        <v>2011</v>
      </c>
      <c r="R352" s="144">
        <v>17</v>
      </c>
      <c r="S352" s="163">
        <v>1987.98</v>
      </c>
    </row>
    <row r="353" spans="1:19" x14ac:dyDescent="0.25">
      <c r="A353" s="164" t="s">
        <v>114</v>
      </c>
      <c r="B353" s="145" t="s">
        <v>703</v>
      </c>
      <c r="C353" s="145">
        <v>1113</v>
      </c>
      <c r="D353" s="145" t="s">
        <v>127</v>
      </c>
      <c r="E353" s="145" t="s">
        <v>753</v>
      </c>
      <c r="F353" s="145">
        <v>270101</v>
      </c>
      <c r="G353" s="145" t="s">
        <v>1759</v>
      </c>
      <c r="H353" s="145" t="s">
        <v>248</v>
      </c>
      <c r="I353" s="145" t="s">
        <v>95</v>
      </c>
      <c r="J353" s="145" t="s">
        <v>95</v>
      </c>
      <c r="K353" s="145"/>
      <c r="L353" s="145">
        <v>0</v>
      </c>
      <c r="M353" s="165">
        <v>0</v>
      </c>
      <c r="N353" s="145">
        <v>0</v>
      </c>
      <c r="O353" s="145">
        <v>0</v>
      </c>
      <c r="P353" s="145" t="s">
        <v>1785</v>
      </c>
      <c r="Q353" s="145" t="s">
        <v>1786</v>
      </c>
      <c r="R353" s="145">
        <v>17</v>
      </c>
      <c r="S353" s="166">
        <v>1987.98</v>
      </c>
    </row>
    <row r="354" spans="1:19" x14ac:dyDescent="0.25">
      <c r="A354" s="161" t="s">
        <v>114</v>
      </c>
      <c r="B354" s="144" t="s">
        <v>703</v>
      </c>
      <c r="C354" s="144">
        <v>1113</v>
      </c>
      <c r="D354" s="144" t="s">
        <v>127</v>
      </c>
      <c r="E354" s="144" t="s">
        <v>753</v>
      </c>
      <c r="F354" s="144">
        <v>270101</v>
      </c>
      <c r="G354" s="144" t="s">
        <v>1759</v>
      </c>
      <c r="H354" s="144" t="s">
        <v>352</v>
      </c>
      <c r="I354" s="144" t="s">
        <v>95</v>
      </c>
      <c r="J354" s="144" t="s">
        <v>95</v>
      </c>
      <c r="K354" s="144"/>
      <c r="L354" s="144">
        <v>0</v>
      </c>
      <c r="M354" s="162">
        <v>0</v>
      </c>
      <c r="N354" s="144">
        <v>0</v>
      </c>
      <c r="O354" s="144">
        <v>0</v>
      </c>
      <c r="P354" s="144" t="s">
        <v>1774</v>
      </c>
      <c r="Q354" s="144" t="s">
        <v>1775</v>
      </c>
      <c r="R354" s="144">
        <v>17</v>
      </c>
      <c r="S354" s="163">
        <v>1987.98</v>
      </c>
    </row>
    <row r="355" spans="1:19" x14ac:dyDescent="0.25">
      <c r="A355" s="164" t="s">
        <v>114</v>
      </c>
      <c r="B355" s="145" t="s">
        <v>249</v>
      </c>
      <c r="C355" s="145">
        <v>2512</v>
      </c>
      <c r="D355" s="145" t="s">
        <v>2012</v>
      </c>
      <c r="E355" s="145" t="s">
        <v>660</v>
      </c>
      <c r="F355" s="145">
        <v>260101</v>
      </c>
      <c r="G355" s="145" t="s">
        <v>107</v>
      </c>
      <c r="H355" s="145" t="s">
        <v>285</v>
      </c>
      <c r="I355" s="145" t="s">
        <v>92</v>
      </c>
      <c r="J355" s="145" t="s">
        <v>95</v>
      </c>
      <c r="K355" s="145"/>
      <c r="L355" s="145">
        <v>0</v>
      </c>
      <c r="M355" s="165">
        <v>0</v>
      </c>
      <c r="N355" s="145">
        <v>0</v>
      </c>
      <c r="O355" s="145">
        <v>0</v>
      </c>
      <c r="P355" s="145" t="s">
        <v>1839</v>
      </c>
      <c r="Q355" s="145" t="s">
        <v>1840</v>
      </c>
      <c r="R355" s="145">
        <v>17</v>
      </c>
      <c r="S355" s="166">
        <v>1987.98</v>
      </c>
    </row>
    <row r="356" spans="1:19" x14ac:dyDescent="0.25">
      <c r="A356" s="161" t="s">
        <v>114</v>
      </c>
      <c r="B356" s="144" t="s">
        <v>477</v>
      </c>
      <c r="C356" s="144">
        <v>1001</v>
      </c>
      <c r="D356" s="144" t="s">
        <v>154</v>
      </c>
      <c r="E356" s="144" t="s">
        <v>480</v>
      </c>
      <c r="F356" s="144">
        <v>160905</v>
      </c>
      <c r="G356" s="144" t="s">
        <v>137</v>
      </c>
      <c r="H356" s="144" t="s">
        <v>1997</v>
      </c>
      <c r="I356" s="144" t="s">
        <v>95</v>
      </c>
      <c r="J356" s="144" t="s">
        <v>95</v>
      </c>
      <c r="K356" s="144"/>
      <c r="L356" s="144">
        <v>0</v>
      </c>
      <c r="M356" s="162">
        <v>0</v>
      </c>
      <c r="N356" s="144">
        <v>0</v>
      </c>
      <c r="O356" s="144">
        <v>0</v>
      </c>
      <c r="P356" s="144" t="s">
        <v>2013</v>
      </c>
      <c r="Q356" s="144" t="s">
        <v>2014</v>
      </c>
      <c r="R356" s="144">
        <v>17</v>
      </c>
      <c r="S356" s="163">
        <v>1987.98</v>
      </c>
    </row>
    <row r="357" spans="1:19" x14ac:dyDescent="0.25">
      <c r="A357" s="164" t="s">
        <v>114</v>
      </c>
      <c r="B357" s="145" t="s">
        <v>477</v>
      </c>
      <c r="C357" s="145">
        <v>1002</v>
      </c>
      <c r="D357" s="145" t="s">
        <v>2015</v>
      </c>
      <c r="E357" s="145" t="s">
        <v>516</v>
      </c>
      <c r="F357" s="145">
        <v>160905</v>
      </c>
      <c r="G357" s="145" t="s">
        <v>137</v>
      </c>
      <c r="H357" s="145" t="s">
        <v>285</v>
      </c>
      <c r="I357" s="145" t="s">
        <v>92</v>
      </c>
      <c r="J357" s="145" t="s">
        <v>95</v>
      </c>
      <c r="K357" s="145"/>
      <c r="L357" s="145">
        <v>0</v>
      </c>
      <c r="M357" s="165">
        <v>0</v>
      </c>
      <c r="N357" s="145">
        <v>0</v>
      </c>
      <c r="O357" s="145">
        <v>0</v>
      </c>
      <c r="P357" s="145" t="s">
        <v>2013</v>
      </c>
      <c r="Q357" s="145" t="s">
        <v>2014</v>
      </c>
      <c r="R357" s="145">
        <v>17</v>
      </c>
      <c r="S357" s="166">
        <v>1987.98</v>
      </c>
    </row>
    <row r="358" spans="1:19" x14ac:dyDescent="0.25">
      <c r="A358" s="161" t="s">
        <v>114</v>
      </c>
      <c r="B358" s="144" t="s">
        <v>703</v>
      </c>
      <c r="C358" s="144">
        <v>1540</v>
      </c>
      <c r="D358" s="144" t="s">
        <v>1984</v>
      </c>
      <c r="E358" s="144" t="s">
        <v>112</v>
      </c>
      <c r="F358" s="144">
        <v>270101</v>
      </c>
      <c r="G358" s="144" t="s">
        <v>1759</v>
      </c>
      <c r="H358" s="144" t="s">
        <v>271</v>
      </c>
      <c r="I358" s="144" t="s">
        <v>95</v>
      </c>
      <c r="J358" s="144" t="s">
        <v>95</v>
      </c>
      <c r="K358" s="144"/>
      <c r="L358" s="144">
        <v>0</v>
      </c>
      <c r="M358" s="162">
        <v>0</v>
      </c>
      <c r="N358" s="144">
        <v>0</v>
      </c>
      <c r="O358" s="144">
        <v>0</v>
      </c>
      <c r="P358" s="144" t="s">
        <v>1805</v>
      </c>
      <c r="Q358" s="144" t="s">
        <v>1806</v>
      </c>
      <c r="R358" s="144">
        <v>17</v>
      </c>
      <c r="S358" s="163">
        <v>1987.98</v>
      </c>
    </row>
    <row r="359" spans="1:19" x14ac:dyDescent="0.25">
      <c r="A359" s="164" t="s">
        <v>114</v>
      </c>
      <c r="B359" s="145" t="s">
        <v>408</v>
      </c>
      <c r="C359" s="145">
        <v>1101</v>
      </c>
      <c r="D359" s="145" t="s">
        <v>1953</v>
      </c>
      <c r="E359" s="145" t="s">
        <v>410</v>
      </c>
      <c r="F359" s="145">
        <v>360108</v>
      </c>
      <c r="G359" s="145" t="s">
        <v>1748</v>
      </c>
      <c r="H359" s="145" t="s">
        <v>338</v>
      </c>
      <c r="I359" s="145" t="s">
        <v>95</v>
      </c>
      <c r="J359" s="145" t="s">
        <v>95</v>
      </c>
      <c r="K359" s="145"/>
      <c r="L359" s="145">
        <v>0</v>
      </c>
      <c r="M359" s="165">
        <v>0</v>
      </c>
      <c r="N359" s="145">
        <v>0</v>
      </c>
      <c r="O359" s="145">
        <v>0</v>
      </c>
      <c r="P359" s="145" t="s">
        <v>1749</v>
      </c>
      <c r="Q359" s="145" t="s">
        <v>1750</v>
      </c>
      <c r="R359" s="145">
        <v>17</v>
      </c>
      <c r="S359" s="166">
        <v>1987.98</v>
      </c>
    </row>
    <row r="360" spans="1:19" x14ac:dyDescent="0.25">
      <c r="A360" s="161" t="s">
        <v>114</v>
      </c>
      <c r="B360" s="144" t="s">
        <v>313</v>
      </c>
      <c r="C360" s="144">
        <v>1101</v>
      </c>
      <c r="D360" s="144" t="s">
        <v>110</v>
      </c>
      <c r="E360" s="144" t="s">
        <v>315</v>
      </c>
      <c r="F360" s="144">
        <v>420101</v>
      </c>
      <c r="G360" s="144" t="s">
        <v>111</v>
      </c>
      <c r="H360" s="144" t="s">
        <v>582</v>
      </c>
      <c r="I360" s="144" t="s">
        <v>95</v>
      </c>
      <c r="J360" s="144" t="s">
        <v>95</v>
      </c>
      <c r="K360" s="144"/>
      <c r="L360" s="144">
        <v>0</v>
      </c>
      <c r="M360" s="162">
        <v>0</v>
      </c>
      <c r="N360" s="144">
        <v>0</v>
      </c>
      <c r="O360" s="144">
        <v>0</v>
      </c>
      <c r="P360" s="144" t="s">
        <v>1850</v>
      </c>
      <c r="Q360" s="144" t="s">
        <v>1851</v>
      </c>
      <c r="R360" s="144">
        <v>16</v>
      </c>
      <c r="S360" s="163">
        <v>1871.04</v>
      </c>
    </row>
    <row r="361" spans="1:19" x14ac:dyDescent="0.25">
      <c r="A361" s="164" t="s">
        <v>114</v>
      </c>
      <c r="B361" s="145" t="s">
        <v>592</v>
      </c>
      <c r="C361" s="145">
        <v>1101</v>
      </c>
      <c r="D361" s="145" t="s">
        <v>1731</v>
      </c>
      <c r="E361" s="145" t="s">
        <v>594</v>
      </c>
      <c r="F361" s="145">
        <v>380102</v>
      </c>
      <c r="G361" s="145" t="s">
        <v>1732</v>
      </c>
      <c r="H361" s="145" t="s">
        <v>352</v>
      </c>
      <c r="I361" s="145" t="s">
        <v>95</v>
      </c>
      <c r="J361" s="145" t="s">
        <v>95</v>
      </c>
      <c r="K361" s="145"/>
      <c r="L361" s="145">
        <v>0</v>
      </c>
      <c r="M361" s="165">
        <v>0</v>
      </c>
      <c r="N361" s="145">
        <v>0</v>
      </c>
      <c r="O361" s="145">
        <v>0</v>
      </c>
      <c r="P361" s="145" t="s">
        <v>2016</v>
      </c>
      <c r="Q361" s="145" t="s">
        <v>1761</v>
      </c>
      <c r="R361" s="145">
        <v>16</v>
      </c>
      <c r="S361" s="166">
        <v>1871.04</v>
      </c>
    </row>
    <row r="362" spans="1:19" x14ac:dyDescent="0.25">
      <c r="A362" s="161" t="s">
        <v>114</v>
      </c>
      <c r="B362" s="144" t="s">
        <v>408</v>
      </c>
      <c r="C362" s="144">
        <v>1071</v>
      </c>
      <c r="D362" s="144" t="s">
        <v>1747</v>
      </c>
      <c r="E362" s="144" t="s">
        <v>437</v>
      </c>
      <c r="F362" s="144">
        <v>360108</v>
      </c>
      <c r="G362" s="144" t="s">
        <v>1748</v>
      </c>
      <c r="H362" s="144" t="s">
        <v>248</v>
      </c>
      <c r="I362" s="144" t="s">
        <v>95</v>
      </c>
      <c r="J362" s="144" t="s">
        <v>95</v>
      </c>
      <c r="K362" s="144"/>
      <c r="L362" s="144">
        <v>0</v>
      </c>
      <c r="M362" s="162">
        <v>0</v>
      </c>
      <c r="N362" s="144">
        <v>0</v>
      </c>
      <c r="O362" s="144">
        <v>0</v>
      </c>
      <c r="P362" s="144" t="s">
        <v>1858</v>
      </c>
      <c r="Q362" s="144" t="s">
        <v>1859</v>
      </c>
      <c r="R362" s="144">
        <v>16</v>
      </c>
      <c r="S362" s="163">
        <v>1871.04</v>
      </c>
    </row>
    <row r="363" spans="1:19" x14ac:dyDescent="0.25">
      <c r="A363" s="164" t="s">
        <v>114</v>
      </c>
      <c r="B363" s="145" t="s">
        <v>249</v>
      </c>
      <c r="C363" s="145">
        <v>1108</v>
      </c>
      <c r="D363" s="145" t="s">
        <v>143</v>
      </c>
      <c r="E363" s="145" t="s">
        <v>142</v>
      </c>
      <c r="F363" s="145">
        <v>260101</v>
      </c>
      <c r="G363" s="145" t="s">
        <v>107</v>
      </c>
      <c r="H363" s="145" t="s">
        <v>257</v>
      </c>
      <c r="I363" s="145" t="s">
        <v>95</v>
      </c>
      <c r="J363" s="145" t="s">
        <v>95</v>
      </c>
      <c r="K363" s="145"/>
      <c r="L363" s="145">
        <v>0</v>
      </c>
      <c r="M363" s="165">
        <v>0</v>
      </c>
      <c r="N363" s="145">
        <v>0</v>
      </c>
      <c r="O363" s="145">
        <v>0</v>
      </c>
      <c r="P363" s="145" t="s">
        <v>2017</v>
      </c>
      <c r="Q363" s="145" t="s">
        <v>1840</v>
      </c>
      <c r="R363" s="145">
        <v>16</v>
      </c>
      <c r="S363" s="166">
        <v>1871.04</v>
      </c>
    </row>
    <row r="364" spans="1:19" x14ac:dyDescent="0.25">
      <c r="A364" s="161" t="s">
        <v>114</v>
      </c>
      <c r="B364" s="144" t="s">
        <v>507</v>
      </c>
      <c r="C364" s="144">
        <v>3103</v>
      </c>
      <c r="D364" s="144" t="s">
        <v>2018</v>
      </c>
      <c r="E364" s="144" t="s">
        <v>2019</v>
      </c>
      <c r="F364" s="144">
        <v>430202</v>
      </c>
      <c r="G364" s="144" t="s">
        <v>1799</v>
      </c>
      <c r="H364" s="144" t="s">
        <v>285</v>
      </c>
      <c r="I364" s="144" t="s">
        <v>92</v>
      </c>
      <c r="J364" s="144" t="s">
        <v>95</v>
      </c>
      <c r="K364" s="144"/>
      <c r="L364" s="144">
        <v>0</v>
      </c>
      <c r="M364" s="162">
        <v>0</v>
      </c>
      <c r="N364" s="144">
        <v>0</v>
      </c>
      <c r="O364" s="144">
        <v>0</v>
      </c>
      <c r="P364" s="144" t="s">
        <v>2020</v>
      </c>
      <c r="Q364" s="144" t="s">
        <v>2021</v>
      </c>
      <c r="R364" s="144">
        <v>16</v>
      </c>
      <c r="S364" s="163">
        <v>1871.04</v>
      </c>
    </row>
    <row r="365" spans="1:19" x14ac:dyDescent="0.25">
      <c r="A365" s="164" t="s">
        <v>114</v>
      </c>
      <c r="B365" s="145" t="s">
        <v>703</v>
      </c>
      <c r="C365" s="145">
        <v>998</v>
      </c>
      <c r="D365" s="145" t="s">
        <v>2022</v>
      </c>
      <c r="E365" s="145" t="s">
        <v>2023</v>
      </c>
      <c r="F365" s="145">
        <v>270101</v>
      </c>
      <c r="G365" s="145" t="s">
        <v>1759</v>
      </c>
      <c r="H365" s="145" t="s">
        <v>268</v>
      </c>
      <c r="I365" s="145" t="s">
        <v>95</v>
      </c>
      <c r="J365" s="145" t="s">
        <v>95</v>
      </c>
      <c r="K365" s="145"/>
      <c r="L365" s="145">
        <v>0</v>
      </c>
      <c r="M365" s="165">
        <v>0</v>
      </c>
      <c r="N365" s="145">
        <v>0</v>
      </c>
      <c r="O365" s="145">
        <v>0</v>
      </c>
      <c r="P365" s="145" t="s">
        <v>1776</v>
      </c>
      <c r="Q365" s="145" t="s">
        <v>1777</v>
      </c>
      <c r="R365" s="145">
        <v>16</v>
      </c>
      <c r="S365" s="166">
        <v>1871.04</v>
      </c>
    </row>
    <row r="366" spans="1:19" x14ac:dyDescent="0.25">
      <c r="A366" s="161" t="s">
        <v>114</v>
      </c>
      <c r="B366" s="144" t="s">
        <v>420</v>
      </c>
      <c r="C366" s="144">
        <v>999</v>
      </c>
      <c r="D366" s="144" t="s">
        <v>1929</v>
      </c>
      <c r="E366" s="144" t="s">
        <v>542</v>
      </c>
      <c r="F366" s="144">
        <v>320108</v>
      </c>
      <c r="G366" s="144" t="s">
        <v>1879</v>
      </c>
      <c r="H366" s="144" t="s">
        <v>2024</v>
      </c>
      <c r="I366" s="144" t="s">
        <v>95</v>
      </c>
      <c r="J366" s="144" t="s">
        <v>95</v>
      </c>
      <c r="K366" s="144"/>
      <c r="L366" s="144">
        <v>0</v>
      </c>
      <c r="M366" s="162">
        <v>0</v>
      </c>
      <c r="N366" s="144">
        <v>0</v>
      </c>
      <c r="O366" s="144">
        <v>0</v>
      </c>
      <c r="P366" s="144" t="s">
        <v>1987</v>
      </c>
      <c r="Q366" s="144" t="s">
        <v>1988</v>
      </c>
      <c r="R366" s="144">
        <v>16</v>
      </c>
      <c r="S366" s="163">
        <v>1871.04</v>
      </c>
    </row>
    <row r="367" spans="1:19" x14ac:dyDescent="0.25">
      <c r="A367" s="164" t="s">
        <v>114</v>
      </c>
      <c r="B367" s="145" t="s">
        <v>1240</v>
      </c>
      <c r="C367" s="145">
        <v>1506</v>
      </c>
      <c r="D367" s="145" t="s">
        <v>2025</v>
      </c>
      <c r="E367" s="145" t="s">
        <v>1280</v>
      </c>
      <c r="F367" s="145">
        <v>360108</v>
      </c>
      <c r="G367" s="145" t="s">
        <v>1748</v>
      </c>
      <c r="H367" s="145" t="s">
        <v>1354</v>
      </c>
      <c r="I367" s="145" t="s">
        <v>95</v>
      </c>
      <c r="J367" s="145" t="s">
        <v>95</v>
      </c>
      <c r="K367" s="145"/>
      <c r="L367" s="145">
        <v>0</v>
      </c>
      <c r="M367" s="165">
        <v>0</v>
      </c>
      <c r="N367" s="145">
        <v>0</v>
      </c>
      <c r="O367" s="145">
        <v>0</v>
      </c>
      <c r="P367" s="145"/>
      <c r="Q367" s="145"/>
      <c r="R367" s="145">
        <v>16</v>
      </c>
      <c r="S367" s="166">
        <v>1871.04</v>
      </c>
    </row>
    <row r="368" spans="1:19" x14ac:dyDescent="0.25">
      <c r="A368" s="161" t="s">
        <v>114</v>
      </c>
      <c r="B368" s="144" t="s">
        <v>1351</v>
      </c>
      <c r="C368" s="144">
        <v>1525</v>
      </c>
      <c r="D368" s="144" t="s">
        <v>1942</v>
      </c>
      <c r="E368" s="144" t="s">
        <v>1451</v>
      </c>
      <c r="F368" s="144">
        <v>360108</v>
      </c>
      <c r="G368" s="144" t="s">
        <v>1748</v>
      </c>
      <c r="H368" s="144" t="s">
        <v>2009</v>
      </c>
      <c r="I368" s="144" t="s">
        <v>95</v>
      </c>
      <c r="J368" s="144" t="s">
        <v>95</v>
      </c>
      <c r="K368" s="144"/>
      <c r="L368" s="144">
        <v>0</v>
      </c>
      <c r="M368" s="162">
        <v>0</v>
      </c>
      <c r="N368" s="144">
        <v>0</v>
      </c>
      <c r="O368" s="144">
        <v>0</v>
      </c>
      <c r="P368" s="144"/>
      <c r="Q368" s="144"/>
      <c r="R368" s="144">
        <v>16</v>
      </c>
      <c r="S368" s="163">
        <v>1871.04</v>
      </c>
    </row>
    <row r="369" spans="1:19" x14ac:dyDescent="0.25">
      <c r="A369" s="164" t="s">
        <v>114</v>
      </c>
      <c r="B369" s="145" t="s">
        <v>420</v>
      </c>
      <c r="C369" s="145">
        <v>1102</v>
      </c>
      <c r="D369" s="145" t="s">
        <v>1824</v>
      </c>
      <c r="E369" s="145" t="s">
        <v>423</v>
      </c>
      <c r="F369" s="145">
        <v>230101</v>
      </c>
      <c r="G369" s="145" t="s">
        <v>119</v>
      </c>
      <c r="H369" s="145" t="s">
        <v>334</v>
      </c>
      <c r="I369" s="145" t="s">
        <v>95</v>
      </c>
      <c r="J369" s="145" t="s">
        <v>95</v>
      </c>
      <c r="K369" s="145"/>
      <c r="L369" s="145">
        <v>0</v>
      </c>
      <c r="M369" s="165">
        <v>0</v>
      </c>
      <c r="N369" s="145">
        <v>0</v>
      </c>
      <c r="O369" s="145">
        <v>0</v>
      </c>
      <c r="P369" s="145" t="s">
        <v>1918</v>
      </c>
      <c r="Q369" s="145" t="s">
        <v>1892</v>
      </c>
      <c r="R369" s="145">
        <v>16</v>
      </c>
      <c r="S369" s="166">
        <v>1871.04</v>
      </c>
    </row>
    <row r="370" spans="1:19" x14ac:dyDescent="0.25">
      <c r="A370" s="161" t="s">
        <v>114</v>
      </c>
      <c r="B370" s="144" t="s">
        <v>408</v>
      </c>
      <c r="C370" s="144">
        <v>1221</v>
      </c>
      <c r="D370" s="144" t="s">
        <v>1936</v>
      </c>
      <c r="E370" s="144" t="s">
        <v>565</v>
      </c>
      <c r="F370" s="144">
        <v>310501</v>
      </c>
      <c r="G370" s="144" t="s">
        <v>1937</v>
      </c>
      <c r="H370" s="144" t="s">
        <v>338</v>
      </c>
      <c r="I370" s="144" t="s">
        <v>95</v>
      </c>
      <c r="J370" s="144" t="s">
        <v>95</v>
      </c>
      <c r="K370" s="144"/>
      <c r="L370" s="144">
        <v>0</v>
      </c>
      <c r="M370" s="162">
        <v>0</v>
      </c>
      <c r="N370" s="144">
        <v>0</v>
      </c>
      <c r="O370" s="144">
        <v>0</v>
      </c>
      <c r="P370" s="144" t="s">
        <v>1749</v>
      </c>
      <c r="Q370" s="144" t="s">
        <v>1750</v>
      </c>
      <c r="R370" s="144">
        <v>16</v>
      </c>
      <c r="S370" s="163">
        <v>1871.04</v>
      </c>
    </row>
    <row r="371" spans="1:19" x14ac:dyDescent="0.25">
      <c r="A371" s="164" t="s">
        <v>114</v>
      </c>
      <c r="B371" s="145" t="s">
        <v>420</v>
      </c>
      <c r="C371" s="145">
        <v>1101</v>
      </c>
      <c r="D371" s="145" t="s">
        <v>124</v>
      </c>
      <c r="E371" s="145" t="s">
        <v>426</v>
      </c>
      <c r="F371" s="145">
        <v>230101</v>
      </c>
      <c r="G371" s="145" t="s">
        <v>119</v>
      </c>
      <c r="H371" s="145" t="s">
        <v>2026</v>
      </c>
      <c r="I371" s="145" t="s">
        <v>95</v>
      </c>
      <c r="J371" s="145" t="s">
        <v>95</v>
      </c>
      <c r="K371" s="145"/>
      <c r="L371" s="145">
        <v>0</v>
      </c>
      <c r="M371" s="165">
        <v>0</v>
      </c>
      <c r="N371" s="145">
        <v>0</v>
      </c>
      <c r="O371" s="145">
        <v>0</v>
      </c>
      <c r="P371" s="145" t="s">
        <v>1964</v>
      </c>
      <c r="Q371" s="145" t="s">
        <v>1965</v>
      </c>
      <c r="R371" s="145">
        <v>15</v>
      </c>
      <c r="S371" s="166">
        <v>1754.1</v>
      </c>
    </row>
    <row r="372" spans="1:19" x14ac:dyDescent="0.25">
      <c r="A372" s="161" t="s">
        <v>114</v>
      </c>
      <c r="B372" s="144" t="s">
        <v>306</v>
      </c>
      <c r="C372" s="144">
        <v>2000</v>
      </c>
      <c r="D372" s="144" t="s">
        <v>2027</v>
      </c>
      <c r="E372" s="144" t="s">
        <v>641</v>
      </c>
      <c r="F372" s="144">
        <v>450102</v>
      </c>
      <c r="G372" s="144" t="s">
        <v>1735</v>
      </c>
      <c r="H372" s="144" t="s">
        <v>248</v>
      </c>
      <c r="I372" s="144" t="s">
        <v>92</v>
      </c>
      <c r="J372" s="144" t="s">
        <v>95</v>
      </c>
      <c r="K372" s="144"/>
      <c r="L372" s="144">
        <v>0</v>
      </c>
      <c r="M372" s="162">
        <v>0</v>
      </c>
      <c r="N372" s="144">
        <v>0</v>
      </c>
      <c r="O372" s="144">
        <v>0</v>
      </c>
      <c r="P372" s="144" t="s">
        <v>1733</v>
      </c>
      <c r="Q372" s="144" t="s">
        <v>1800</v>
      </c>
      <c r="R372" s="144">
        <v>15</v>
      </c>
      <c r="S372" s="163">
        <v>1754.1</v>
      </c>
    </row>
    <row r="373" spans="1:19" x14ac:dyDescent="0.25">
      <c r="A373" s="164" t="s">
        <v>114</v>
      </c>
      <c r="B373" s="145" t="s">
        <v>317</v>
      </c>
      <c r="C373" s="145">
        <v>2130</v>
      </c>
      <c r="D373" s="145" t="s">
        <v>106</v>
      </c>
      <c r="E373" s="145" t="s">
        <v>326</v>
      </c>
      <c r="F373" s="145">
        <v>130101</v>
      </c>
      <c r="G373" s="145" t="s">
        <v>1847</v>
      </c>
      <c r="H373" s="145" t="s">
        <v>248</v>
      </c>
      <c r="I373" s="145" t="s">
        <v>95</v>
      </c>
      <c r="J373" s="145" t="s">
        <v>95</v>
      </c>
      <c r="K373" s="145"/>
      <c r="L373" s="145">
        <v>0</v>
      </c>
      <c r="M373" s="165">
        <v>0</v>
      </c>
      <c r="N373" s="145">
        <v>0</v>
      </c>
      <c r="O373" s="145">
        <v>0</v>
      </c>
      <c r="P373" s="145" t="s">
        <v>1903</v>
      </c>
      <c r="Q373" s="145" t="s">
        <v>1904</v>
      </c>
      <c r="R373" s="145">
        <v>15</v>
      </c>
      <c r="S373" s="166">
        <v>1754.1</v>
      </c>
    </row>
    <row r="374" spans="1:19" x14ac:dyDescent="0.25">
      <c r="A374" s="161" t="s">
        <v>114</v>
      </c>
      <c r="B374" s="144" t="s">
        <v>477</v>
      </c>
      <c r="C374" s="144">
        <v>1002</v>
      </c>
      <c r="D374" s="144" t="s">
        <v>2015</v>
      </c>
      <c r="E374" s="144" t="s">
        <v>516</v>
      </c>
      <c r="F374" s="144">
        <v>160905</v>
      </c>
      <c r="G374" s="144" t="s">
        <v>137</v>
      </c>
      <c r="H374" s="144" t="s">
        <v>248</v>
      </c>
      <c r="I374" s="144" t="s">
        <v>92</v>
      </c>
      <c r="J374" s="144" t="s">
        <v>95</v>
      </c>
      <c r="K374" s="144"/>
      <c r="L374" s="144">
        <v>0</v>
      </c>
      <c r="M374" s="162">
        <v>0</v>
      </c>
      <c r="N374" s="144">
        <v>0</v>
      </c>
      <c r="O374" s="144">
        <v>0</v>
      </c>
      <c r="P374" s="144" t="s">
        <v>1860</v>
      </c>
      <c r="Q374" s="144" t="s">
        <v>1861</v>
      </c>
      <c r="R374" s="144">
        <v>15</v>
      </c>
      <c r="S374" s="163">
        <v>1754.1</v>
      </c>
    </row>
    <row r="375" spans="1:19" x14ac:dyDescent="0.25">
      <c r="A375" s="164" t="s">
        <v>114</v>
      </c>
      <c r="B375" s="145" t="s">
        <v>329</v>
      </c>
      <c r="C375" s="145">
        <v>1020</v>
      </c>
      <c r="D375" s="145" t="s">
        <v>2028</v>
      </c>
      <c r="E375" s="145" t="s">
        <v>2029</v>
      </c>
      <c r="F375" s="145">
        <v>500705</v>
      </c>
      <c r="G375" s="145" t="s">
        <v>1794</v>
      </c>
      <c r="H375" s="145" t="s">
        <v>248</v>
      </c>
      <c r="I375" s="145" t="s">
        <v>95</v>
      </c>
      <c r="J375" s="145" t="s">
        <v>95</v>
      </c>
      <c r="K375" s="145"/>
      <c r="L375" s="145">
        <v>0</v>
      </c>
      <c r="M375" s="165">
        <v>0</v>
      </c>
      <c r="N375" s="145">
        <v>0</v>
      </c>
      <c r="O375" s="145">
        <v>0</v>
      </c>
      <c r="P375" s="145" t="s">
        <v>1995</v>
      </c>
      <c r="Q375" s="145" t="s">
        <v>1996</v>
      </c>
      <c r="R375" s="145">
        <v>15</v>
      </c>
      <c r="S375" s="166">
        <v>1754.1</v>
      </c>
    </row>
    <row r="376" spans="1:19" x14ac:dyDescent="0.25">
      <c r="A376" s="161" t="s">
        <v>114</v>
      </c>
      <c r="B376" s="144" t="s">
        <v>329</v>
      </c>
      <c r="C376" s="144">
        <v>1080</v>
      </c>
      <c r="D376" s="144" t="s">
        <v>2030</v>
      </c>
      <c r="E376" s="144" t="s">
        <v>2031</v>
      </c>
      <c r="F376" s="144">
        <v>240101</v>
      </c>
      <c r="G376" s="144" t="s">
        <v>2032</v>
      </c>
      <c r="H376" s="144" t="s">
        <v>248</v>
      </c>
      <c r="I376" s="144" t="s">
        <v>95</v>
      </c>
      <c r="J376" s="144" t="s">
        <v>95</v>
      </c>
      <c r="K376" s="144"/>
      <c r="L376" s="144">
        <v>0</v>
      </c>
      <c r="M376" s="162">
        <v>0</v>
      </c>
      <c r="N376" s="144">
        <v>0</v>
      </c>
      <c r="O376" s="144">
        <v>0</v>
      </c>
      <c r="P376" s="144" t="s">
        <v>1995</v>
      </c>
      <c r="Q376" s="144" t="s">
        <v>1996</v>
      </c>
      <c r="R376" s="144">
        <v>15</v>
      </c>
      <c r="S376" s="163">
        <v>1754.1</v>
      </c>
    </row>
    <row r="377" spans="1:19" x14ac:dyDescent="0.25">
      <c r="A377" s="164" t="s">
        <v>114</v>
      </c>
      <c r="B377" s="145" t="s">
        <v>420</v>
      </c>
      <c r="C377" s="145">
        <v>2112</v>
      </c>
      <c r="D377" s="145" t="s">
        <v>178</v>
      </c>
      <c r="E377" s="145" t="s">
        <v>177</v>
      </c>
      <c r="F377" s="145">
        <v>230101</v>
      </c>
      <c r="G377" s="145" t="s">
        <v>119</v>
      </c>
      <c r="H377" s="145" t="s">
        <v>248</v>
      </c>
      <c r="I377" s="145" t="s">
        <v>95</v>
      </c>
      <c r="J377" s="145" t="s">
        <v>95</v>
      </c>
      <c r="K377" s="145"/>
      <c r="L377" s="145">
        <v>0</v>
      </c>
      <c r="M377" s="165">
        <v>0</v>
      </c>
      <c r="N377" s="145">
        <v>0</v>
      </c>
      <c r="O377" s="145">
        <v>0</v>
      </c>
      <c r="P377" s="145" t="s">
        <v>1895</v>
      </c>
      <c r="Q377" s="145" t="s">
        <v>1926</v>
      </c>
      <c r="R377" s="145">
        <v>15</v>
      </c>
      <c r="S377" s="166">
        <v>1754.1</v>
      </c>
    </row>
    <row r="378" spans="1:19" x14ac:dyDescent="0.25">
      <c r="A378" s="161" t="s">
        <v>114</v>
      </c>
      <c r="B378" s="144" t="s">
        <v>249</v>
      </c>
      <c r="C378" s="144">
        <v>1108</v>
      </c>
      <c r="D378" s="144" t="s">
        <v>143</v>
      </c>
      <c r="E378" s="144" t="s">
        <v>142</v>
      </c>
      <c r="F378" s="144">
        <v>260101</v>
      </c>
      <c r="G378" s="144" t="s">
        <v>107</v>
      </c>
      <c r="H378" s="144" t="s">
        <v>248</v>
      </c>
      <c r="I378" s="144" t="s">
        <v>95</v>
      </c>
      <c r="J378" s="144" t="s">
        <v>95</v>
      </c>
      <c r="K378" s="144"/>
      <c r="L378" s="144">
        <v>0</v>
      </c>
      <c r="M378" s="162">
        <v>0</v>
      </c>
      <c r="N378" s="144">
        <v>0</v>
      </c>
      <c r="O378" s="144">
        <v>0</v>
      </c>
      <c r="P378" s="144" t="s">
        <v>2017</v>
      </c>
      <c r="Q378" s="144" t="s">
        <v>1840</v>
      </c>
      <c r="R378" s="144">
        <v>15</v>
      </c>
      <c r="S378" s="163">
        <v>1754.1</v>
      </c>
    </row>
    <row r="379" spans="1:19" x14ac:dyDescent="0.25">
      <c r="A379" s="164" t="s">
        <v>114</v>
      </c>
      <c r="B379" s="145" t="s">
        <v>703</v>
      </c>
      <c r="C379" s="145">
        <v>1121</v>
      </c>
      <c r="D379" s="145" t="s">
        <v>1758</v>
      </c>
      <c r="E379" s="145" t="s">
        <v>757</v>
      </c>
      <c r="F379" s="145">
        <v>270501</v>
      </c>
      <c r="G379" s="145" t="s">
        <v>1759</v>
      </c>
      <c r="H379" s="145" t="s">
        <v>374</v>
      </c>
      <c r="I379" s="145" t="s">
        <v>95</v>
      </c>
      <c r="J379" s="145" t="s">
        <v>95</v>
      </c>
      <c r="K379" s="145"/>
      <c r="L379" s="145">
        <v>0</v>
      </c>
      <c r="M379" s="165">
        <v>0</v>
      </c>
      <c r="N379" s="145">
        <v>0</v>
      </c>
      <c r="O379" s="145">
        <v>0</v>
      </c>
      <c r="P379" s="145" t="s">
        <v>1785</v>
      </c>
      <c r="Q379" s="145" t="s">
        <v>1786</v>
      </c>
      <c r="R379" s="145">
        <v>15</v>
      </c>
      <c r="S379" s="166">
        <v>1754.1</v>
      </c>
    </row>
    <row r="380" spans="1:19" x14ac:dyDescent="0.25">
      <c r="A380" s="161" t="s">
        <v>114</v>
      </c>
      <c r="B380" s="144" t="s">
        <v>703</v>
      </c>
      <c r="C380" s="144">
        <v>997</v>
      </c>
      <c r="D380" s="144" t="s">
        <v>1878</v>
      </c>
      <c r="E380" s="144" t="s">
        <v>706</v>
      </c>
      <c r="F380" s="144">
        <v>320104</v>
      </c>
      <c r="G380" s="144" t="s">
        <v>1879</v>
      </c>
      <c r="H380" s="144" t="s">
        <v>352</v>
      </c>
      <c r="I380" s="144" t="s">
        <v>95</v>
      </c>
      <c r="J380" s="144" t="s">
        <v>95</v>
      </c>
      <c r="K380" s="144"/>
      <c r="L380" s="144">
        <v>0</v>
      </c>
      <c r="M380" s="162">
        <v>0</v>
      </c>
      <c r="N380" s="144">
        <v>0</v>
      </c>
      <c r="O380" s="144">
        <v>0</v>
      </c>
      <c r="P380" s="144" t="s">
        <v>1817</v>
      </c>
      <c r="Q380" s="144" t="s">
        <v>1818</v>
      </c>
      <c r="R380" s="144">
        <v>15</v>
      </c>
      <c r="S380" s="163">
        <v>1754.1</v>
      </c>
    </row>
    <row r="381" spans="1:19" x14ac:dyDescent="0.25">
      <c r="A381" s="164" t="s">
        <v>114</v>
      </c>
      <c r="B381" s="145" t="s">
        <v>703</v>
      </c>
      <c r="C381" s="145">
        <v>1113</v>
      </c>
      <c r="D381" s="145" t="s">
        <v>127</v>
      </c>
      <c r="E381" s="145" t="s">
        <v>753</v>
      </c>
      <c r="F381" s="145">
        <v>270101</v>
      </c>
      <c r="G381" s="145" t="s">
        <v>1759</v>
      </c>
      <c r="H381" s="145" t="s">
        <v>615</v>
      </c>
      <c r="I381" s="145" t="s">
        <v>95</v>
      </c>
      <c r="J381" s="145" t="s">
        <v>95</v>
      </c>
      <c r="K381" s="145"/>
      <c r="L381" s="145">
        <v>0</v>
      </c>
      <c r="M381" s="165">
        <v>0</v>
      </c>
      <c r="N381" s="145">
        <v>0</v>
      </c>
      <c r="O381" s="145">
        <v>0</v>
      </c>
      <c r="P381" s="145" t="s">
        <v>1807</v>
      </c>
      <c r="Q381" s="145" t="s">
        <v>1829</v>
      </c>
      <c r="R381" s="145">
        <v>15</v>
      </c>
      <c r="S381" s="166">
        <v>1754.1</v>
      </c>
    </row>
    <row r="382" spans="1:19" x14ac:dyDescent="0.25">
      <c r="A382" s="161" t="s">
        <v>114</v>
      </c>
      <c r="B382" s="144" t="s">
        <v>703</v>
      </c>
      <c r="C382" s="144">
        <v>997</v>
      </c>
      <c r="D382" s="144" t="s">
        <v>1878</v>
      </c>
      <c r="E382" s="144" t="s">
        <v>706</v>
      </c>
      <c r="F382" s="144">
        <v>320104</v>
      </c>
      <c r="G382" s="144" t="s">
        <v>1879</v>
      </c>
      <c r="H382" s="144" t="s">
        <v>285</v>
      </c>
      <c r="I382" s="144" t="s">
        <v>92</v>
      </c>
      <c r="J382" s="144" t="s">
        <v>95</v>
      </c>
      <c r="K382" s="144"/>
      <c r="L382" s="144">
        <v>0</v>
      </c>
      <c r="M382" s="162">
        <v>0</v>
      </c>
      <c r="N382" s="144">
        <v>0</v>
      </c>
      <c r="O382" s="144">
        <v>0</v>
      </c>
      <c r="P382" s="144" t="s">
        <v>1809</v>
      </c>
      <c r="Q382" s="144" t="s">
        <v>1810</v>
      </c>
      <c r="R382" s="144">
        <v>15</v>
      </c>
      <c r="S382" s="163">
        <v>1754.1</v>
      </c>
    </row>
    <row r="383" spans="1:19" x14ac:dyDescent="0.25">
      <c r="A383" s="164" t="s">
        <v>114</v>
      </c>
      <c r="B383" s="145" t="s">
        <v>249</v>
      </c>
      <c r="C383" s="145">
        <v>1108</v>
      </c>
      <c r="D383" s="145" t="s">
        <v>143</v>
      </c>
      <c r="E383" s="145" t="s">
        <v>142</v>
      </c>
      <c r="F383" s="145">
        <v>260101</v>
      </c>
      <c r="G383" s="145" t="s">
        <v>107</v>
      </c>
      <c r="H383" s="145" t="s">
        <v>268</v>
      </c>
      <c r="I383" s="145" t="s">
        <v>95</v>
      </c>
      <c r="J383" s="145" t="s">
        <v>95</v>
      </c>
      <c r="K383" s="145"/>
      <c r="L383" s="145">
        <v>0</v>
      </c>
      <c r="M383" s="165">
        <v>0</v>
      </c>
      <c r="N383" s="145">
        <v>0</v>
      </c>
      <c r="O383" s="145">
        <v>0</v>
      </c>
      <c r="P383" s="145" t="s">
        <v>1893</v>
      </c>
      <c r="Q383" s="145" t="s">
        <v>1894</v>
      </c>
      <c r="R383" s="145">
        <v>15</v>
      </c>
      <c r="S383" s="166">
        <v>1754.1</v>
      </c>
    </row>
    <row r="384" spans="1:19" x14ac:dyDescent="0.25">
      <c r="A384" s="161" t="s">
        <v>114</v>
      </c>
      <c r="B384" s="144" t="s">
        <v>392</v>
      </c>
      <c r="C384" s="144">
        <v>2111</v>
      </c>
      <c r="D384" s="144" t="s">
        <v>192</v>
      </c>
      <c r="E384" s="144" t="s">
        <v>395</v>
      </c>
      <c r="F384" s="144">
        <v>540102</v>
      </c>
      <c r="G384" s="144" t="s">
        <v>159</v>
      </c>
      <c r="H384" s="144" t="s">
        <v>277</v>
      </c>
      <c r="I384" s="144" t="s">
        <v>95</v>
      </c>
      <c r="J384" s="144" t="s">
        <v>95</v>
      </c>
      <c r="K384" s="144"/>
      <c r="L384" s="144">
        <v>0</v>
      </c>
      <c r="M384" s="162">
        <v>0</v>
      </c>
      <c r="N384" s="144">
        <v>0</v>
      </c>
      <c r="O384" s="144">
        <v>0</v>
      </c>
      <c r="P384" s="144" t="s">
        <v>1828</v>
      </c>
      <c r="Q384" s="144" t="s">
        <v>1829</v>
      </c>
      <c r="R384" s="144">
        <v>15</v>
      </c>
      <c r="S384" s="163">
        <v>1754.1</v>
      </c>
    </row>
    <row r="385" spans="1:19" x14ac:dyDescent="0.25">
      <c r="A385" s="164" t="s">
        <v>114</v>
      </c>
      <c r="B385" s="145" t="s">
        <v>703</v>
      </c>
      <c r="C385" s="145">
        <v>1121</v>
      </c>
      <c r="D385" s="145" t="s">
        <v>1758</v>
      </c>
      <c r="E385" s="145" t="s">
        <v>757</v>
      </c>
      <c r="F385" s="145">
        <v>270501</v>
      </c>
      <c r="G385" s="145" t="s">
        <v>1759</v>
      </c>
      <c r="H385" s="145" t="s">
        <v>274</v>
      </c>
      <c r="I385" s="145" t="s">
        <v>95</v>
      </c>
      <c r="J385" s="145" t="s">
        <v>95</v>
      </c>
      <c r="K385" s="145"/>
      <c r="L385" s="145">
        <v>0</v>
      </c>
      <c r="M385" s="165">
        <v>0</v>
      </c>
      <c r="N385" s="145">
        <v>0</v>
      </c>
      <c r="O385" s="145">
        <v>0</v>
      </c>
      <c r="P385" s="145" t="s">
        <v>1822</v>
      </c>
      <c r="Q385" s="145" t="s">
        <v>1823</v>
      </c>
      <c r="R385" s="145">
        <v>15</v>
      </c>
      <c r="S385" s="166">
        <v>1754.1</v>
      </c>
    </row>
    <row r="386" spans="1:19" x14ac:dyDescent="0.25">
      <c r="A386" s="161" t="s">
        <v>114</v>
      </c>
      <c r="B386" s="144" t="s">
        <v>420</v>
      </c>
      <c r="C386" s="144">
        <v>1102</v>
      </c>
      <c r="D386" s="144" t="s">
        <v>1824</v>
      </c>
      <c r="E386" s="144" t="s">
        <v>423</v>
      </c>
      <c r="F386" s="144">
        <v>230101</v>
      </c>
      <c r="G386" s="144" t="s">
        <v>119</v>
      </c>
      <c r="H386" s="144" t="s">
        <v>1994</v>
      </c>
      <c r="I386" s="144" t="s">
        <v>95</v>
      </c>
      <c r="J386" s="144" t="s">
        <v>95</v>
      </c>
      <c r="K386" s="144"/>
      <c r="L386" s="144">
        <v>0</v>
      </c>
      <c r="M386" s="162">
        <v>0</v>
      </c>
      <c r="N386" s="144">
        <v>0</v>
      </c>
      <c r="O386" s="144">
        <v>0</v>
      </c>
      <c r="P386" s="144" t="s">
        <v>1933</v>
      </c>
      <c r="Q386" s="144" t="s">
        <v>1934</v>
      </c>
      <c r="R386" s="144">
        <v>15</v>
      </c>
      <c r="S386" s="163">
        <v>1754.1</v>
      </c>
    </row>
    <row r="387" spans="1:19" x14ac:dyDescent="0.25">
      <c r="A387" s="164" t="s">
        <v>114</v>
      </c>
      <c r="B387" s="145" t="s">
        <v>1240</v>
      </c>
      <c r="C387" s="145">
        <v>1511</v>
      </c>
      <c r="D387" s="145" t="s">
        <v>2033</v>
      </c>
      <c r="E387" s="145" t="s">
        <v>1291</v>
      </c>
      <c r="F387" s="145">
        <v>360108</v>
      </c>
      <c r="G387" s="145" t="s">
        <v>1748</v>
      </c>
      <c r="H387" s="145">
        <v>0</v>
      </c>
      <c r="I387" s="145" t="s">
        <v>95</v>
      </c>
      <c r="J387" s="145" t="s">
        <v>95</v>
      </c>
      <c r="K387" s="145"/>
      <c r="L387" s="145">
        <v>0</v>
      </c>
      <c r="M387" s="165">
        <v>0</v>
      </c>
      <c r="N387" s="145">
        <v>0</v>
      </c>
      <c r="O387" s="145">
        <v>0</v>
      </c>
      <c r="P387" s="145"/>
      <c r="Q387" s="145"/>
      <c r="R387" s="145">
        <v>15</v>
      </c>
      <c r="S387" s="166">
        <v>1754.1</v>
      </c>
    </row>
    <row r="388" spans="1:19" x14ac:dyDescent="0.25">
      <c r="A388" s="161" t="s">
        <v>114</v>
      </c>
      <c r="B388" s="144" t="s">
        <v>408</v>
      </c>
      <c r="C388" s="144">
        <v>1151</v>
      </c>
      <c r="D388" s="144" t="s">
        <v>2034</v>
      </c>
      <c r="E388" s="144" t="s">
        <v>573</v>
      </c>
      <c r="F388" s="144">
        <v>360108</v>
      </c>
      <c r="G388" s="144" t="s">
        <v>1748</v>
      </c>
      <c r="H388" s="144" t="s">
        <v>248</v>
      </c>
      <c r="I388" s="144" t="s">
        <v>95</v>
      </c>
      <c r="J388" s="144" t="s">
        <v>95</v>
      </c>
      <c r="K388" s="144"/>
      <c r="L388" s="144">
        <v>0</v>
      </c>
      <c r="M388" s="162">
        <v>0</v>
      </c>
      <c r="N388" s="144">
        <v>0</v>
      </c>
      <c r="O388" s="144">
        <v>0</v>
      </c>
      <c r="P388" s="144" t="s">
        <v>1858</v>
      </c>
      <c r="Q388" s="144" t="s">
        <v>1859</v>
      </c>
      <c r="R388" s="144">
        <v>15</v>
      </c>
      <c r="S388" s="163">
        <v>1754.1</v>
      </c>
    </row>
    <row r="389" spans="1:19" x14ac:dyDescent="0.25">
      <c r="A389" s="164" t="s">
        <v>114</v>
      </c>
      <c r="B389" s="145" t="s">
        <v>628</v>
      </c>
      <c r="C389" s="145">
        <v>1100</v>
      </c>
      <c r="D389" s="145" t="s">
        <v>144</v>
      </c>
      <c r="E389" s="145" t="s">
        <v>138</v>
      </c>
      <c r="F389" s="145">
        <v>500902</v>
      </c>
      <c r="G389" s="145" t="s">
        <v>1794</v>
      </c>
      <c r="H389" s="145" t="s">
        <v>582</v>
      </c>
      <c r="I389" s="145" t="s">
        <v>95</v>
      </c>
      <c r="J389" s="145" t="s">
        <v>95</v>
      </c>
      <c r="K389" s="145"/>
      <c r="L389" s="145">
        <v>0</v>
      </c>
      <c r="M389" s="165">
        <v>0</v>
      </c>
      <c r="N389" s="145">
        <v>0</v>
      </c>
      <c r="O389" s="145">
        <v>0</v>
      </c>
      <c r="P389" s="145" t="s">
        <v>2016</v>
      </c>
      <c r="Q389" s="145" t="s">
        <v>1761</v>
      </c>
      <c r="R389" s="145">
        <v>14</v>
      </c>
      <c r="S389" s="166">
        <v>1637.1599999999999</v>
      </c>
    </row>
    <row r="390" spans="1:19" x14ac:dyDescent="0.25">
      <c r="A390" s="161" t="s">
        <v>114</v>
      </c>
      <c r="B390" s="144" t="s">
        <v>329</v>
      </c>
      <c r="C390" s="144">
        <v>1011</v>
      </c>
      <c r="D390" s="144" t="s">
        <v>2035</v>
      </c>
      <c r="E390" s="144" t="s">
        <v>2036</v>
      </c>
      <c r="F390" s="144">
        <v>500705</v>
      </c>
      <c r="G390" s="144" t="s">
        <v>1794</v>
      </c>
      <c r="H390" s="144" t="s">
        <v>248</v>
      </c>
      <c r="I390" s="144" t="s">
        <v>95</v>
      </c>
      <c r="J390" s="144" t="s">
        <v>95</v>
      </c>
      <c r="K390" s="144"/>
      <c r="L390" s="144">
        <v>0</v>
      </c>
      <c r="M390" s="162">
        <v>0</v>
      </c>
      <c r="N390" s="144">
        <v>0</v>
      </c>
      <c r="O390" s="144">
        <v>0</v>
      </c>
      <c r="P390" s="144" t="s">
        <v>1995</v>
      </c>
      <c r="Q390" s="144" t="s">
        <v>1996</v>
      </c>
      <c r="R390" s="144">
        <v>14</v>
      </c>
      <c r="S390" s="163">
        <v>1637.1599999999999</v>
      </c>
    </row>
    <row r="391" spans="1:19" x14ac:dyDescent="0.25">
      <c r="A391" s="164" t="s">
        <v>114</v>
      </c>
      <c r="B391" s="145" t="s">
        <v>420</v>
      </c>
      <c r="C391" s="145">
        <v>2200</v>
      </c>
      <c r="D391" s="145" t="s">
        <v>2037</v>
      </c>
      <c r="E391" s="145" t="s">
        <v>2038</v>
      </c>
      <c r="F391" s="145">
        <v>231302</v>
      </c>
      <c r="G391" s="145" t="s">
        <v>119</v>
      </c>
      <c r="H391" s="145" t="s">
        <v>248</v>
      </c>
      <c r="I391" s="145" t="s">
        <v>95</v>
      </c>
      <c r="J391" s="145" t="s">
        <v>95</v>
      </c>
      <c r="K391" s="145"/>
      <c r="L391" s="145">
        <v>0</v>
      </c>
      <c r="M391" s="165">
        <v>0</v>
      </c>
      <c r="N391" s="145">
        <v>0</v>
      </c>
      <c r="O391" s="145">
        <v>0</v>
      </c>
      <c r="P391" s="145" t="s">
        <v>1889</v>
      </c>
      <c r="Q391" s="145" t="s">
        <v>1890</v>
      </c>
      <c r="R391" s="145">
        <v>14</v>
      </c>
      <c r="S391" s="166">
        <v>1637.1599999999999</v>
      </c>
    </row>
    <row r="392" spans="1:19" x14ac:dyDescent="0.25">
      <c r="A392" s="161" t="s">
        <v>114</v>
      </c>
      <c r="B392" s="144" t="s">
        <v>477</v>
      </c>
      <c r="C392" s="144">
        <v>1001</v>
      </c>
      <c r="D392" s="144" t="s">
        <v>154</v>
      </c>
      <c r="E392" s="144" t="s">
        <v>480</v>
      </c>
      <c r="F392" s="144">
        <v>160905</v>
      </c>
      <c r="G392" s="144" t="s">
        <v>137</v>
      </c>
      <c r="H392" s="144" t="s">
        <v>1898</v>
      </c>
      <c r="I392" s="144" t="s">
        <v>95</v>
      </c>
      <c r="J392" s="144" t="s">
        <v>95</v>
      </c>
      <c r="K392" s="144"/>
      <c r="L392" s="144">
        <v>0</v>
      </c>
      <c r="M392" s="162">
        <v>0</v>
      </c>
      <c r="N392" s="144">
        <v>0</v>
      </c>
      <c r="O392" s="144">
        <v>0</v>
      </c>
      <c r="P392" s="144" t="s">
        <v>2013</v>
      </c>
      <c r="Q392" s="144" t="s">
        <v>2014</v>
      </c>
      <c r="R392" s="144">
        <v>14</v>
      </c>
      <c r="S392" s="163">
        <v>1637.1599999999999</v>
      </c>
    </row>
    <row r="393" spans="1:19" x14ac:dyDescent="0.25">
      <c r="A393" s="164" t="s">
        <v>114</v>
      </c>
      <c r="B393" s="145" t="s">
        <v>306</v>
      </c>
      <c r="C393" s="145">
        <v>1160</v>
      </c>
      <c r="D393" s="145" t="s">
        <v>1973</v>
      </c>
      <c r="E393" s="145" t="s">
        <v>174</v>
      </c>
      <c r="F393" s="145">
        <v>451101</v>
      </c>
      <c r="G393" s="145" t="s">
        <v>1735</v>
      </c>
      <c r="H393" s="145" t="s">
        <v>1875</v>
      </c>
      <c r="I393" s="145" t="s">
        <v>95</v>
      </c>
      <c r="J393" s="145" t="s">
        <v>95</v>
      </c>
      <c r="K393" s="145"/>
      <c r="L393" s="145">
        <v>0</v>
      </c>
      <c r="M393" s="165">
        <v>0</v>
      </c>
      <c r="N393" s="145">
        <v>0</v>
      </c>
      <c r="O393" s="145">
        <v>0</v>
      </c>
      <c r="P393" s="145" t="s">
        <v>1974</v>
      </c>
      <c r="Q393" s="145" t="s">
        <v>1975</v>
      </c>
      <c r="R393" s="145">
        <v>14</v>
      </c>
      <c r="S393" s="166">
        <v>1637.1599999999999</v>
      </c>
    </row>
    <row r="394" spans="1:19" x14ac:dyDescent="0.25">
      <c r="A394" s="161" t="s">
        <v>114</v>
      </c>
      <c r="B394" s="144" t="s">
        <v>420</v>
      </c>
      <c r="C394" s="144">
        <v>1102</v>
      </c>
      <c r="D394" s="144" t="s">
        <v>1824</v>
      </c>
      <c r="E394" s="144" t="s">
        <v>423</v>
      </c>
      <c r="F394" s="144">
        <v>230101</v>
      </c>
      <c r="G394" s="144" t="s">
        <v>119</v>
      </c>
      <c r="H394" s="144" t="s">
        <v>1993</v>
      </c>
      <c r="I394" s="144" t="s">
        <v>95</v>
      </c>
      <c r="J394" s="144" t="s">
        <v>95</v>
      </c>
      <c r="K394" s="144"/>
      <c r="L394" s="144">
        <v>0</v>
      </c>
      <c r="M394" s="162">
        <v>0</v>
      </c>
      <c r="N394" s="144">
        <v>0</v>
      </c>
      <c r="O394" s="144">
        <v>0</v>
      </c>
      <c r="P394" s="144" t="s">
        <v>1825</v>
      </c>
      <c r="Q394" s="144" t="s">
        <v>1826</v>
      </c>
      <c r="R394" s="144">
        <v>14</v>
      </c>
      <c r="S394" s="163">
        <v>1637.1599999999999</v>
      </c>
    </row>
    <row r="395" spans="1:19" x14ac:dyDescent="0.25">
      <c r="A395" s="164" t="s">
        <v>114</v>
      </c>
      <c r="B395" s="145" t="s">
        <v>420</v>
      </c>
      <c r="C395" s="145">
        <v>999</v>
      </c>
      <c r="D395" s="145" t="s">
        <v>1929</v>
      </c>
      <c r="E395" s="145" t="s">
        <v>542</v>
      </c>
      <c r="F395" s="145">
        <v>320108</v>
      </c>
      <c r="G395" s="145" t="s">
        <v>1879</v>
      </c>
      <c r="H395" s="145" t="s">
        <v>1446</v>
      </c>
      <c r="I395" s="145" t="s">
        <v>92</v>
      </c>
      <c r="J395" s="145" t="s">
        <v>95</v>
      </c>
      <c r="K395" s="145"/>
      <c r="L395" s="145">
        <v>0</v>
      </c>
      <c r="M395" s="165">
        <v>0</v>
      </c>
      <c r="N395" s="145">
        <v>0</v>
      </c>
      <c r="O395" s="145">
        <v>0</v>
      </c>
      <c r="P395" s="145" t="s">
        <v>1733</v>
      </c>
      <c r="Q395" s="145" t="s">
        <v>1972</v>
      </c>
      <c r="R395" s="145">
        <v>14</v>
      </c>
      <c r="S395" s="166">
        <v>1637.1599999999999</v>
      </c>
    </row>
    <row r="396" spans="1:19" x14ac:dyDescent="0.25">
      <c r="A396" s="161" t="s">
        <v>114</v>
      </c>
      <c r="B396" s="144" t="s">
        <v>362</v>
      </c>
      <c r="C396" s="144">
        <v>1101</v>
      </c>
      <c r="D396" s="144" t="s">
        <v>90</v>
      </c>
      <c r="E396" s="144" t="s">
        <v>89</v>
      </c>
      <c r="F396" s="144">
        <v>451001</v>
      </c>
      <c r="G396" s="144" t="s">
        <v>1735</v>
      </c>
      <c r="H396" s="144" t="s">
        <v>582</v>
      </c>
      <c r="I396" s="144" t="s">
        <v>95</v>
      </c>
      <c r="J396" s="144" t="s">
        <v>95</v>
      </c>
      <c r="K396" s="144"/>
      <c r="L396" s="144">
        <v>0</v>
      </c>
      <c r="M396" s="162">
        <v>0</v>
      </c>
      <c r="N396" s="144">
        <v>0</v>
      </c>
      <c r="O396" s="144">
        <v>0</v>
      </c>
      <c r="P396" s="144" t="s">
        <v>1831</v>
      </c>
      <c r="Q396" s="144" t="s">
        <v>1761</v>
      </c>
      <c r="R396" s="144">
        <v>13</v>
      </c>
      <c r="S396" s="163">
        <v>1520.22</v>
      </c>
    </row>
    <row r="397" spans="1:19" x14ac:dyDescent="0.25">
      <c r="A397" s="164" t="s">
        <v>114</v>
      </c>
      <c r="B397" s="145" t="s">
        <v>388</v>
      </c>
      <c r="C397" s="145">
        <v>2501</v>
      </c>
      <c r="D397" s="145" t="s">
        <v>1989</v>
      </c>
      <c r="E397" s="145" t="s">
        <v>391</v>
      </c>
      <c r="F397" s="145">
        <v>430104</v>
      </c>
      <c r="G397" s="145" t="s">
        <v>1799</v>
      </c>
      <c r="H397" s="145" t="s">
        <v>248</v>
      </c>
      <c r="I397" s="145" t="s">
        <v>95</v>
      </c>
      <c r="J397" s="145" t="s">
        <v>95</v>
      </c>
      <c r="K397" s="145"/>
      <c r="L397" s="145">
        <v>0</v>
      </c>
      <c r="M397" s="165">
        <v>0</v>
      </c>
      <c r="N397" s="145">
        <v>0</v>
      </c>
      <c r="O397" s="145">
        <v>0</v>
      </c>
      <c r="P397" s="145" t="s">
        <v>1733</v>
      </c>
      <c r="Q397" s="145" t="s">
        <v>1800</v>
      </c>
      <c r="R397" s="145">
        <v>13</v>
      </c>
      <c r="S397" s="166">
        <v>1520.22</v>
      </c>
    </row>
    <row r="398" spans="1:19" x14ac:dyDescent="0.25">
      <c r="A398" s="161" t="s">
        <v>114</v>
      </c>
      <c r="B398" s="144" t="s">
        <v>317</v>
      </c>
      <c r="C398" s="144">
        <v>2120</v>
      </c>
      <c r="D398" s="144" t="s">
        <v>105</v>
      </c>
      <c r="E398" s="144" t="s">
        <v>323</v>
      </c>
      <c r="F398" s="144">
        <v>130101</v>
      </c>
      <c r="G398" s="144" t="s">
        <v>1847</v>
      </c>
      <c r="H398" s="144" t="s">
        <v>248</v>
      </c>
      <c r="I398" s="144" t="s">
        <v>95</v>
      </c>
      <c r="J398" s="144" t="s">
        <v>95</v>
      </c>
      <c r="K398" s="144"/>
      <c r="L398" s="144">
        <v>0</v>
      </c>
      <c r="M398" s="162">
        <v>0</v>
      </c>
      <c r="N398" s="144">
        <v>0</v>
      </c>
      <c r="O398" s="144">
        <v>0</v>
      </c>
      <c r="P398" s="144" t="s">
        <v>1903</v>
      </c>
      <c r="Q398" s="144" t="s">
        <v>1904</v>
      </c>
      <c r="R398" s="144">
        <v>13</v>
      </c>
      <c r="S398" s="163">
        <v>1520.22</v>
      </c>
    </row>
    <row r="399" spans="1:19" x14ac:dyDescent="0.25">
      <c r="A399" s="164" t="s">
        <v>114</v>
      </c>
      <c r="B399" s="145" t="s">
        <v>900</v>
      </c>
      <c r="C399" s="145">
        <v>4117</v>
      </c>
      <c r="D399" s="145" t="s">
        <v>2039</v>
      </c>
      <c r="E399" s="145" t="s">
        <v>916</v>
      </c>
      <c r="F399" s="145">
        <v>513801</v>
      </c>
      <c r="G399" s="145" t="s">
        <v>2040</v>
      </c>
      <c r="H399" s="145" t="s">
        <v>285</v>
      </c>
      <c r="I399" s="145" t="s">
        <v>92</v>
      </c>
      <c r="J399" s="145" t="s">
        <v>95</v>
      </c>
      <c r="K399" s="145"/>
      <c r="L399" s="145">
        <v>0</v>
      </c>
      <c r="M399" s="165">
        <v>0</v>
      </c>
      <c r="N399" s="145">
        <v>0</v>
      </c>
      <c r="O399" s="145">
        <v>0</v>
      </c>
      <c r="P399" s="145" t="s">
        <v>2041</v>
      </c>
      <c r="Q399" s="145" t="s">
        <v>2042</v>
      </c>
      <c r="R399" s="145">
        <v>13</v>
      </c>
      <c r="S399" s="166">
        <v>1520.22</v>
      </c>
    </row>
    <row r="400" spans="1:19" x14ac:dyDescent="0.25">
      <c r="A400" s="161" t="s">
        <v>114</v>
      </c>
      <c r="B400" s="144" t="s">
        <v>420</v>
      </c>
      <c r="C400" s="144">
        <v>999</v>
      </c>
      <c r="D400" s="144" t="s">
        <v>1929</v>
      </c>
      <c r="E400" s="144" t="s">
        <v>542</v>
      </c>
      <c r="F400" s="144">
        <v>320108</v>
      </c>
      <c r="G400" s="144" t="s">
        <v>1879</v>
      </c>
      <c r="H400" s="144" t="s">
        <v>352</v>
      </c>
      <c r="I400" s="144" t="s">
        <v>95</v>
      </c>
      <c r="J400" s="144" t="s">
        <v>95</v>
      </c>
      <c r="K400" s="144"/>
      <c r="L400" s="144">
        <v>0</v>
      </c>
      <c r="M400" s="162">
        <v>0</v>
      </c>
      <c r="N400" s="144">
        <v>0</v>
      </c>
      <c r="O400" s="144">
        <v>0</v>
      </c>
      <c r="P400" s="144" t="s">
        <v>1933</v>
      </c>
      <c r="Q400" s="144" t="s">
        <v>1934</v>
      </c>
      <c r="R400" s="144">
        <v>12</v>
      </c>
      <c r="S400" s="163">
        <v>1403.28</v>
      </c>
    </row>
    <row r="401" spans="1:19" x14ac:dyDescent="0.25">
      <c r="A401" s="164" t="s">
        <v>114</v>
      </c>
      <c r="B401" s="145" t="s">
        <v>380</v>
      </c>
      <c r="C401" s="145">
        <v>2102</v>
      </c>
      <c r="D401" s="145" t="s">
        <v>2043</v>
      </c>
      <c r="E401" s="145" t="s">
        <v>2044</v>
      </c>
      <c r="F401" s="145">
        <v>330103</v>
      </c>
      <c r="G401" s="145" t="s">
        <v>1969</v>
      </c>
      <c r="H401" s="145" t="s">
        <v>248</v>
      </c>
      <c r="I401" s="145" t="s">
        <v>95</v>
      </c>
      <c r="J401" s="145" t="s">
        <v>95</v>
      </c>
      <c r="K401" s="145"/>
      <c r="L401" s="145">
        <v>0</v>
      </c>
      <c r="M401" s="165">
        <v>0</v>
      </c>
      <c r="N401" s="145">
        <v>0</v>
      </c>
      <c r="O401" s="145">
        <v>0</v>
      </c>
      <c r="P401" s="145" t="s">
        <v>1762</v>
      </c>
      <c r="Q401" s="145" t="s">
        <v>1763</v>
      </c>
      <c r="R401" s="145">
        <v>12</v>
      </c>
      <c r="S401" s="166">
        <v>1403.28</v>
      </c>
    </row>
    <row r="402" spans="1:19" x14ac:dyDescent="0.25">
      <c r="A402" s="161" t="s">
        <v>114</v>
      </c>
      <c r="B402" s="144" t="s">
        <v>388</v>
      </c>
      <c r="C402" s="144">
        <v>2000</v>
      </c>
      <c r="D402" s="144" t="s">
        <v>2045</v>
      </c>
      <c r="E402" s="144" t="s">
        <v>641</v>
      </c>
      <c r="F402" s="144">
        <v>450102</v>
      </c>
      <c r="G402" s="144" t="s">
        <v>1735</v>
      </c>
      <c r="H402" s="144" t="s">
        <v>248</v>
      </c>
      <c r="I402" s="144" t="s">
        <v>92</v>
      </c>
      <c r="J402" s="144" t="s">
        <v>95</v>
      </c>
      <c r="K402" s="144"/>
      <c r="L402" s="144">
        <v>0</v>
      </c>
      <c r="M402" s="162">
        <v>0</v>
      </c>
      <c r="N402" s="144">
        <v>0</v>
      </c>
      <c r="O402" s="144">
        <v>0</v>
      </c>
      <c r="P402" s="144" t="s">
        <v>1733</v>
      </c>
      <c r="Q402" s="144" t="s">
        <v>1800</v>
      </c>
      <c r="R402" s="144">
        <v>12</v>
      </c>
      <c r="S402" s="163">
        <v>1403.28</v>
      </c>
    </row>
    <row r="403" spans="1:19" x14ac:dyDescent="0.25">
      <c r="A403" s="164" t="s">
        <v>114</v>
      </c>
      <c r="B403" s="145" t="s">
        <v>458</v>
      </c>
      <c r="C403" s="145">
        <v>2106</v>
      </c>
      <c r="D403" s="145" t="s">
        <v>125</v>
      </c>
      <c r="E403" s="145" t="s">
        <v>537</v>
      </c>
      <c r="F403" s="145">
        <v>520101</v>
      </c>
      <c r="G403" s="145" t="s">
        <v>1751</v>
      </c>
      <c r="H403" s="145" t="s">
        <v>248</v>
      </c>
      <c r="I403" s="145" t="s">
        <v>95</v>
      </c>
      <c r="J403" s="145" t="s">
        <v>95</v>
      </c>
      <c r="K403" s="145"/>
      <c r="L403" s="145">
        <v>0</v>
      </c>
      <c r="M403" s="165">
        <v>0</v>
      </c>
      <c r="N403" s="145">
        <v>0</v>
      </c>
      <c r="O403" s="145">
        <v>0</v>
      </c>
      <c r="P403" s="145" t="s">
        <v>2046</v>
      </c>
      <c r="Q403" s="145" t="s">
        <v>1925</v>
      </c>
      <c r="R403" s="145">
        <v>12</v>
      </c>
      <c r="S403" s="166">
        <v>1403.28</v>
      </c>
    </row>
    <row r="404" spans="1:19" x14ac:dyDescent="0.25">
      <c r="A404" s="161" t="s">
        <v>114</v>
      </c>
      <c r="B404" s="144" t="s">
        <v>796</v>
      </c>
      <c r="C404" s="144">
        <v>2211</v>
      </c>
      <c r="D404" s="144" t="s">
        <v>161</v>
      </c>
      <c r="E404" s="144" t="s">
        <v>799</v>
      </c>
      <c r="F404" s="144">
        <v>400801</v>
      </c>
      <c r="G404" s="144" t="s">
        <v>1915</v>
      </c>
      <c r="H404" s="144" t="s">
        <v>248</v>
      </c>
      <c r="I404" s="144" t="s">
        <v>95</v>
      </c>
      <c r="J404" s="144" t="s">
        <v>95</v>
      </c>
      <c r="K404" s="144"/>
      <c r="L404" s="144">
        <v>0</v>
      </c>
      <c r="M404" s="162">
        <v>0</v>
      </c>
      <c r="N404" s="144">
        <v>0</v>
      </c>
      <c r="O404" s="144">
        <v>0</v>
      </c>
      <c r="P404" s="144" t="s">
        <v>1842</v>
      </c>
      <c r="Q404" s="144" t="s">
        <v>1843</v>
      </c>
      <c r="R404" s="144">
        <v>12</v>
      </c>
      <c r="S404" s="163">
        <v>1403.28</v>
      </c>
    </row>
    <row r="405" spans="1:19" x14ac:dyDescent="0.25">
      <c r="A405" s="164" t="s">
        <v>114</v>
      </c>
      <c r="B405" s="145" t="s">
        <v>703</v>
      </c>
      <c r="C405" s="145">
        <v>1001</v>
      </c>
      <c r="D405" s="145" t="s">
        <v>146</v>
      </c>
      <c r="E405" s="145" t="s">
        <v>711</v>
      </c>
      <c r="F405" s="145">
        <v>279999</v>
      </c>
      <c r="G405" s="145" t="s">
        <v>1759</v>
      </c>
      <c r="H405" s="145" t="s">
        <v>447</v>
      </c>
      <c r="I405" s="145" t="s">
        <v>95</v>
      </c>
      <c r="J405" s="145" t="s">
        <v>95</v>
      </c>
      <c r="K405" s="145" t="s">
        <v>548</v>
      </c>
      <c r="L405" s="145">
        <v>12</v>
      </c>
      <c r="M405" s="165">
        <v>1403.28</v>
      </c>
      <c r="N405" s="145">
        <v>0</v>
      </c>
      <c r="O405" s="145">
        <v>12</v>
      </c>
      <c r="P405" s="145" t="s">
        <v>1868</v>
      </c>
      <c r="Q405" s="145" t="s">
        <v>1840</v>
      </c>
      <c r="R405" s="145">
        <v>12</v>
      </c>
      <c r="S405" s="166">
        <v>1403.28</v>
      </c>
    </row>
    <row r="406" spans="1:19" x14ac:dyDescent="0.25">
      <c r="A406" s="161" t="s">
        <v>114</v>
      </c>
      <c r="B406" s="144" t="s">
        <v>249</v>
      </c>
      <c r="C406" s="144">
        <v>1107</v>
      </c>
      <c r="D406" s="144" t="s">
        <v>129</v>
      </c>
      <c r="E406" s="144" t="s">
        <v>128</v>
      </c>
      <c r="F406" s="144">
        <v>260101</v>
      </c>
      <c r="G406" s="144" t="s">
        <v>107</v>
      </c>
      <c r="H406" s="144" t="s">
        <v>582</v>
      </c>
      <c r="I406" s="144" t="s">
        <v>95</v>
      </c>
      <c r="J406" s="144" t="s">
        <v>95</v>
      </c>
      <c r="K406" s="144"/>
      <c r="L406" s="144">
        <v>0</v>
      </c>
      <c r="M406" s="162">
        <v>0</v>
      </c>
      <c r="N406" s="144">
        <v>0</v>
      </c>
      <c r="O406" s="144">
        <v>0</v>
      </c>
      <c r="P406" s="144" t="s">
        <v>1985</v>
      </c>
      <c r="Q406" s="144" t="s">
        <v>1986</v>
      </c>
      <c r="R406" s="144">
        <v>12</v>
      </c>
      <c r="S406" s="163">
        <v>1403.28</v>
      </c>
    </row>
    <row r="407" spans="1:19" x14ac:dyDescent="0.25">
      <c r="A407" s="164" t="s">
        <v>114</v>
      </c>
      <c r="B407" s="145" t="s">
        <v>703</v>
      </c>
      <c r="C407" s="145">
        <v>997</v>
      </c>
      <c r="D407" s="145" t="s">
        <v>1878</v>
      </c>
      <c r="E407" s="145" t="s">
        <v>706</v>
      </c>
      <c r="F407" s="145">
        <v>320104</v>
      </c>
      <c r="G407" s="145" t="s">
        <v>1879</v>
      </c>
      <c r="H407" s="145" t="s">
        <v>795</v>
      </c>
      <c r="I407" s="145" t="s">
        <v>95</v>
      </c>
      <c r="J407" s="145" t="s">
        <v>95</v>
      </c>
      <c r="K407" s="145"/>
      <c r="L407" s="145">
        <v>0</v>
      </c>
      <c r="M407" s="165">
        <v>0</v>
      </c>
      <c r="N407" s="145">
        <v>0</v>
      </c>
      <c r="O407" s="145">
        <v>0</v>
      </c>
      <c r="P407" s="145" t="s">
        <v>1764</v>
      </c>
      <c r="Q407" s="145" t="s">
        <v>1765</v>
      </c>
      <c r="R407" s="145">
        <v>12</v>
      </c>
      <c r="S407" s="166">
        <v>1403.28</v>
      </c>
    </row>
    <row r="408" spans="1:19" x14ac:dyDescent="0.25">
      <c r="A408" s="161" t="s">
        <v>114</v>
      </c>
      <c r="B408" s="144" t="s">
        <v>703</v>
      </c>
      <c r="C408" s="144">
        <v>1540</v>
      </c>
      <c r="D408" s="144" t="s">
        <v>1984</v>
      </c>
      <c r="E408" s="144" t="s">
        <v>112</v>
      </c>
      <c r="F408" s="144">
        <v>270101</v>
      </c>
      <c r="G408" s="144" t="s">
        <v>1759</v>
      </c>
      <c r="H408" s="144" t="s">
        <v>352</v>
      </c>
      <c r="I408" s="144" t="s">
        <v>95</v>
      </c>
      <c r="J408" s="144" t="s">
        <v>95</v>
      </c>
      <c r="K408" s="144"/>
      <c r="L408" s="144">
        <v>0</v>
      </c>
      <c r="M408" s="162">
        <v>0</v>
      </c>
      <c r="N408" s="144">
        <v>0</v>
      </c>
      <c r="O408" s="144">
        <v>0</v>
      </c>
      <c r="P408" s="144" t="s">
        <v>1807</v>
      </c>
      <c r="Q408" s="144" t="s">
        <v>1829</v>
      </c>
      <c r="R408" s="144">
        <v>12</v>
      </c>
      <c r="S408" s="163">
        <v>1403.28</v>
      </c>
    </row>
    <row r="409" spans="1:19" x14ac:dyDescent="0.25">
      <c r="A409" s="164" t="s">
        <v>114</v>
      </c>
      <c r="B409" s="145" t="s">
        <v>507</v>
      </c>
      <c r="C409" s="145">
        <v>3107</v>
      </c>
      <c r="D409" s="145" t="s">
        <v>2047</v>
      </c>
      <c r="E409" s="145" t="s">
        <v>2048</v>
      </c>
      <c r="F409" s="145">
        <v>430202</v>
      </c>
      <c r="G409" s="145" t="s">
        <v>1799</v>
      </c>
      <c r="H409" s="145" t="s">
        <v>285</v>
      </c>
      <c r="I409" s="145" t="s">
        <v>92</v>
      </c>
      <c r="J409" s="145" t="s">
        <v>95</v>
      </c>
      <c r="K409" s="145"/>
      <c r="L409" s="145">
        <v>0</v>
      </c>
      <c r="M409" s="165">
        <v>0</v>
      </c>
      <c r="N409" s="145">
        <v>0</v>
      </c>
      <c r="O409" s="145">
        <v>0</v>
      </c>
      <c r="P409" s="145" t="s">
        <v>2020</v>
      </c>
      <c r="Q409" s="145" t="s">
        <v>2021</v>
      </c>
      <c r="R409" s="145">
        <v>12</v>
      </c>
      <c r="S409" s="166">
        <v>1403.28</v>
      </c>
    </row>
    <row r="410" spans="1:19" x14ac:dyDescent="0.25">
      <c r="A410" s="161" t="s">
        <v>114</v>
      </c>
      <c r="B410" s="144" t="s">
        <v>507</v>
      </c>
      <c r="C410" s="144">
        <v>3106</v>
      </c>
      <c r="D410" s="144" t="s">
        <v>2049</v>
      </c>
      <c r="E410" s="144" t="s">
        <v>2050</v>
      </c>
      <c r="F410" s="144">
        <v>430202</v>
      </c>
      <c r="G410" s="144" t="s">
        <v>1799</v>
      </c>
      <c r="H410" s="144" t="s">
        <v>285</v>
      </c>
      <c r="I410" s="144" t="s">
        <v>92</v>
      </c>
      <c r="J410" s="144" t="s">
        <v>95</v>
      </c>
      <c r="K410" s="144"/>
      <c r="L410" s="144">
        <v>0</v>
      </c>
      <c r="M410" s="162">
        <v>0</v>
      </c>
      <c r="N410" s="144">
        <v>0</v>
      </c>
      <c r="O410" s="144">
        <v>0</v>
      </c>
      <c r="P410" s="144" t="s">
        <v>1745</v>
      </c>
      <c r="Q410" s="144" t="s">
        <v>2051</v>
      </c>
      <c r="R410" s="144">
        <v>12</v>
      </c>
      <c r="S410" s="163">
        <v>1403.28</v>
      </c>
    </row>
    <row r="411" spans="1:19" x14ac:dyDescent="0.25">
      <c r="A411" s="164" t="s">
        <v>114</v>
      </c>
      <c r="B411" s="145" t="s">
        <v>420</v>
      </c>
      <c r="C411" s="145">
        <v>999</v>
      </c>
      <c r="D411" s="145" t="s">
        <v>1929</v>
      </c>
      <c r="E411" s="145" t="s">
        <v>542</v>
      </c>
      <c r="F411" s="145">
        <v>320108</v>
      </c>
      <c r="G411" s="145" t="s">
        <v>1879</v>
      </c>
      <c r="H411" s="145" t="s">
        <v>334</v>
      </c>
      <c r="I411" s="145" t="s">
        <v>95</v>
      </c>
      <c r="J411" s="145" t="s">
        <v>95</v>
      </c>
      <c r="K411" s="145"/>
      <c r="L411" s="145">
        <v>0</v>
      </c>
      <c r="M411" s="165">
        <v>0</v>
      </c>
      <c r="N411" s="145">
        <v>0</v>
      </c>
      <c r="O411" s="145">
        <v>0</v>
      </c>
      <c r="P411" s="145" t="s">
        <v>1733</v>
      </c>
      <c r="Q411" s="145" t="s">
        <v>1972</v>
      </c>
      <c r="R411" s="145">
        <v>12</v>
      </c>
      <c r="S411" s="166">
        <v>1403.28</v>
      </c>
    </row>
    <row r="412" spans="1:19" x14ac:dyDescent="0.25">
      <c r="A412" s="161" t="s">
        <v>114</v>
      </c>
      <c r="B412" s="144" t="s">
        <v>703</v>
      </c>
      <c r="C412" s="144">
        <v>2008</v>
      </c>
      <c r="D412" s="144" t="s">
        <v>2052</v>
      </c>
      <c r="E412" s="144" t="s">
        <v>767</v>
      </c>
      <c r="F412" s="144">
        <v>279999</v>
      </c>
      <c r="G412" s="144" t="s">
        <v>1759</v>
      </c>
      <c r="H412" s="144" t="s">
        <v>268</v>
      </c>
      <c r="I412" s="144" t="s">
        <v>95</v>
      </c>
      <c r="J412" s="144" t="s">
        <v>95</v>
      </c>
      <c r="K412" s="144"/>
      <c r="L412" s="144">
        <v>0</v>
      </c>
      <c r="M412" s="162">
        <v>0</v>
      </c>
      <c r="N412" s="144">
        <v>0</v>
      </c>
      <c r="O412" s="144">
        <v>0</v>
      </c>
      <c r="P412" s="144" t="s">
        <v>1805</v>
      </c>
      <c r="Q412" s="144" t="s">
        <v>1806</v>
      </c>
      <c r="R412" s="144">
        <v>12</v>
      </c>
      <c r="S412" s="163">
        <v>1403.28</v>
      </c>
    </row>
    <row r="413" spans="1:19" x14ac:dyDescent="0.25">
      <c r="A413" s="164" t="s">
        <v>114</v>
      </c>
      <c r="B413" s="145" t="s">
        <v>362</v>
      </c>
      <c r="C413" s="145">
        <v>2401</v>
      </c>
      <c r="D413" s="145" t="s">
        <v>1830</v>
      </c>
      <c r="E413" s="145" t="s">
        <v>560</v>
      </c>
      <c r="F413" s="145">
        <v>451001</v>
      </c>
      <c r="G413" s="145" t="s">
        <v>1735</v>
      </c>
      <c r="H413" s="145" t="s">
        <v>271</v>
      </c>
      <c r="I413" s="145" t="s">
        <v>95</v>
      </c>
      <c r="J413" s="145" t="s">
        <v>95</v>
      </c>
      <c r="K413" s="145"/>
      <c r="L413" s="145">
        <v>0</v>
      </c>
      <c r="M413" s="165">
        <v>0</v>
      </c>
      <c r="N413" s="145">
        <v>0</v>
      </c>
      <c r="O413" s="145">
        <v>0</v>
      </c>
      <c r="P413" s="145" t="s">
        <v>1736</v>
      </c>
      <c r="Q413" s="145" t="s">
        <v>1737</v>
      </c>
      <c r="R413" s="145">
        <v>12</v>
      </c>
      <c r="S413" s="166">
        <v>1403.28</v>
      </c>
    </row>
    <row r="414" spans="1:19" x14ac:dyDescent="0.25">
      <c r="A414" s="161" t="s">
        <v>114</v>
      </c>
      <c r="B414" s="144" t="s">
        <v>420</v>
      </c>
      <c r="C414" s="144">
        <v>999</v>
      </c>
      <c r="D414" s="144" t="s">
        <v>1929</v>
      </c>
      <c r="E414" s="144" t="s">
        <v>542</v>
      </c>
      <c r="F414" s="144">
        <v>320108</v>
      </c>
      <c r="G414" s="144" t="s">
        <v>1879</v>
      </c>
      <c r="H414" s="144" t="s">
        <v>1523</v>
      </c>
      <c r="I414" s="144" t="s">
        <v>95</v>
      </c>
      <c r="J414" s="144" t="s">
        <v>95</v>
      </c>
      <c r="K414" s="144"/>
      <c r="L414" s="144">
        <v>0</v>
      </c>
      <c r="M414" s="162">
        <v>0</v>
      </c>
      <c r="N414" s="144">
        <v>0</v>
      </c>
      <c r="O414" s="144">
        <v>0</v>
      </c>
      <c r="P414" s="144" t="s">
        <v>1921</v>
      </c>
      <c r="Q414" s="144" t="s">
        <v>1922</v>
      </c>
      <c r="R414" s="144">
        <v>12</v>
      </c>
      <c r="S414" s="163">
        <v>1403.28</v>
      </c>
    </row>
    <row r="415" spans="1:19" x14ac:dyDescent="0.25">
      <c r="A415" s="164" t="s">
        <v>114</v>
      </c>
      <c r="B415" s="145" t="s">
        <v>1240</v>
      </c>
      <c r="C415" s="145">
        <v>1209</v>
      </c>
      <c r="D415" s="145" t="s">
        <v>2053</v>
      </c>
      <c r="E415" s="145" t="s">
        <v>1271</v>
      </c>
      <c r="F415" s="145">
        <v>360108</v>
      </c>
      <c r="G415" s="145" t="s">
        <v>1748</v>
      </c>
      <c r="H415" s="145" t="s">
        <v>1454</v>
      </c>
      <c r="I415" s="145" t="s">
        <v>95</v>
      </c>
      <c r="J415" s="145" t="s">
        <v>95</v>
      </c>
      <c r="K415" s="145"/>
      <c r="L415" s="145">
        <v>0</v>
      </c>
      <c r="M415" s="165">
        <v>0</v>
      </c>
      <c r="N415" s="145">
        <v>0</v>
      </c>
      <c r="O415" s="145">
        <v>0</v>
      </c>
      <c r="P415" s="145"/>
      <c r="Q415" s="145"/>
      <c r="R415" s="145">
        <v>12</v>
      </c>
      <c r="S415" s="166">
        <v>1403.28</v>
      </c>
    </row>
    <row r="416" spans="1:19" x14ac:dyDescent="0.25">
      <c r="A416" s="161" t="s">
        <v>114</v>
      </c>
      <c r="B416" s="144" t="s">
        <v>392</v>
      </c>
      <c r="C416" s="144">
        <v>2112</v>
      </c>
      <c r="D416" s="144" t="s">
        <v>217</v>
      </c>
      <c r="E416" s="144" t="s">
        <v>402</v>
      </c>
      <c r="F416" s="144">
        <v>540102</v>
      </c>
      <c r="G416" s="144" t="s">
        <v>159</v>
      </c>
      <c r="H416" s="144" t="s">
        <v>354</v>
      </c>
      <c r="I416" s="144" t="s">
        <v>95</v>
      </c>
      <c r="J416" s="144" t="s">
        <v>95</v>
      </c>
      <c r="K416" s="144"/>
      <c r="L416" s="144">
        <v>0</v>
      </c>
      <c r="M416" s="162">
        <v>0</v>
      </c>
      <c r="N416" s="144">
        <v>0</v>
      </c>
      <c r="O416" s="144">
        <v>0</v>
      </c>
      <c r="P416" s="144" t="s">
        <v>1832</v>
      </c>
      <c r="Q416" s="144" t="s">
        <v>1833</v>
      </c>
      <c r="R416" s="144">
        <v>11</v>
      </c>
      <c r="S416" s="163">
        <v>1286.3399999999999</v>
      </c>
    </row>
    <row r="417" spans="1:19" x14ac:dyDescent="0.25">
      <c r="A417" s="164" t="s">
        <v>114</v>
      </c>
      <c r="B417" s="145" t="s">
        <v>388</v>
      </c>
      <c r="C417" s="145">
        <v>2601</v>
      </c>
      <c r="D417" s="145" t="s">
        <v>2054</v>
      </c>
      <c r="E417" s="145" t="s">
        <v>176</v>
      </c>
      <c r="F417" s="145">
        <v>450401</v>
      </c>
      <c r="G417" s="145" t="s">
        <v>1735</v>
      </c>
      <c r="H417" s="145" t="s">
        <v>248</v>
      </c>
      <c r="I417" s="145" t="s">
        <v>95</v>
      </c>
      <c r="J417" s="145" t="s">
        <v>95</v>
      </c>
      <c r="K417" s="145"/>
      <c r="L417" s="145">
        <v>0</v>
      </c>
      <c r="M417" s="165">
        <v>0</v>
      </c>
      <c r="N417" s="145">
        <v>0</v>
      </c>
      <c r="O417" s="145">
        <v>0</v>
      </c>
      <c r="P417" s="145" t="s">
        <v>1733</v>
      </c>
      <c r="Q417" s="145" t="s">
        <v>1800</v>
      </c>
      <c r="R417" s="145">
        <v>11</v>
      </c>
      <c r="S417" s="166">
        <v>1286.3399999999999</v>
      </c>
    </row>
    <row r="418" spans="1:19" x14ac:dyDescent="0.25">
      <c r="A418" s="161" t="s">
        <v>114</v>
      </c>
      <c r="B418" s="144" t="s">
        <v>796</v>
      </c>
      <c r="C418" s="144">
        <v>2212</v>
      </c>
      <c r="D418" s="144" t="s">
        <v>2055</v>
      </c>
      <c r="E418" s="144" t="s">
        <v>2056</v>
      </c>
      <c r="F418" s="144">
        <v>400801</v>
      </c>
      <c r="G418" s="144" t="s">
        <v>1915</v>
      </c>
      <c r="H418" s="144" t="s">
        <v>248</v>
      </c>
      <c r="I418" s="144" t="s">
        <v>95</v>
      </c>
      <c r="J418" s="144" t="s">
        <v>95</v>
      </c>
      <c r="K418" s="144"/>
      <c r="L418" s="144">
        <v>0</v>
      </c>
      <c r="M418" s="162">
        <v>0</v>
      </c>
      <c r="N418" s="144">
        <v>0</v>
      </c>
      <c r="O418" s="144">
        <v>0</v>
      </c>
      <c r="P418" s="144" t="s">
        <v>1842</v>
      </c>
      <c r="Q418" s="144" t="s">
        <v>1843</v>
      </c>
      <c r="R418" s="144">
        <v>11</v>
      </c>
      <c r="S418" s="163">
        <v>1286.3399999999999</v>
      </c>
    </row>
    <row r="419" spans="1:19" x14ac:dyDescent="0.25">
      <c r="A419" s="164" t="s">
        <v>114</v>
      </c>
      <c r="B419" s="145" t="s">
        <v>420</v>
      </c>
      <c r="C419" s="145">
        <v>999</v>
      </c>
      <c r="D419" s="145" t="s">
        <v>1929</v>
      </c>
      <c r="E419" s="145" t="s">
        <v>542</v>
      </c>
      <c r="F419" s="145">
        <v>320108</v>
      </c>
      <c r="G419" s="145" t="s">
        <v>1879</v>
      </c>
      <c r="H419" s="145" t="s">
        <v>2057</v>
      </c>
      <c r="I419" s="145" t="s">
        <v>95</v>
      </c>
      <c r="J419" s="145" t="s">
        <v>95</v>
      </c>
      <c r="K419" s="145"/>
      <c r="L419" s="145">
        <v>0</v>
      </c>
      <c r="M419" s="165">
        <v>0</v>
      </c>
      <c r="N419" s="145">
        <v>0</v>
      </c>
      <c r="O419" s="145">
        <v>0</v>
      </c>
      <c r="P419" s="145" t="s">
        <v>1987</v>
      </c>
      <c r="Q419" s="145" t="s">
        <v>1988</v>
      </c>
      <c r="R419" s="145">
        <v>11</v>
      </c>
      <c r="S419" s="166">
        <v>1286.3399999999999</v>
      </c>
    </row>
    <row r="420" spans="1:19" x14ac:dyDescent="0.25">
      <c r="A420" s="161" t="s">
        <v>114</v>
      </c>
      <c r="B420" s="144" t="s">
        <v>249</v>
      </c>
      <c r="C420" s="144">
        <v>2512</v>
      </c>
      <c r="D420" s="144" t="s">
        <v>2012</v>
      </c>
      <c r="E420" s="144" t="s">
        <v>660</v>
      </c>
      <c r="F420" s="144">
        <v>260101</v>
      </c>
      <c r="G420" s="144" t="s">
        <v>107</v>
      </c>
      <c r="H420" s="144" t="s">
        <v>268</v>
      </c>
      <c r="I420" s="144" t="s">
        <v>95</v>
      </c>
      <c r="J420" s="144" t="s">
        <v>95</v>
      </c>
      <c r="K420" s="144"/>
      <c r="L420" s="144">
        <v>0</v>
      </c>
      <c r="M420" s="162">
        <v>0</v>
      </c>
      <c r="N420" s="144">
        <v>0</v>
      </c>
      <c r="O420" s="144">
        <v>0</v>
      </c>
      <c r="P420" s="144" t="s">
        <v>2058</v>
      </c>
      <c r="Q420" s="144" t="s">
        <v>2059</v>
      </c>
      <c r="R420" s="144">
        <v>11</v>
      </c>
      <c r="S420" s="163">
        <v>1286.3399999999999</v>
      </c>
    </row>
    <row r="421" spans="1:19" x14ac:dyDescent="0.25">
      <c r="A421" s="164" t="s">
        <v>114</v>
      </c>
      <c r="B421" s="145" t="s">
        <v>392</v>
      </c>
      <c r="C421" s="145">
        <v>1111</v>
      </c>
      <c r="D421" s="145" t="s">
        <v>158</v>
      </c>
      <c r="E421" s="145" t="s">
        <v>491</v>
      </c>
      <c r="F421" s="145">
        <v>540101</v>
      </c>
      <c r="G421" s="145" t="s">
        <v>159</v>
      </c>
      <c r="H421" s="145" t="s">
        <v>271</v>
      </c>
      <c r="I421" s="145" t="s">
        <v>95</v>
      </c>
      <c r="J421" s="145" t="s">
        <v>95</v>
      </c>
      <c r="K421" s="145"/>
      <c r="L421" s="145">
        <v>0</v>
      </c>
      <c r="M421" s="165">
        <v>0</v>
      </c>
      <c r="N421" s="145">
        <v>0</v>
      </c>
      <c r="O421" s="145">
        <v>0</v>
      </c>
      <c r="P421" s="145" t="s">
        <v>1873</v>
      </c>
      <c r="Q421" s="145" t="s">
        <v>1874</v>
      </c>
      <c r="R421" s="145">
        <v>11</v>
      </c>
      <c r="S421" s="166">
        <v>1286.3399999999999</v>
      </c>
    </row>
    <row r="422" spans="1:19" x14ac:dyDescent="0.25">
      <c r="A422" s="161" t="s">
        <v>114</v>
      </c>
      <c r="B422" s="144" t="s">
        <v>420</v>
      </c>
      <c r="C422" s="144">
        <v>999</v>
      </c>
      <c r="D422" s="144" t="s">
        <v>1929</v>
      </c>
      <c r="E422" s="144" t="s">
        <v>542</v>
      </c>
      <c r="F422" s="144">
        <v>320108</v>
      </c>
      <c r="G422" s="144" t="s">
        <v>1879</v>
      </c>
      <c r="H422" s="144" t="s">
        <v>354</v>
      </c>
      <c r="I422" s="144" t="s">
        <v>95</v>
      </c>
      <c r="J422" s="144" t="s">
        <v>95</v>
      </c>
      <c r="K422" s="144"/>
      <c r="L422" s="144">
        <v>0</v>
      </c>
      <c r="M422" s="162">
        <v>0</v>
      </c>
      <c r="N422" s="144">
        <v>0</v>
      </c>
      <c r="O422" s="144">
        <v>0</v>
      </c>
      <c r="P422" s="144" t="s">
        <v>1964</v>
      </c>
      <c r="Q422" s="144" t="s">
        <v>1965</v>
      </c>
      <c r="R422" s="144">
        <v>10</v>
      </c>
      <c r="S422" s="163">
        <v>1169.4000000000001</v>
      </c>
    </row>
    <row r="423" spans="1:19" x14ac:dyDescent="0.25">
      <c r="A423" s="164" t="s">
        <v>114</v>
      </c>
      <c r="B423" s="145" t="s">
        <v>371</v>
      </c>
      <c r="C423" s="145">
        <v>1110</v>
      </c>
      <c r="D423" s="145" t="s">
        <v>133</v>
      </c>
      <c r="E423" s="145" t="s">
        <v>132</v>
      </c>
      <c r="F423" s="145">
        <v>90101</v>
      </c>
      <c r="G423" s="145" t="s">
        <v>1863</v>
      </c>
      <c r="H423" s="145" t="s">
        <v>1948</v>
      </c>
      <c r="I423" s="145" t="s">
        <v>95</v>
      </c>
      <c r="J423" s="145" t="s">
        <v>95</v>
      </c>
      <c r="K423" s="145"/>
      <c r="L423" s="145">
        <v>0</v>
      </c>
      <c r="M423" s="165">
        <v>0</v>
      </c>
      <c r="N423" s="145">
        <v>0</v>
      </c>
      <c r="O423" s="145">
        <v>0</v>
      </c>
      <c r="P423" s="145" t="s">
        <v>1932</v>
      </c>
      <c r="Q423" s="145" t="s">
        <v>1904</v>
      </c>
      <c r="R423" s="145">
        <v>10</v>
      </c>
      <c r="S423" s="166">
        <v>1169.4000000000001</v>
      </c>
    </row>
    <row r="424" spans="1:19" x14ac:dyDescent="0.25">
      <c r="A424" s="161" t="s">
        <v>114</v>
      </c>
      <c r="B424" s="144" t="s">
        <v>306</v>
      </c>
      <c r="C424" s="144">
        <v>2293</v>
      </c>
      <c r="D424" s="144" t="s">
        <v>1885</v>
      </c>
      <c r="E424" s="144" t="s">
        <v>347</v>
      </c>
      <c r="F424" s="144">
        <v>451101</v>
      </c>
      <c r="G424" s="144" t="s">
        <v>1735</v>
      </c>
      <c r="H424" s="144" t="s">
        <v>248</v>
      </c>
      <c r="I424" s="144" t="s">
        <v>95</v>
      </c>
      <c r="J424" s="144" t="s">
        <v>95</v>
      </c>
      <c r="K424" s="144"/>
      <c r="L424" s="144">
        <v>0</v>
      </c>
      <c r="M424" s="162">
        <v>0</v>
      </c>
      <c r="N424" s="144">
        <v>0</v>
      </c>
      <c r="O424" s="144">
        <v>0</v>
      </c>
      <c r="P424" s="144" t="s">
        <v>1801</v>
      </c>
      <c r="Q424" s="144" t="s">
        <v>1802</v>
      </c>
      <c r="R424" s="144">
        <v>10</v>
      </c>
      <c r="S424" s="163">
        <v>1169.4000000000001</v>
      </c>
    </row>
    <row r="425" spans="1:19" x14ac:dyDescent="0.25">
      <c r="A425" s="164" t="s">
        <v>114</v>
      </c>
      <c r="B425" s="145" t="s">
        <v>420</v>
      </c>
      <c r="C425" s="145">
        <v>1102</v>
      </c>
      <c r="D425" s="145" t="s">
        <v>1824</v>
      </c>
      <c r="E425" s="145" t="s">
        <v>423</v>
      </c>
      <c r="F425" s="145">
        <v>230101</v>
      </c>
      <c r="G425" s="145" t="s">
        <v>119</v>
      </c>
      <c r="H425" s="145" t="s">
        <v>1907</v>
      </c>
      <c r="I425" s="145" t="s">
        <v>95</v>
      </c>
      <c r="J425" s="145" t="s">
        <v>95</v>
      </c>
      <c r="K425" s="145"/>
      <c r="L425" s="145">
        <v>0</v>
      </c>
      <c r="M425" s="165">
        <v>0</v>
      </c>
      <c r="N425" s="145">
        <v>0</v>
      </c>
      <c r="O425" s="145">
        <v>0</v>
      </c>
      <c r="P425" s="145" t="s">
        <v>1895</v>
      </c>
      <c r="Q425" s="145" t="s">
        <v>1926</v>
      </c>
      <c r="R425" s="145">
        <v>10</v>
      </c>
      <c r="S425" s="166">
        <v>1169.4000000000001</v>
      </c>
    </row>
    <row r="426" spans="1:19" x14ac:dyDescent="0.25">
      <c r="A426" s="161" t="s">
        <v>114</v>
      </c>
      <c r="B426" s="144" t="s">
        <v>677</v>
      </c>
      <c r="C426" s="144">
        <v>2412</v>
      </c>
      <c r="D426" s="144" t="s">
        <v>2060</v>
      </c>
      <c r="E426" s="144" t="s">
        <v>2061</v>
      </c>
      <c r="F426" s="144">
        <v>400504</v>
      </c>
      <c r="G426" s="144" t="s">
        <v>1915</v>
      </c>
      <c r="H426" s="144" t="s">
        <v>248</v>
      </c>
      <c r="I426" s="144" t="s">
        <v>95</v>
      </c>
      <c r="J426" s="144" t="s">
        <v>95</v>
      </c>
      <c r="K426" s="144"/>
      <c r="L426" s="144">
        <v>0</v>
      </c>
      <c r="M426" s="162">
        <v>0</v>
      </c>
      <c r="N426" s="144">
        <v>0</v>
      </c>
      <c r="O426" s="144">
        <v>0</v>
      </c>
      <c r="P426" s="144" t="s">
        <v>1982</v>
      </c>
      <c r="Q426" s="144" t="s">
        <v>1983</v>
      </c>
      <c r="R426" s="144">
        <v>10</v>
      </c>
      <c r="S426" s="163">
        <v>1169.4000000000001</v>
      </c>
    </row>
    <row r="427" spans="1:19" x14ac:dyDescent="0.25">
      <c r="A427" s="164" t="s">
        <v>114</v>
      </c>
      <c r="B427" s="145" t="s">
        <v>703</v>
      </c>
      <c r="C427" s="145">
        <v>1121</v>
      </c>
      <c r="D427" s="145" t="s">
        <v>1758</v>
      </c>
      <c r="E427" s="145" t="s">
        <v>757</v>
      </c>
      <c r="F427" s="145">
        <v>270501</v>
      </c>
      <c r="G427" s="145" t="s">
        <v>1759</v>
      </c>
      <c r="H427" s="145" t="s">
        <v>795</v>
      </c>
      <c r="I427" s="145" t="s">
        <v>95</v>
      </c>
      <c r="J427" s="145" t="s">
        <v>95</v>
      </c>
      <c r="K427" s="145"/>
      <c r="L427" s="145">
        <v>0</v>
      </c>
      <c r="M427" s="165">
        <v>0</v>
      </c>
      <c r="N427" s="145">
        <v>0</v>
      </c>
      <c r="O427" s="145">
        <v>0</v>
      </c>
      <c r="P427" s="145" t="s">
        <v>1774</v>
      </c>
      <c r="Q427" s="145" t="s">
        <v>1775</v>
      </c>
      <c r="R427" s="145">
        <v>10</v>
      </c>
      <c r="S427" s="166">
        <v>1169.4000000000001</v>
      </c>
    </row>
    <row r="428" spans="1:19" x14ac:dyDescent="0.25">
      <c r="A428" s="161" t="s">
        <v>114</v>
      </c>
      <c r="B428" s="144" t="s">
        <v>420</v>
      </c>
      <c r="C428" s="144">
        <v>999</v>
      </c>
      <c r="D428" s="144" t="s">
        <v>1929</v>
      </c>
      <c r="E428" s="144" t="s">
        <v>542</v>
      </c>
      <c r="F428" s="144">
        <v>320108</v>
      </c>
      <c r="G428" s="144" t="s">
        <v>1879</v>
      </c>
      <c r="H428" s="144" t="s">
        <v>271</v>
      </c>
      <c r="I428" s="144" t="s">
        <v>95</v>
      </c>
      <c r="J428" s="144" t="s">
        <v>95</v>
      </c>
      <c r="K428" s="144"/>
      <c r="L428" s="144">
        <v>0</v>
      </c>
      <c r="M428" s="162">
        <v>0</v>
      </c>
      <c r="N428" s="144">
        <v>0</v>
      </c>
      <c r="O428" s="144">
        <v>0</v>
      </c>
      <c r="P428" s="144" t="s">
        <v>1733</v>
      </c>
      <c r="Q428" s="144" t="s">
        <v>1972</v>
      </c>
      <c r="R428" s="144">
        <v>10</v>
      </c>
      <c r="S428" s="163">
        <v>1169.4000000000001</v>
      </c>
    </row>
    <row r="429" spans="1:19" x14ac:dyDescent="0.25">
      <c r="A429" s="164" t="s">
        <v>114</v>
      </c>
      <c r="B429" s="145" t="s">
        <v>507</v>
      </c>
      <c r="C429" s="145">
        <v>2104</v>
      </c>
      <c r="D429" s="145" t="s">
        <v>2062</v>
      </c>
      <c r="E429" s="145" t="s">
        <v>2063</v>
      </c>
      <c r="F429" s="145">
        <v>430202</v>
      </c>
      <c r="G429" s="145" t="s">
        <v>1799</v>
      </c>
      <c r="H429" s="145" t="s">
        <v>285</v>
      </c>
      <c r="I429" s="145" t="s">
        <v>92</v>
      </c>
      <c r="J429" s="145" t="s">
        <v>95</v>
      </c>
      <c r="K429" s="145"/>
      <c r="L429" s="145">
        <v>0</v>
      </c>
      <c r="M429" s="165">
        <v>0</v>
      </c>
      <c r="N429" s="145">
        <v>0</v>
      </c>
      <c r="O429" s="145">
        <v>0</v>
      </c>
      <c r="P429" s="145" t="s">
        <v>1745</v>
      </c>
      <c r="Q429" s="145" t="s">
        <v>2051</v>
      </c>
      <c r="R429" s="145">
        <v>10</v>
      </c>
      <c r="S429" s="166">
        <v>1169.4000000000001</v>
      </c>
    </row>
    <row r="430" spans="1:19" x14ac:dyDescent="0.25">
      <c r="A430" s="161" t="s">
        <v>114</v>
      </c>
      <c r="B430" s="144" t="s">
        <v>362</v>
      </c>
      <c r="C430" s="144">
        <v>2101</v>
      </c>
      <c r="D430" s="144" t="s">
        <v>2064</v>
      </c>
      <c r="E430" s="144" t="s">
        <v>708</v>
      </c>
      <c r="F430" s="144">
        <v>451001</v>
      </c>
      <c r="G430" s="144" t="s">
        <v>1735</v>
      </c>
      <c r="H430" s="144" t="s">
        <v>248</v>
      </c>
      <c r="I430" s="144" t="s">
        <v>92</v>
      </c>
      <c r="J430" s="144" t="s">
        <v>95</v>
      </c>
      <c r="K430" s="144"/>
      <c r="L430" s="144">
        <v>0</v>
      </c>
      <c r="M430" s="162">
        <v>0</v>
      </c>
      <c r="N430" s="144">
        <v>0</v>
      </c>
      <c r="O430" s="144">
        <v>0</v>
      </c>
      <c r="P430" s="144" t="s">
        <v>1856</v>
      </c>
      <c r="Q430" s="144" t="s">
        <v>1857</v>
      </c>
      <c r="R430" s="144">
        <v>10</v>
      </c>
      <c r="S430" s="163">
        <v>1169.4000000000001</v>
      </c>
    </row>
    <row r="431" spans="1:19" x14ac:dyDescent="0.25">
      <c r="A431" s="164" t="s">
        <v>114</v>
      </c>
      <c r="B431" s="145" t="s">
        <v>477</v>
      </c>
      <c r="C431" s="145">
        <v>1001</v>
      </c>
      <c r="D431" s="145" t="s">
        <v>154</v>
      </c>
      <c r="E431" s="145" t="s">
        <v>480</v>
      </c>
      <c r="F431" s="145">
        <v>160905</v>
      </c>
      <c r="G431" s="145" t="s">
        <v>137</v>
      </c>
      <c r="H431" s="145" t="s">
        <v>1897</v>
      </c>
      <c r="I431" s="145" t="s">
        <v>95</v>
      </c>
      <c r="J431" s="145" t="s">
        <v>95</v>
      </c>
      <c r="K431" s="145"/>
      <c r="L431" s="145">
        <v>0</v>
      </c>
      <c r="M431" s="165">
        <v>0</v>
      </c>
      <c r="N431" s="145">
        <v>0</v>
      </c>
      <c r="O431" s="145">
        <v>0</v>
      </c>
      <c r="P431" s="145" t="s">
        <v>2013</v>
      </c>
      <c r="Q431" s="145" t="s">
        <v>2014</v>
      </c>
      <c r="R431" s="145">
        <v>10</v>
      </c>
      <c r="S431" s="166">
        <v>1169.4000000000001</v>
      </c>
    </row>
    <row r="432" spans="1:19" x14ac:dyDescent="0.25">
      <c r="A432" s="161" t="s">
        <v>114</v>
      </c>
      <c r="B432" s="144" t="s">
        <v>392</v>
      </c>
      <c r="C432" s="144">
        <v>2112</v>
      </c>
      <c r="D432" s="144" t="s">
        <v>217</v>
      </c>
      <c r="E432" s="144" t="s">
        <v>402</v>
      </c>
      <c r="F432" s="144">
        <v>540102</v>
      </c>
      <c r="G432" s="144" t="s">
        <v>159</v>
      </c>
      <c r="H432" s="144" t="s">
        <v>1994</v>
      </c>
      <c r="I432" s="144" t="s">
        <v>95</v>
      </c>
      <c r="J432" s="144" t="s">
        <v>95</v>
      </c>
      <c r="K432" s="144"/>
      <c r="L432" s="144">
        <v>0</v>
      </c>
      <c r="M432" s="162">
        <v>0</v>
      </c>
      <c r="N432" s="144">
        <v>0</v>
      </c>
      <c r="O432" s="144">
        <v>0</v>
      </c>
      <c r="P432" s="144" t="s">
        <v>2065</v>
      </c>
      <c r="Q432" s="144" t="s">
        <v>2066</v>
      </c>
      <c r="R432" s="144">
        <v>10</v>
      </c>
      <c r="S432" s="163">
        <v>1169.4000000000001</v>
      </c>
    </row>
    <row r="433" spans="1:19" x14ac:dyDescent="0.25">
      <c r="A433" s="164" t="s">
        <v>114</v>
      </c>
      <c r="B433" s="145" t="s">
        <v>477</v>
      </c>
      <c r="C433" s="145">
        <v>1002</v>
      </c>
      <c r="D433" s="145" t="s">
        <v>2015</v>
      </c>
      <c r="E433" s="145" t="s">
        <v>516</v>
      </c>
      <c r="F433" s="145">
        <v>160905</v>
      </c>
      <c r="G433" s="145" t="s">
        <v>137</v>
      </c>
      <c r="H433" s="145" t="s">
        <v>268</v>
      </c>
      <c r="I433" s="145" t="s">
        <v>95</v>
      </c>
      <c r="J433" s="145" t="s">
        <v>95</v>
      </c>
      <c r="K433" s="145"/>
      <c r="L433" s="145">
        <v>0</v>
      </c>
      <c r="M433" s="165">
        <v>0</v>
      </c>
      <c r="N433" s="145">
        <v>0</v>
      </c>
      <c r="O433" s="145">
        <v>0</v>
      </c>
      <c r="P433" s="145" t="s">
        <v>1845</v>
      </c>
      <c r="Q433" s="145" t="s">
        <v>1846</v>
      </c>
      <c r="R433" s="145">
        <v>10</v>
      </c>
      <c r="S433" s="166">
        <v>1169.4000000000001</v>
      </c>
    </row>
    <row r="434" spans="1:19" x14ac:dyDescent="0.25">
      <c r="A434" s="161" t="s">
        <v>114</v>
      </c>
      <c r="B434" s="144" t="s">
        <v>362</v>
      </c>
      <c r="C434" s="144">
        <v>2301</v>
      </c>
      <c r="D434" s="144" t="s">
        <v>2067</v>
      </c>
      <c r="E434" s="144" t="s">
        <v>387</v>
      </c>
      <c r="F434" s="144">
        <v>451002</v>
      </c>
      <c r="G434" s="144" t="s">
        <v>1735</v>
      </c>
      <c r="H434" s="144" t="s">
        <v>288</v>
      </c>
      <c r="I434" s="144" t="s">
        <v>95</v>
      </c>
      <c r="J434" s="144" t="s">
        <v>95</v>
      </c>
      <c r="K434" s="144"/>
      <c r="L434" s="144">
        <v>0</v>
      </c>
      <c r="M434" s="162">
        <v>0</v>
      </c>
      <c r="N434" s="144">
        <v>0</v>
      </c>
      <c r="O434" s="144">
        <v>0</v>
      </c>
      <c r="P434" s="144" t="s">
        <v>1762</v>
      </c>
      <c r="Q434" s="144" t="s">
        <v>1763</v>
      </c>
      <c r="R434" s="144">
        <v>10</v>
      </c>
      <c r="S434" s="163">
        <v>1169.4000000000001</v>
      </c>
    </row>
    <row r="435" spans="1:19" x14ac:dyDescent="0.25">
      <c r="A435" s="164" t="s">
        <v>114</v>
      </c>
      <c r="B435" s="145" t="s">
        <v>420</v>
      </c>
      <c r="C435" s="145">
        <v>999</v>
      </c>
      <c r="D435" s="145" t="s">
        <v>1929</v>
      </c>
      <c r="E435" s="145" t="s">
        <v>542</v>
      </c>
      <c r="F435" s="145">
        <v>320108</v>
      </c>
      <c r="G435" s="145" t="s">
        <v>1879</v>
      </c>
      <c r="H435" s="145" t="s">
        <v>2068</v>
      </c>
      <c r="I435" s="145" t="s">
        <v>92</v>
      </c>
      <c r="J435" s="145" t="s">
        <v>95</v>
      </c>
      <c r="K435" s="145"/>
      <c r="L435" s="145">
        <v>0</v>
      </c>
      <c r="M435" s="165">
        <v>0</v>
      </c>
      <c r="N435" s="145">
        <v>0</v>
      </c>
      <c r="O435" s="145">
        <v>0</v>
      </c>
      <c r="P435" s="145" t="s">
        <v>1825</v>
      </c>
      <c r="Q435" s="145" t="s">
        <v>1826</v>
      </c>
      <c r="R435" s="145">
        <v>10</v>
      </c>
      <c r="S435" s="166">
        <v>1169.4000000000001</v>
      </c>
    </row>
    <row r="436" spans="1:19" x14ac:dyDescent="0.25">
      <c r="A436" s="161" t="s">
        <v>114</v>
      </c>
      <c r="B436" s="144" t="s">
        <v>420</v>
      </c>
      <c r="C436" s="144">
        <v>1101</v>
      </c>
      <c r="D436" s="144" t="s">
        <v>124</v>
      </c>
      <c r="E436" s="144" t="s">
        <v>426</v>
      </c>
      <c r="F436" s="144">
        <v>230101</v>
      </c>
      <c r="G436" s="144" t="s">
        <v>119</v>
      </c>
      <c r="H436" s="144" t="s">
        <v>2069</v>
      </c>
      <c r="I436" s="144" t="s">
        <v>95</v>
      </c>
      <c r="J436" s="144" t="s">
        <v>95</v>
      </c>
      <c r="K436" s="144"/>
      <c r="L436" s="144">
        <v>0</v>
      </c>
      <c r="M436" s="162">
        <v>0</v>
      </c>
      <c r="N436" s="144">
        <v>0</v>
      </c>
      <c r="O436" s="144">
        <v>0</v>
      </c>
      <c r="P436" s="144" t="s">
        <v>1949</v>
      </c>
      <c r="Q436" s="144" t="s">
        <v>1950</v>
      </c>
      <c r="R436" s="144">
        <v>10</v>
      </c>
      <c r="S436" s="163">
        <v>1169.4000000000001</v>
      </c>
    </row>
    <row r="437" spans="1:19" x14ac:dyDescent="0.25">
      <c r="A437" s="164" t="s">
        <v>114</v>
      </c>
      <c r="B437" s="145" t="s">
        <v>371</v>
      </c>
      <c r="C437" s="145">
        <v>1110</v>
      </c>
      <c r="D437" s="145" t="s">
        <v>133</v>
      </c>
      <c r="E437" s="145" t="s">
        <v>132</v>
      </c>
      <c r="F437" s="145">
        <v>90101</v>
      </c>
      <c r="G437" s="145" t="s">
        <v>1863</v>
      </c>
      <c r="H437" s="145" t="s">
        <v>590</v>
      </c>
      <c r="I437" s="145" t="s">
        <v>95</v>
      </c>
      <c r="J437" s="145" t="s">
        <v>95</v>
      </c>
      <c r="K437" s="145"/>
      <c r="L437" s="145">
        <v>0</v>
      </c>
      <c r="M437" s="165">
        <v>0</v>
      </c>
      <c r="N437" s="145">
        <v>0</v>
      </c>
      <c r="O437" s="145">
        <v>0</v>
      </c>
      <c r="P437" s="145" t="s">
        <v>1932</v>
      </c>
      <c r="Q437" s="145" t="s">
        <v>1904</v>
      </c>
      <c r="R437" s="145">
        <v>9</v>
      </c>
      <c r="S437" s="166">
        <v>1052.46</v>
      </c>
    </row>
    <row r="438" spans="1:19" x14ac:dyDescent="0.25">
      <c r="A438" s="161" t="s">
        <v>114</v>
      </c>
      <c r="B438" s="144" t="s">
        <v>420</v>
      </c>
      <c r="C438" s="144">
        <v>2120</v>
      </c>
      <c r="D438" s="144" t="s">
        <v>1977</v>
      </c>
      <c r="E438" s="144" t="s">
        <v>894</v>
      </c>
      <c r="F438" s="144">
        <v>230101</v>
      </c>
      <c r="G438" s="144" t="s">
        <v>119</v>
      </c>
      <c r="H438" s="144" t="s">
        <v>248</v>
      </c>
      <c r="I438" s="144" t="s">
        <v>95</v>
      </c>
      <c r="J438" s="144" t="s">
        <v>95</v>
      </c>
      <c r="K438" s="144"/>
      <c r="L438" s="144">
        <v>0</v>
      </c>
      <c r="M438" s="162">
        <v>0</v>
      </c>
      <c r="N438" s="144">
        <v>0</v>
      </c>
      <c r="O438" s="144">
        <v>0</v>
      </c>
      <c r="P438" s="144" t="s">
        <v>1895</v>
      </c>
      <c r="Q438" s="144" t="s">
        <v>1926</v>
      </c>
      <c r="R438" s="144">
        <v>9</v>
      </c>
      <c r="S438" s="163">
        <v>1052.46</v>
      </c>
    </row>
    <row r="439" spans="1:19" x14ac:dyDescent="0.25">
      <c r="A439" s="164" t="s">
        <v>114</v>
      </c>
      <c r="B439" s="145" t="s">
        <v>416</v>
      </c>
      <c r="C439" s="145">
        <v>2200</v>
      </c>
      <c r="D439" s="145" t="s">
        <v>2070</v>
      </c>
      <c r="E439" s="145" t="s">
        <v>2071</v>
      </c>
      <c r="F439" s="145">
        <v>310599</v>
      </c>
      <c r="G439" s="145" t="s">
        <v>1937</v>
      </c>
      <c r="H439" s="145" t="s">
        <v>248</v>
      </c>
      <c r="I439" s="145" t="s">
        <v>95</v>
      </c>
      <c r="J439" s="145" t="s">
        <v>95</v>
      </c>
      <c r="K439" s="145"/>
      <c r="L439" s="145">
        <v>0</v>
      </c>
      <c r="M439" s="165">
        <v>0</v>
      </c>
      <c r="N439" s="145">
        <v>0</v>
      </c>
      <c r="O439" s="145">
        <v>0</v>
      </c>
      <c r="P439" s="145" t="s">
        <v>1858</v>
      </c>
      <c r="Q439" s="145" t="s">
        <v>1859</v>
      </c>
      <c r="R439" s="145">
        <v>9</v>
      </c>
      <c r="S439" s="166">
        <v>1052.46</v>
      </c>
    </row>
    <row r="440" spans="1:19" x14ac:dyDescent="0.25">
      <c r="A440" s="161" t="s">
        <v>114</v>
      </c>
      <c r="B440" s="144" t="s">
        <v>249</v>
      </c>
      <c r="C440" s="144">
        <v>1107</v>
      </c>
      <c r="D440" s="144" t="s">
        <v>129</v>
      </c>
      <c r="E440" s="144" t="s">
        <v>128</v>
      </c>
      <c r="F440" s="144">
        <v>260101</v>
      </c>
      <c r="G440" s="144" t="s">
        <v>107</v>
      </c>
      <c r="H440" s="144" t="s">
        <v>248</v>
      </c>
      <c r="I440" s="144" t="s">
        <v>95</v>
      </c>
      <c r="J440" s="144" t="s">
        <v>95</v>
      </c>
      <c r="K440" s="144"/>
      <c r="L440" s="144">
        <v>0</v>
      </c>
      <c r="M440" s="162">
        <v>0</v>
      </c>
      <c r="N440" s="144">
        <v>0</v>
      </c>
      <c r="O440" s="144">
        <v>0</v>
      </c>
      <c r="P440" s="144" t="s">
        <v>2017</v>
      </c>
      <c r="Q440" s="144" t="s">
        <v>1840</v>
      </c>
      <c r="R440" s="144">
        <v>9</v>
      </c>
      <c r="S440" s="163">
        <v>1052.46</v>
      </c>
    </row>
    <row r="441" spans="1:19" x14ac:dyDescent="0.25">
      <c r="A441" s="164" t="s">
        <v>114</v>
      </c>
      <c r="B441" s="145" t="s">
        <v>703</v>
      </c>
      <c r="C441" s="145">
        <v>997</v>
      </c>
      <c r="D441" s="145" t="s">
        <v>1878</v>
      </c>
      <c r="E441" s="145" t="s">
        <v>706</v>
      </c>
      <c r="F441" s="145">
        <v>320104</v>
      </c>
      <c r="G441" s="145" t="s">
        <v>1879</v>
      </c>
      <c r="H441" s="145" t="s">
        <v>447</v>
      </c>
      <c r="I441" s="145" t="s">
        <v>95</v>
      </c>
      <c r="J441" s="145" t="s">
        <v>95</v>
      </c>
      <c r="K441" s="145"/>
      <c r="L441" s="145">
        <v>0</v>
      </c>
      <c r="M441" s="165">
        <v>0</v>
      </c>
      <c r="N441" s="145">
        <v>0</v>
      </c>
      <c r="O441" s="145">
        <v>0</v>
      </c>
      <c r="P441" s="145" t="s">
        <v>1868</v>
      </c>
      <c r="Q441" s="145" t="s">
        <v>1840</v>
      </c>
      <c r="R441" s="145">
        <v>9</v>
      </c>
      <c r="S441" s="166">
        <v>1052.46</v>
      </c>
    </row>
    <row r="442" spans="1:19" x14ac:dyDescent="0.25">
      <c r="A442" s="161" t="s">
        <v>114</v>
      </c>
      <c r="B442" s="144" t="s">
        <v>703</v>
      </c>
      <c r="C442" s="144">
        <v>1001</v>
      </c>
      <c r="D442" s="144" t="s">
        <v>146</v>
      </c>
      <c r="E442" s="144" t="s">
        <v>711</v>
      </c>
      <c r="F442" s="144">
        <v>279999</v>
      </c>
      <c r="G442" s="144" t="s">
        <v>1759</v>
      </c>
      <c r="H442" s="144" t="s">
        <v>795</v>
      </c>
      <c r="I442" s="144" t="s">
        <v>95</v>
      </c>
      <c r="J442" s="144" t="s">
        <v>95</v>
      </c>
      <c r="K442" s="144" t="s">
        <v>548</v>
      </c>
      <c r="L442" s="144">
        <v>9</v>
      </c>
      <c r="M442" s="162">
        <v>1052.46</v>
      </c>
      <c r="N442" s="144">
        <v>0</v>
      </c>
      <c r="O442" s="144">
        <v>9</v>
      </c>
      <c r="P442" s="144" t="s">
        <v>1764</v>
      </c>
      <c r="Q442" s="144" t="s">
        <v>1765</v>
      </c>
      <c r="R442" s="144">
        <v>9</v>
      </c>
      <c r="S442" s="163">
        <v>1052.46</v>
      </c>
    </row>
    <row r="443" spans="1:19" x14ac:dyDescent="0.25">
      <c r="A443" s="164" t="s">
        <v>114</v>
      </c>
      <c r="B443" s="145" t="s">
        <v>703</v>
      </c>
      <c r="C443" s="145">
        <v>1121</v>
      </c>
      <c r="D443" s="145" t="s">
        <v>1758</v>
      </c>
      <c r="E443" s="145" t="s">
        <v>757</v>
      </c>
      <c r="F443" s="145">
        <v>270501</v>
      </c>
      <c r="G443" s="145" t="s">
        <v>1759</v>
      </c>
      <c r="H443" s="145" t="s">
        <v>1976</v>
      </c>
      <c r="I443" s="145" t="s">
        <v>95</v>
      </c>
      <c r="J443" s="145" t="s">
        <v>95</v>
      </c>
      <c r="K443" s="145"/>
      <c r="L443" s="145">
        <v>0</v>
      </c>
      <c r="M443" s="165">
        <v>0</v>
      </c>
      <c r="N443" s="145">
        <v>0</v>
      </c>
      <c r="O443" s="145">
        <v>0</v>
      </c>
      <c r="P443" s="145" t="s">
        <v>1774</v>
      </c>
      <c r="Q443" s="145" t="s">
        <v>1775</v>
      </c>
      <c r="R443" s="145">
        <v>9</v>
      </c>
      <c r="S443" s="166">
        <v>1052.46</v>
      </c>
    </row>
    <row r="444" spans="1:19" x14ac:dyDescent="0.25">
      <c r="A444" s="161" t="s">
        <v>114</v>
      </c>
      <c r="B444" s="144" t="s">
        <v>507</v>
      </c>
      <c r="C444" s="144">
        <v>3104</v>
      </c>
      <c r="D444" s="144" t="s">
        <v>2072</v>
      </c>
      <c r="E444" s="144" t="s">
        <v>2073</v>
      </c>
      <c r="F444" s="144">
        <v>430202</v>
      </c>
      <c r="G444" s="144" t="s">
        <v>1799</v>
      </c>
      <c r="H444" s="144" t="s">
        <v>285</v>
      </c>
      <c r="I444" s="144" t="s">
        <v>92</v>
      </c>
      <c r="J444" s="144" t="s">
        <v>95</v>
      </c>
      <c r="K444" s="144"/>
      <c r="L444" s="144">
        <v>0</v>
      </c>
      <c r="M444" s="162">
        <v>0</v>
      </c>
      <c r="N444" s="144">
        <v>0</v>
      </c>
      <c r="O444" s="144">
        <v>0</v>
      </c>
      <c r="P444" s="144" t="s">
        <v>2020</v>
      </c>
      <c r="Q444" s="144" t="s">
        <v>2021</v>
      </c>
      <c r="R444" s="144">
        <v>9</v>
      </c>
      <c r="S444" s="163">
        <v>1052.46</v>
      </c>
    </row>
    <row r="445" spans="1:19" x14ac:dyDescent="0.25">
      <c r="A445" s="164" t="s">
        <v>114</v>
      </c>
      <c r="B445" s="145" t="s">
        <v>507</v>
      </c>
      <c r="C445" s="145">
        <v>2105</v>
      </c>
      <c r="D445" s="145" t="s">
        <v>2074</v>
      </c>
      <c r="E445" s="145" t="s">
        <v>2075</v>
      </c>
      <c r="F445" s="145">
        <v>430202</v>
      </c>
      <c r="G445" s="145" t="s">
        <v>1799</v>
      </c>
      <c r="H445" s="145" t="s">
        <v>285</v>
      </c>
      <c r="I445" s="145" t="s">
        <v>92</v>
      </c>
      <c r="J445" s="145" t="s">
        <v>95</v>
      </c>
      <c r="K445" s="145"/>
      <c r="L445" s="145">
        <v>0</v>
      </c>
      <c r="M445" s="165">
        <v>0</v>
      </c>
      <c r="N445" s="145">
        <v>0</v>
      </c>
      <c r="O445" s="145">
        <v>0</v>
      </c>
      <c r="P445" s="145" t="s">
        <v>2076</v>
      </c>
      <c r="Q445" s="145" t="s">
        <v>1865</v>
      </c>
      <c r="R445" s="145">
        <v>9</v>
      </c>
      <c r="S445" s="166">
        <v>1052.46</v>
      </c>
    </row>
    <row r="446" spans="1:19" x14ac:dyDescent="0.25">
      <c r="A446" s="161" t="s">
        <v>114</v>
      </c>
      <c r="B446" s="144" t="s">
        <v>703</v>
      </c>
      <c r="C446" s="144">
        <v>2012</v>
      </c>
      <c r="D446" s="144" t="s">
        <v>2077</v>
      </c>
      <c r="E446" s="144" t="s">
        <v>101</v>
      </c>
      <c r="F446" s="144">
        <v>270101</v>
      </c>
      <c r="G446" s="144" t="s">
        <v>1759</v>
      </c>
      <c r="H446" s="144" t="s">
        <v>268</v>
      </c>
      <c r="I446" s="144" t="s">
        <v>95</v>
      </c>
      <c r="J446" s="144" t="s">
        <v>95</v>
      </c>
      <c r="K446" s="144"/>
      <c r="L446" s="144">
        <v>0</v>
      </c>
      <c r="M446" s="162">
        <v>0</v>
      </c>
      <c r="N446" s="144">
        <v>0</v>
      </c>
      <c r="O446" s="144">
        <v>0</v>
      </c>
      <c r="P446" s="144" t="s">
        <v>1760</v>
      </c>
      <c r="Q446" s="144" t="s">
        <v>1761</v>
      </c>
      <c r="R446" s="144">
        <v>9</v>
      </c>
      <c r="S446" s="163">
        <v>1052.46</v>
      </c>
    </row>
    <row r="447" spans="1:19" x14ac:dyDescent="0.25">
      <c r="A447" s="164" t="s">
        <v>114</v>
      </c>
      <c r="B447" s="145" t="s">
        <v>592</v>
      </c>
      <c r="C447" s="145">
        <v>1101</v>
      </c>
      <c r="D447" s="145" t="s">
        <v>1731</v>
      </c>
      <c r="E447" s="145" t="s">
        <v>594</v>
      </c>
      <c r="F447" s="145">
        <v>380102</v>
      </c>
      <c r="G447" s="145" t="s">
        <v>1732</v>
      </c>
      <c r="H447" s="145" t="s">
        <v>605</v>
      </c>
      <c r="I447" s="145" t="s">
        <v>95</v>
      </c>
      <c r="J447" s="145" t="s">
        <v>95</v>
      </c>
      <c r="K447" s="145"/>
      <c r="L447" s="145">
        <v>0</v>
      </c>
      <c r="M447" s="165">
        <v>0</v>
      </c>
      <c r="N447" s="145">
        <v>0</v>
      </c>
      <c r="O447" s="145">
        <v>0</v>
      </c>
      <c r="P447" s="145" t="s">
        <v>2016</v>
      </c>
      <c r="Q447" s="145" t="s">
        <v>1761</v>
      </c>
      <c r="R447" s="145">
        <v>9</v>
      </c>
      <c r="S447" s="166">
        <v>1052.46</v>
      </c>
    </row>
    <row r="448" spans="1:19" x14ac:dyDescent="0.25">
      <c r="A448" s="161" t="s">
        <v>114</v>
      </c>
      <c r="B448" s="144" t="s">
        <v>420</v>
      </c>
      <c r="C448" s="144">
        <v>2112</v>
      </c>
      <c r="D448" s="144" t="s">
        <v>178</v>
      </c>
      <c r="E448" s="144" t="s">
        <v>177</v>
      </c>
      <c r="F448" s="144">
        <v>230101</v>
      </c>
      <c r="G448" s="144" t="s">
        <v>119</v>
      </c>
      <c r="H448" s="144" t="s">
        <v>294</v>
      </c>
      <c r="I448" s="144" t="s">
        <v>92</v>
      </c>
      <c r="J448" s="144" t="s">
        <v>95</v>
      </c>
      <c r="K448" s="144"/>
      <c r="L448" s="144">
        <v>0</v>
      </c>
      <c r="M448" s="162">
        <v>0</v>
      </c>
      <c r="N448" s="144">
        <v>0</v>
      </c>
      <c r="O448" s="144">
        <v>0</v>
      </c>
      <c r="P448" s="144" t="s">
        <v>1854</v>
      </c>
      <c r="Q448" s="144" t="s">
        <v>1855</v>
      </c>
      <c r="R448" s="144">
        <v>9</v>
      </c>
      <c r="S448" s="163">
        <v>1052.46</v>
      </c>
    </row>
    <row r="449" spans="1:19" x14ac:dyDescent="0.25">
      <c r="A449" s="164" t="s">
        <v>114</v>
      </c>
      <c r="B449" s="145" t="s">
        <v>628</v>
      </c>
      <c r="C449" s="145">
        <v>1100</v>
      </c>
      <c r="D449" s="145" t="s">
        <v>144</v>
      </c>
      <c r="E449" s="145" t="s">
        <v>138</v>
      </c>
      <c r="F449" s="145">
        <v>500902</v>
      </c>
      <c r="G449" s="145" t="s">
        <v>1794</v>
      </c>
      <c r="H449" s="145" t="s">
        <v>352</v>
      </c>
      <c r="I449" s="145" t="s">
        <v>95</v>
      </c>
      <c r="J449" s="145" t="s">
        <v>95</v>
      </c>
      <c r="K449" s="145"/>
      <c r="L449" s="145">
        <v>0</v>
      </c>
      <c r="M449" s="165">
        <v>0</v>
      </c>
      <c r="N449" s="145">
        <v>0</v>
      </c>
      <c r="O449" s="145">
        <v>0</v>
      </c>
      <c r="P449" s="145" t="s">
        <v>2078</v>
      </c>
      <c r="Q449" s="145" t="s">
        <v>2079</v>
      </c>
      <c r="R449" s="145">
        <v>8</v>
      </c>
      <c r="S449" s="166">
        <v>935.52</v>
      </c>
    </row>
    <row r="450" spans="1:19" x14ac:dyDescent="0.25">
      <c r="A450" s="161" t="s">
        <v>114</v>
      </c>
      <c r="B450" s="144" t="s">
        <v>628</v>
      </c>
      <c r="C450" s="144">
        <v>1100</v>
      </c>
      <c r="D450" s="144" t="s">
        <v>144</v>
      </c>
      <c r="E450" s="144" t="s">
        <v>138</v>
      </c>
      <c r="F450" s="144">
        <v>500902</v>
      </c>
      <c r="G450" s="144" t="s">
        <v>1794</v>
      </c>
      <c r="H450" s="144" t="s">
        <v>354</v>
      </c>
      <c r="I450" s="144" t="s">
        <v>95</v>
      </c>
      <c r="J450" s="144" t="s">
        <v>95</v>
      </c>
      <c r="K450" s="144"/>
      <c r="L450" s="144">
        <v>0</v>
      </c>
      <c r="M450" s="162">
        <v>0</v>
      </c>
      <c r="N450" s="144">
        <v>0</v>
      </c>
      <c r="O450" s="144">
        <v>0</v>
      </c>
      <c r="P450" s="144" t="s">
        <v>2016</v>
      </c>
      <c r="Q450" s="144" t="s">
        <v>1761</v>
      </c>
      <c r="R450" s="144">
        <v>8</v>
      </c>
      <c r="S450" s="163">
        <v>935.52</v>
      </c>
    </row>
    <row r="451" spans="1:19" x14ac:dyDescent="0.25">
      <c r="A451" s="164" t="s">
        <v>114</v>
      </c>
      <c r="B451" s="145" t="s">
        <v>980</v>
      </c>
      <c r="C451" s="145">
        <v>2007</v>
      </c>
      <c r="D451" s="145" t="s">
        <v>2080</v>
      </c>
      <c r="E451" s="145" t="s">
        <v>2081</v>
      </c>
      <c r="F451" s="145">
        <v>320101</v>
      </c>
      <c r="G451" s="145" t="s">
        <v>1879</v>
      </c>
      <c r="H451" s="145" t="s">
        <v>248</v>
      </c>
      <c r="I451" s="145" t="s">
        <v>95</v>
      </c>
      <c r="J451" s="145" t="s">
        <v>95</v>
      </c>
      <c r="K451" s="145"/>
      <c r="L451" s="145">
        <v>0</v>
      </c>
      <c r="M451" s="165">
        <v>0</v>
      </c>
      <c r="N451" s="145">
        <v>0</v>
      </c>
      <c r="O451" s="145">
        <v>0</v>
      </c>
      <c r="P451" s="145" t="s">
        <v>2082</v>
      </c>
      <c r="Q451" s="145" t="s">
        <v>2083</v>
      </c>
      <c r="R451" s="145">
        <v>8</v>
      </c>
      <c r="S451" s="166">
        <v>935.52</v>
      </c>
    </row>
    <row r="452" spans="1:19" x14ac:dyDescent="0.25">
      <c r="A452" s="161" t="s">
        <v>114</v>
      </c>
      <c r="B452" s="144" t="s">
        <v>454</v>
      </c>
      <c r="C452" s="144">
        <v>1100</v>
      </c>
      <c r="D452" s="144" t="s">
        <v>1888</v>
      </c>
      <c r="E452" s="144" t="s">
        <v>456</v>
      </c>
      <c r="F452" s="144">
        <v>500601</v>
      </c>
      <c r="G452" s="144" t="s">
        <v>1794</v>
      </c>
      <c r="H452" s="144" t="s">
        <v>2084</v>
      </c>
      <c r="I452" s="144" t="s">
        <v>95</v>
      </c>
      <c r="J452" s="144" t="s">
        <v>95</v>
      </c>
      <c r="K452" s="144"/>
      <c r="L452" s="144">
        <v>0</v>
      </c>
      <c r="M452" s="162">
        <v>0</v>
      </c>
      <c r="N452" s="144">
        <v>0</v>
      </c>
      <c r="O452" s="144">
        <v>0</v>
      </c>
      <c r="P452" s="144" t="s">
        <v>1889</v>
      </c>
      <c r="Q452" s="144" t="s">
        <v>1890</v>
      </c>
      <c r="R452" s="144">
        <v>8</v>
      </c>
      <c r="S452" s="163">
        <v>935.52</v>
      </c>
    </row>
    <row r="453" spans="1:19" x14ac:dyDescent="0.25">
      <c r="A453" s="164" t="s">
        <v>114</v>
      </c>
      <c r="B453" s="145" t="s">
        <v>249</v>
      </c>
      <c r="C453" s="145">
        <v>3460</v>
      </c>
      <c r="D453" s="145" t="s">
        <v>2085</v>
      </c>
      <c r="E453" s="145" t="s">
        <v>2086</v>
      </c>
      <c r="F453" s="145">
        <v>260301</v>
      </c>
      <c r="G453" s="145" t="s">
        <v>107</v>
      </c>
      <c r="H453" s="145" t="s">
        <v>248</v>
      </c>
      <c r="I453" s="145" t="s">
        <v>95</v>
      </c>
      <c r="J453" s="145" t="s">
        <v>95</v>
      </c>
      <c r="K453" s="145"/>
      <c r="L453" s="145">
        <v>0</v>
      </c>
      <c r="M453" s="165">
        <v>0</v>
      </c>
      <c r="N453" s="145">
        <v>0</v>
      </c>
      <c r="O453" s="145">
        <v>0</v>
      </c>
      <c r="P453" s="145" t="s">
        <v>2087</v>
      </c>
      <c r="Q453" s="145" t="s">
        <v>1734</v>
      </c>
      <c r="R453" s="145">
        <v>8</v>
      </c>
      <c r="S453" s="166">
        <v>935.52</v>
      </c>
    </row>
    <row r="454" spans="1:19" x14ac:dyDescent="0.25">
      <c r="A454" s="161" t="s">
        <v>114</v>
      </c>
      <c r="B454" s="144" t="s">
        <v>371</v>
      </c>
      <c r="C454" s="144">
        <v>1116</v>
      </c>
      <c r="D454" s="144" t="s">
        <v>2088</v>
      </c>
      <c r="E454" s="144" t="s">
        <v>413</v>
      </c>
      <c r="F454" s="144">
        <v>99999</v>
      </c>
      <c r="G454" s="144" t="s">
        <v>1863</v>
      </c>
      <c r="H454" s="144" t="s">
        <v>248</v>
      </c>
      <c r="I454" s="144" t="s">
        <v>95</v>
      </c>
      <c r="J454" s="144" t="s">
        <v>95</v>
      </c>
      <c r="K454" s="144"/>
      <c r="L454" s="144">
        <v>0</v>
      </c>
      <c r="M454" s="162">
        <v>0</v>
      </c>
      <c r="N454" s="144">
        <v>0</v>
      </c>
      <c r="O454" s="144">
        <v>0</v>
      </c>
      <c r="P454" s="144" t="s">
        <v>1864</v>
      </c>
      <c r="Q454" s="144" t="s">
        <v>1865</v>
      </c>
      <c r="R454" s="144">
        <v>8</v>
      </c>
      <c r="S454" s="163">
        <v>935.52</v>
      </c>
    </row>
    <row r="455" spans="1:19" x14ac:dyDescent="0.25">
      <c r="A455" s="164" t="s">
        <v>114</v>
      </c>
      <c r="B455" s="145" t="s">
        <v>677</v>
      </c>
      <c r="C455" s="145">
        <v>1212</v>
      </c>
      <c r="D455" s="145" t="s">
        <v>208</v>
      </c>
      <c r="E455" s="145" t="s">
        <v>684</v>
      </c>
      <c r="F455" s="145">
        <v>400501</v>
      </c>
      <c r="G455" s="145" t="s">
        <v>1915</v>
      </c>
      <c r="H455" s="145" t="s">
        <v>248</v>
      </c>
      <c r="I455" s="145" t="s">
        <v>95</v>
      </c>
      <c r="J455" s="145" t="s">
        <v>95</v>
      </c>
      <c r="K455" s="145"/>
      <c r="L455" s="145">
        <v>0</v>
      </c>
      <c r="M455" s="165">
        <v>0</v>
      </c>
      <c r="N455" s="145">
        <v>0</v>
      </c>
      <c r="O455" s="145">
        <v>0</v>
      </c>
      <c r="P455" s="145" t="s">
        <v>1982</v>
      </c>
      <c r="Q455" s="145" t="s">
        <v>1983</v>
      </c>
      <c r="R455" s="145">
        <v>8</v>
      </c>
      <c r="S455" s="166">
        <v>935.52</v>
      </c>
    </row>
    <row r="456" spans="1:19" x14ac:dyDescent="0.25">
      <c r="A456" s="161" t="s">
        <v>114</v>
      </c>
      <c r="B456" s="144" t="s">
        <v>438</v>
      </c>
      <c r="C456" s="144">
        <v>2530</v>
      </c>
      <c r="D456" s="144" t="s">
        <v>2089</v>
      </c>
      <c r="E456" s="144" t="s">
        <v>445</v>
      </c>
      <c r="F456" s="144">
        <v>310101</v>
      </c>
      <c r="G456" s="144" t="s">
        <v>1937</v>
      </c>
      <c r="H456" s="144" t="s">
        <v>248</v>
      </c>
      <c r="I456" s="144" t="s">
        <v>95</v>
      </c>
      <c r="J456" s="144" t="s">
        <v>95</v>
      </c>
      <c r="K456" s="144"/>
      <c r="L456" s="144">
        <v>0</v>
      </c>
      <c r="M456" s="162">
        <v>0</v>
      </c>
      <c r="N456" s="144">
        <v>0</v>
      </c>
      <c r="O456" s="144">
        <v>0</v>
      </c>
      <c r="P456" s="144" t="s">
        <v>1780</v>
      </c>
      <c r="Q456" s="144" t="s">
        <v>1781</v>
      </c>
      <c r="R456" s="144">
        <v>8</v>
      </c>
      <c r="S456" s="163">
        <v>935.52</v>
      </c>
    </row>
    <row r="457" spans="1:19" x14ac:dyDescent="0.25">
      <c r="A457" s="164" t="s">
        <v>114</v>
      </c>
      <c r="B457" s="145" t="s">
        <v>703</v>
      </c>
      <c r="C457" s="145">
        <v>1113</v>
      </c>
      <c r="D457" s="145" t="s">
        <v>127</v>
      </c>
      <c r="E457" s="145" t="s">
        <v>753</v>
      </c>
      <c r="F457" s="145">
        <v>270101</v>
      </c>
      <c r="G457" s="145" t="s">
        <v>1759</v>
      </c>
      <c r="H457" s="145" t="s">
        <v>354</v>
      </c>
      <c r="I457" s="145" t="s">
        <v>95</v>
      </c>
      <c r="J457" s="145" t="s">
        <v>95</v>
      </c>
      <c r="K457" s="145"/>
      <c r="L457" s="145">
        <v>0</v>
      </c>
      <c r="M457" s="165">
        <v>0</v>
      </c>
      <c r="N457" s="145">
        <v>0</v>
      </c>
      <c r="O457" s="145">
        <v>0</v>
      </c>
      <c r="P457" s="145" t="s">
        <v>1774</v>
      </c>
      <c r="Q457" s="145" t="s">
        <v>1775</v>
      </c>
      <c r="R457" s="145">
        <v>8</v>
      </c>
      <c r="S457" s="166">
        <v>935.52</v>
      </c>
    </row>
    <row r="458" spans="1:19" x14ac:dyDescent="0.25">
      <c r="A458" s="161" t="s">
        <v>114</v>
      </c>
      <c r="B458" s="144" t="s">
        <v>703</v>
      </c>
      <c r="C458" s="144">
        <v>999</v>
      </c>
      <c r="D458" s="144" t="s">
        <v>2090</v>
      </c>
      <c r="E458" s="144" t="s">
        <v>724</v>
      </c>
      <c r="F458" s="144">
        <v>320104</v>
      </c>
      <c r="G458" s="144" t="s">
        <v>1879</v>
      </c>
      <c r="H458" s="144" t="s">
        <v>1976</v>
      </c>
      <c r="I458" s="144" t="s">
        <v>95</v>
      </c>
      <c r="J458" s="144" t="s">
        <v>95</v>
      </c>
      <c r="K458" s="144"/>
      <c r="L458" s="144">
        <v>0</v>
      </c>
      <c r="M458" s="162">
        <v>0</v>
      </c>
      <c r="N458" s="144">
        <v>0</v>
      </c>
      <c r="O458" s="144">
        <v>0</v>
      </c>
      <c r="P458" s="144" t="s">
        <v>1807</v>
      </c>
      <c r="Q458" s="144" t="s">
        <v>1829</v>
      </c>
      <c r="R458" s="144">
        <v>8</v>
      </c>
      <c r="S458" s="163">
        <v>935.52</v>
      </c>
    </row>
    <row r="459" spans="1:19" x14ac:dyDescent="0.25">
      <c r="A459" s="164" t="s">
        <v>114</v>
      </c>
      <c r="B459" s="145" t="s">
        <v>900</v>
      </c>
      <c r="C459" s="145">
        <v>3103</v>
      </c>
      <c r="D459" s="145" t="s">
        <v>2091</v>
      </c>
      <c r="E459" s="145" t="s">
        <v>2092</v>
      </c>
      <c r="F459" s="145">
        <v>513899</v>
      </c>
      <c r="G459" s="145" t="s">
        <v>2040</v>
      </c>
      <c r="H459" s="145" t="s">
        <v>285</v>
      </c>
      <c r="I459" s="145" t="s">
        <v>92</v>
      </c>
      <c r="J459" s="145" t="s">
        <v>95</v>
      </c>
      <c r="K459" s="145"/>
      <c r="L459" s="145">
        <v>0</v>
      </c>
      <c r="M459" s="165">
        <v>0</v>
      </c>
      <c r="N459" s="145">
        <v>0</v>
      </c>
      <c r="O459" s="145">
        <v>0</v>
      </c>
      <c r="P459" s="145" t="s">
        <v>2093</v>
      </c>
      <c r="Q459" s="145" t="s">
        <v>2094</v>
      </c>
      <c r="R459" s="145">
        <v>8</v>
      </c>
      <c r="S459" s="166">
        <v>935.52</v>
      </c>
    </row>
    <row r="460" spans="1:19" x14ac:dyDescent="0.25">
      <c r="A460" s="161" t="s">
        <v>114</v>
      </c>
      <c r="B460" s="144" t="s">
        <v>900</v>
      </c>
      <c r="C460" s="144">
        <v>3104</v>
      </c>
      <c r="D460" s="144" t="s">
        <v>2095</v>
      </c>
      <c r="E460" s="144" t="s">
        <v>2096</v>
      </c>
      <c r="F460" s="144">
        <v>513899</v>
      </c>
      <c r="G460" s="144" t="s">
        <v>2040</v>
      </c>
      <c r="H460" s="144" t="s">
        <v>285</v>
      </c>
      <c r="I460" s="144" t="s">
        <v>92</v>
      </c>
      <c r="J460" s="144" t="s">
        <v>95</v>
      </c>
      <c r="K460" s="144"/>
      <c r="L460" s="144">
        <v>0</v>
      </c>
      <c r="M460" s="162">
        <v>0</v>
      </c>
      <c r="N460" s="144">
        <v>0</v>
      </c>
      <c r="O460" s="144">
        <v>0</v>
      </c>
      <c r="P460" s="144" t="s">
        <v>2041</v>
      </c>
      <c r="Q460" s="144" t="s">
        <v>2042</v>
      </c>
      <c r="R460" s="144">
        <v>8</v>
      </c>
      <c r="S460" s="163">
        <v>935.52</v>
      </c>
    </row>
    <row r="461" spans="1:19" x14ac:dyDescent="0.25">
      <c r="A461" s="164" t="s">
        <v>114</v>
      </c>
      <c r="B461" s="145" t="s">
        <v>703</v>
      </c>
      <c r="C461" s="145">
        <v>2012</v>
      </c>
      <c r="D461" s="145" t="s">
        <v>2077</v>
      </c>
      <c r="E461" s="145" t="s">
        <v>101</v>
      </c>
      <c r="F461" s="145">
        <v>270101</v>
      </c>
      <c r="G461" s="145" t="s">
        <v>1759</v>
      </c>
      <c r="H461" s="145" t="s">
        <v>285</v>
      </c>
      <c r="I461" s="145" t="s">
        <v>92</v>
      </c>
      <c r="J461" s="145" t="s">
        <v>95</v>
      </c>
      <c r="K461" s="145"/>
      <c r="L461" s="145">
        <v>0</v>
      </c>
      <c r="M461" s="165">
        <v>0</v>
      </c>
      <c r="N461" s="145">
        <v>0</v>
      </c>
      <c r="O461" s="145">
        <v>0</v>
      </c>
      <c r="P461" s="145" t="s">
        <v>1766</v>
      </c>
      <c r="Q461" s="145" t="s">
        <v>1767</v>
      </c>
      <c r="R461" s="145">
        <v>8</v>
      </c>
      <c r="S461" s="166">
        <v>935.52</v>
      </c>
    </row>
    <row r="462" spans="1:19" x14ac:dyDescent="0.25">
      <c r="A462" s="161" t="s">
        <v>114</v>
      </c>
      <c r="B462" s="144" t="s">
        <v>388</v>
      </c>
      <c r="C462" s="144">
        <v>2501</v>
      </c>
      <c r="D462" s="144" t="s">
        <v>1989</v>
      </c>
      <c r="E462" s="144" t="s">
        <v>391</v>
      </c>
      <c r="F462" s="144">
        <v>430104</v>
      </c>
      <c r="G462" s="144" t="s">
        <v>1799</v>
      </c>
      <c r="H462" s="144" t="s">
        <v>338</v>
      </c>
      <c r="I462" s="144" t="s">
        <v>95</v>
      </c>
      <c r="J462" s="144" t="s">
        <v>95</v>
      </c>
      <c r="K462" s="144"/>
      <c r="L462" s="144">
        <v>0</v>
      </c>
      <c r="M462" s="162">
        <v>0</v>
      </c>
      <c r="N462" s="144">
        <v>0</v>
      </c>
      <c r="O462" s="144">
        <v>0</v>
      </c>
      <c r="P462" s="144" t="s">
        <v>1733</v>
      </c>
      <c r="Q462" s="144" t="s">
        <v>1800</v>
      </c>
      <c r="R462" s="144">
        <v>8</v>
      </c>
      <c r="S462" s="163">
        <v>935.52</v>
      </c>
    </row>
    <row r="463" spans="1:19" x14ac:dyDescent="0.25">
      <c r="A463" s="164" t="s">
        <v>114</v>
      </c>
      <c r="B463" s="145" t="s">
        <v>592</v>
      </c>
      <c r="C463" s="145">
        <v>1101</v>
      </c>
      <c r="D463" s="145" t="s">
        <v>1731</v>
      </c>
      <c r="E463" s="145" t="s">
        <v>594</v>
      </c>
      <c r="F463" s="145">
        <v>380102</v>
      </c>
      <c r="G463" s="145" t="s">
        <v>1732</v>
      </c>
      <c r="H463" s="145" t="s">
        <v>607</v>
      </c>
      <c r="I463" s="145" t="s">
        <v>95</v>
      </c>
      <c r="J463" s="145" t="s">
        <v>95</v>
      </c>
      <c r="K463" s="145"/>
      <c r="L463" s="145">
        <v>0</v>
      </c>
      <c r="M463" s="165">
        <v>0</v>
      </c>
      <c r="N463" s="145">
        <v>0</v>
      </c>
      <c r="O463" s="145">
        <v>0</v>
      </c>
      <c r="P463" s="145" t="s">
        <v>2016</v>
      </c>
      <c r="Q463" s="145" t="s">
        <v>1761</v>
      </c>
      <c r="R463" s="145">
        <v>8</v>
      </c>
      <c r="S463" s="166">
        <v>935.52</v>
      </c>
    </row>
    <row r="464" spans="1:19" x14ac:dyDescent="0.25">
      <c r="A464" s="161" t="s">
        <v>114</v>
      </c>
      <c r="B464" s="144" t="s">
        <v>388</v>
      </c>
      <c r="C464" s="144">
        <v>2701</v>
      </c>
      <c r="D464" s="144" t="s">
        <v>1798</v>
      </c>
      <c r="E464" s="144" t="s">
        <v>619</v>
      </c>
      <c r="F464" s="144">
        <v>430104</v>
      </c>
      <c r="G464" s="144" t="s">
        <v>1799</v>
      </c>
      <c r="H464" s="144" t="s">
        <v>248</v>
      </c>
      <c r="I464" s="144" t="s">
        <v>95</v>
      </c>
      <c r="J464" s="144" t="s">
        <v>95</v>
      </c>
      <c r="K464" s="144"/>
      <c r="L464" s="144">
        <v>0</v>
      </c>
      <c r="M464" s="162">
        <v>0</v>
      </c>
      <c r="N464" s="144">
        <v>0</v>
      </c>
      <c r="O464" s="144">
        <v>0</v>
      </c>
      <c r="P464" s="144" t="s">
        <v>1733</v>
      </c>
      <c r="Q464" s="144" t="s">
        <v>1800</v>
      </c>
      <c r="R464" s="144">
        <v>7</v>
      </c>
      <c r="S464" s="163">
        <v>818.57999999999993</v>
      </c>
    </row>
    <row r="465" spans="1:19" x14ac:dyDescent="0.25">
      <c r="A465" s="164" t="s">
        <v>114</v>
      </c>
      <c r="B465" s="145" t="s">
        <v>392</v>
      </c>
      <c r="C465" s="145">
        <v>2112</v>
      </c>
      <c r="D465" s="145" t="s">
        <v>217</v>
      </c>
      <c r="E465" s="145" t="s">
        <v>402</v>
      </c>
      <c r="F465" s="145">
        <v>540102</v>
      </c>
      <c r="G465" s="145" t="s">
        <v>159</v>
      </c>
      <c r="H465" s="145" t="s">
        <v>248</v>
      </c>
      <c r="I465" s="145" t="s">
        <v>95</v>
      </c>
      <c r="J465" s="145" t="s">
        <v>95</v>
      </c>
      <c r="K465" s="145"/>
      <c r="L465" s="145">
        <v>0</v>
      </c>
      <c r="M465" s="165">
        <v>0</v>
      </c>
      <c r="N465" s="145">
        <v>0</v>
      </c>
      <c r="O465" s="145">
        <v>0</v>
      </c>
      <c r="P465" s="145" t="s">
        <v>1772</v>
      </c>
      <c r="Q465" s="145" t="s">
        <v>1773</v>
      </c>
      <c r="R465" s="145">
        <v>7</v>
      </c>
      <c r="S465" s="166">
        <v>818.57999999999993</v>
      </c>
    </row>
    <row r="466" spans="1:19" x14ac:dyDescent="0.25">
      <c r="A466" s="161" t="s">
        <v>114</v>
      </c>
      <c r="B466" s="144" t="s">
        <v>703</v>
      </c>
      <c r="C466" s="144">
        <v>2012</v>
      </c>
      <c r="D466" s="144" t="s">
        <v>2077</v>
      </c>
      <c r="E466" s="144" t="s">
        <v>101</v>
      </c>
      <c r="F466" s="144">
        <v>270101</v>
      </c>
      <c r="G466" s="144" t="s">
        <v>1759</v>
      </c>
      <c r="H466" s="144" t="s">
        <v>248</v>
      </c>
      <c r="I466" s="144" t="s">
        <v>95</v>
      </c>
      <c r="J466" s="144" t="s">
        <v>95</v>
      </c>
      <c r="K466" s="144"/>
      <c r="L466" s="144">
        <v>0</v>
      </c>
      <c r="M466" s="162">
        <v>0</v>
      </c>
      <c r="N466" s="144">
        <v>0</v>
      </c>
      <c r="O466" s="144">
        <v>0</v>
      </c>
      <c r="P466" s="144" t="s">
        <v>1868</v>
      </c>
      <c r="Q466" s="144" t="s">
        <v>1840</v>
      </c>
      <c r="R466" s="144">
        <v>7</v>
      </c>
      <c r="S466" s="163">
        <v>818.57999999999993</v>
      </c>
    </row>
    <row r="467" spans="1:19" x14ac:dyDescent="0.25">
      <c r="A467" s="164" t="s">
        <v>114</v>
      </c>
      <c r="B467" s="145" t="s">
        <v>703</v>
      </c>
      <c r="C467" s="145">
        <v>1121</v>
      </c>
      <c r="D467" s="145" t="s">
        <v>1758</v>
      </c>
      <c r="E467" s="145" t="s">
        <v>757</v>
      </c>
      <c r="F467" s="145">
        <v>270501</v>
      </c>
      <c r="G467" s="145" t="s">
        <v>1759</v>
      </c>
      <c r="H467" s="145" t="s">
        <v>377</v>
      </c>
      <c r="I467" s="145" t="s">
        <v>95</v>
      </c>
      <c r="J467" s="145" t="s">
        <v>95</v>
      </c>
      <c r="K467" s="145"/>
      <c r="L467" s="145">
        <v>0</v>
      </c>
      <c r="M467" s="165">
        <v>0</v>
      </c>
      <c r="N467" s="145">
        <v>0</v>
      </c>
      <c r="O467" s="145">
        <v>0</v>
      </c>
      <c r="P467" s="145" t="s">
        <v>1785</v>
      </c>
      <c r="Q467" s="145" t="s">
        <v>1786</v>
      </c>
      <c r="R467" s="145">
        <v>7</v>
      </c>
      <c r="S467" s="166">
        <v>818.57999999999993</v>
      </c>
    </row>
    <row r="468" spans="1:19" x14ac:dyDescent="0.25">
      <c r="A468" s="161" t="s">
        <v>114</v>
      </c>
      <c r="B468" s="144" t="s">
        <v>703</v>
      </c>
      <c r="C468" s="144">
        <v>999</v>
      </c>
      <c r="D468" s="144" t="s">
        <v>2090</v>
      </c>
      <c r="E468" s="144" t="s">
        <v>724</v>
      </c>
      <c r="F468" s="144">
        <v>320104</v>
      </c>
      <c r="G468" s="144" t="s">
        <v>1879</v>
      </c>
      <c r="H468" s="144" t="s">
        <v>352</v>
      </c>
      <c r="I468" s="144" t="s">
        <v>95</v>
      </c>
      <c r="J468" s="144" t="s">
        <v>95</v>
      </c>
      <c r="K468" s="144"/>
      <c r="L468" s="144">
        <v>0</v>
      </c>
      <c r="M468" s="162">
        <v>0</v>
      </c>
      <c r="N468" s="144">
        <v>0</v>
      </c>
      <c r="O468" s="144">
        <v>0</v>
      </c>
      <c r="P468" s="144" t="s">
        <v>1764</v>
      </c>
      <c r="Q468" s="144" t="s">
        <v>1765</v>
      </c>
      <c r="R468" s="144">
        <v>7</v>
      </c>
      <c r="S468" s="163">
        <v>818.57999999999993</v>
      </c>
    </row>
    <row r="469" spans="1:19" x14ac:dyDescent="0.25">
      <c r="A469" s="164" t="s">
        <v>114</v>
      </c>
      <c r="B469" s="145" t="s">
        <v>703</v>
      </c>
      <c r="C469" s="145">
        <v>999</v>
      </c>
      <c r="D469" s="145" t="s">
        <v>2090</v>
      </c>
      <c r="E469" s="145" t="s">
        <v>724</v>
      </c>
      <c r="F469" s="145">
        <v>320104</v>
      </c>
      <c r="G469" s="145" t="s">
        <v>1879</v>
      </c>
      <c r="H469" s="145" t="s">
        <v>288</v>
      </c>
      <c r="I469" s="145" t="s">
        <v>92</v>
      </c>
      <c r="J469" s="145" t="s">
        <v>95</v>
      </c>
      <c r="K469" s="145"/>
      <c r="L469" s="145">
        <v>0</v>
      </c>
      <c r="M469" s="165">
        <v>0</v>
      </c>
      <c r="N469" s="145">
        <v>0</v>
      </c>
      <c r="O469" s="145">
        <v>0</v>
      </c>
      <c r="P469" s="145" t="s">
        <v>1776</v>
      </c>
      <c r="Q469" s="145" t="s">
        <v>1777</v>
      </c>
      <c r="R469" s="145">
        <v>7</v>
      </c>
      <c r="S469" s="166">
        <v>818.57999999999993</v>
      </c>
    </row>
    <row r="470" spans="1:19" x14ac:dyDescent="0.25">
      <c r="A470" s="161" t="s">
        <v>114</v>
      </c>
      <c r="B470" s="144" t="s">
        <v>703</v>
      </c>
      <c r="C470" s="144">
        <v>999</v>
      </c>
      <c r="D470" s="144" t="s">
        <v>2090</v>
      </c>
      <c r="E470" s="144" t="s">
        <v>724</v>
      </c>
      <c r="F470" s="144">
        <v>320104</v>
      </c>
      <c r="G470" s="144" t="s">
        <v>1879</v>
      </c>
      <c r="H470" s="144" t="s">
        <v>812</v>
      </c>
      <c r="I470" s="144" t="s">
        <v>95</v>
      </c>
      <c r="J470" s="144" t="s">
        <v>95</v>
      </c>
      <c r="K470" s="144"/>
      <c r="L470" s="144">
        <v>0</v>
      </c>
      <c r="M470" s="162">
        <v>0</v>
      </c>
      <c r="N470" s="144">
        <v>0</v>
      </c>
      <c r="O470" s="144">
        <v>0</v>
      </c>
      <c r="P470" s="144" t="s">
        <v>1760</v>
      </c>
      <c r="Q470" s="144" t="s">
        <v>1761</v>
      </c>
      <c r="R470" s="144">
        <v>7</v>
      </c>
      <c r="S470" s="163">
        <v>818.57999999999993</v>
      </c>
    </row>
    <row r="471" spans="1:19" x14ac:dyDescent="0.25">
      <c r="A471" s="164" t="s">
        <v>114</v>
      </c>
      <c r="B471" s="145" t="s">
        <v>703</v>
      </c>
      <c r="C471" s="145">
        <v>1113</v>
      </c>
      <c r="D471" s="145" t="s">
        <v>127</v>
      </c>
      <c r="E471" s="145" t="s">
        <v>753</v>
      </c>
      <c r="F471" s="145">
        <v>270101</v>
      </c>
      <c r="G471" s="145" t="s">
        <v>1759</v>
      </c>
      <c r="H471" s="145" t="s">
        <v>2097</v>
      </c>
      <c r="I471" s="145" t="s">
        <v>95</v>
      </c>
      <c r="J471" s="145" t="s">
        <v>95</v>
      </c>
      <c r="K471" s="145"/>
      <c r="L471" s="145">
        <v>0</v>
      </c>
      <c r="M471" s="165">
        <v>0</v>
      </c>
      <c r="N471" s="145">
        <v>0</v>
      </c>
      <c r="O471" s="145">
        <v>0</v>
      </c>
      <c r="P471" s="145" t="s">
        <v>1760</v>
      </c>
      <c r="Q471" s="145" t="s">
        <v>1761</v>
      </c>
      <c r="R471" s="145">
        <v>7</v>
      </c>
      <c r="S471" s="166">
        <v>818.57999999999993</v>
      </c>
    </row>
    <row r="472" spans="1:19" x14ac:dyDescent="0.25">
      <c r="A472" s="161" t="s">
        <v>114</v>
      </c>
      <c r="B472" s="144" t="s">
        <v>392</v>
      </c>
      <c r="C472" s="144">
        <v>2111</v>
      </c>
      <c r="D472" s="144" t="s">
        <v>192</v>
      </c>
      <c r="E472" s="144" t="s">
        <v>395</v>
      </c>
      <c r="F472" s="144">
        <v>540102</v>
      </c>
      <c r="G472" s="144" t="s">
        <v>159</v>
      </c>
      <c r="H472" s="144" t="s">
        <v>336</v>
      </c>
      <c r="I472" s="144" t="s">
        <v>95</v>
      </c>
      <c r="J472" s="144" t="s">
        <v>95</v>
      </c>
      <c r="K472" s="144"/>
      <c r="L472" s="144">
        <v>0</v>
      </c>
      <c r="M472" s="162">
        <v>0</v>
      </c>
      <c r="N472" s="144">
        <v>0</v>
      </c>
      <c r="O472" s="144">
        <v>0</v>
      </c>
      <c r="P472" s="144" t="s">
        <v>1828</v>
      </c>
      <c r="Q472" s="144" t="s">
        <v>1829</v>
      </c>
      <c r="R472" s="144">
        <v>7</v>
      </c>
      <c r="S472" s="163">
        <v>818.57999999999993</v>
      </c>
    </row>
    <row r="473" spans="1:19" x14ac:dyDescent="0.25">
      <c r="A473" s="164" t="s">
        <v>114</v>
      </c>
      <c r="B473" s="145" t="s">
        <v>703</v>
      </c>
      <c r="C473" s="145">
        <v>997</v>
      </c>
      <c r="D473" s="145" t="s">
        <v>1878</v>
      </c>
      <c r="E473" s="145" t="s">
        <v>706</v>
      </c>
      <c r="F473" s="145">
        <v>320104</v>
      </c>
      <c r="G473" s="145" t="s">
        <v>1879</v>
      </c>
      <c r="H473" s="145" t="s">
        <v>925</v>
      </c>
      <c r="I473" s="145" t="s">
        <v>95</v>
      </c>
      <c r="J473" s="145" t="s">
        <v>95</v>
      </c>
      <c r="K473" s="145"/>
      <c r="L473" s="145">
        <v>0</v>
      </c>
      <c r="M473" s="165">
        <v>0</v>
      </c>
      <c r="N473" s="145">
        <v>0</v>
      </c>
      <c r="O473" s="145">
        <v>0</v>
      </c>
      <c r="P473" s="145" t="s">
        <v>1764</v>
      </c>
      <c r="Q473" s="145" t="s">
        <v>1765</v>
      </c>
      <c r="R473" s="145">
        <v>7</v>
      </c>
      <c r="S473" s="166">
        <v>818.57999999999993</v>
      </c>
    </row>
    <row r="474" spans="1:19" x14ac:dyDescent="0.25">
      <c r="A474" s="161" t="s">
        <v>114</v>
      </c>
      <c r="B474" s="144" t="s">
        <v>420</v>
      </c>
      <c r="C474" s="144">
        <v>999</v>
      </c>
      <c r="D474" s="144" t="s">
        <v>1929</v>
      </c>
      <c r="E474" s="144" t="s">
        <v>542</v>
      </c>
      <c r="F474" s="144">
        <v>320108</v>
      </c>
      <c r="G474" s="144" t="s">
        <v>1879</v>
      </c>
      <c r="H474" s="144" t="s">
        <v>1935</v>
      </c>
      <c r="I474" s="144" t="s">
        <v>95</v>
      </c>
      <c r="J474" s="144" t="s">
        <v>95</v>
      </c>
      <c r="K474" s="144"/>
      <c r="L474" s="144">
        <v>0</v>
      </c>
      <c r="M474" s="162">
        <v>0</v>
      </c>
      <c r="N474" s="144">
        <v>0</v>
      </c>
      <c r="O474" s="144">
        <v>0</v>
      </c>
      <c r="P474" s="144" t="s">
        <v>2010</v>
      </c>
      <c r="Q474" s="144" t="s">
        <v>2011</v>
      </c>
      <c r="R474" s="144">
        <v>6</v>
      </c>
      <c r="S474" s="163">
        <v>701.64</v>
      </c>
    </row>
    <row r="475" spans="1:19" x14ac:dyDescent="0.25">
      <c r="A475" s="164" t="s">
        <v>114</v>
      </c>
      <c r="B475" s="145" t="s">
        <v>420</v>
      </c>
      <c r="C475" s="145">
        <v>1102</v>
      </c>
      <c r="D475" s="145" t="s">
        <v>1824</v>
      </c>
      <c r="E475" s="145" t="s">
        <v>423</v>
      </c>
      <c r="F475" s="145">
        <v>230101</v>
      </c>
      <c r="G475" s="145" t="s">
        <v>119</v>
      </c>
      <c r="H475" s="145" t="s">
        <v>2098</v>
      </c>
      <c r="I475" s="145" t="s">
        <v>95</v>
      </c>
      <c r="J475" s="145" t="s">
        <v>95</v>
      </c>
      <c r="K475" s="145"/>
      <c r="L475" s="145">
        <v>0</v>
      </c>
      <c r="M475" s="165">
        <v>0</v>
      </c>
      <c r="N475" s="145">
        <v>0</v>
      </c>
      <c r="O475" s="145">
        <v>0</v>
      </c>
      <c r="P475" s="145" t="s">
        <v>1964</v>
      </c>
      <c r="Q475" s="145" t="s">
        <v>1965</v>
      </c>
      <c r="R475" s="145">
        <v>6</v>
      </c>
      <c r="S475" s="166">
        <v>701.64</v>
      </c>
    </row>
    <row r="476" spans="1:19" x14ac:dyDescent="0.25">
      <c r="A476" s="161" t="s">
        <v>114</v>
      </c>
      <c r="B476" s="144" t="s">
        <v>980</v>
      </c>
      <c r="C476" s="144">
        <v>1003</v>
      </c>
      <c r="D476" s="144" t="s">
        <v>2099</v>
      </c>
      <c r="E476" s="144" t="s">
        <v>2100</v>
      </c>
      <c r="F476" s="144">
        <v>90101</v>
      </c>
      <c r="G476" s="144" t="s">
        <v>1863</v>
      </c>
      <c r="H476" s="144" t="s">
        <v>338</v>
      </c>
      <c r="I476" s="144" t="s">
        <v>95</v>
      </c>
      <c r="J476" s="144" t="s">
        <v>95</v>
      </c>
      <c r="K476" s="144"/>
      <c r="L476" s="144">
        <v>0</v>
      </c>
      <c r="M476" s="162">
        <v>0</v>
      </c>
      <c r="N476" s="144">
        <v>0</v>
      </c>
      <c r="O476" s="144">
        <v>0</v>
      </c>
      <c r="P476" s="144" t="s">
        <v>2082</v>
      </c>
      <c r="Q476" s="144" t="s">
        <v>2083</v>
      </c>
      <c r="R476" s="144">
        <v>6</v>
      </c>
      <c r="S476" s="163">
        <v>701.64</v>
      </c>
    </row>
    <row r="477" spans="1:19" x14ac:dyDescent="0.25">
      <c r="A477" s="164" t="s">
        <v>114</v>
      </c>
      <c r="B477" s="145" t="s">
        <v>980</v>
      </c>
      <c r="C477" s="145">
        <v>1004</v>
      </c>
      <c r="D477" s="145" t="s">
        <v>2101</v>
      </c>
      <c r="E477" s="145" t="s">
        <v>2102</v>
      </c>
      <c r="F477" s="145">
        <v>90101</v>
      </c>
      <c r="G477" s="145" t="s">
        <v>1863</v>
      </c>
      <c r="H477" s="145" t="s">
        <v>338</v>
      </c>
      <c r="I477" s="145" t="s">
        <v>95</v>
      </c>
      <c r="J477" s="145" t="s">
        <v>95</v>
      </c>
      <c r="K477" s="145"/>
      <c r="L477" s="145">
        <v>0</v>
      </c>
      <c r="M477" s="165">
        <v>0</v>
      </c>
      <c r="N477" s="145">
        <v>0</v>
      </c>
      <c r="O477" s="145">
        <v>0</v>
      </c>
      <c r="P477" s="145" t="s">
        <v>2082</v>
      </c>
      <c r="Q477" s="145" t="s">
        <v>2083</v>
      </c>
      <c r="R477" s="145">
        <v>6</v>
      </c>
      <c r="S477" s="166">
        <v>701.64</v>
      </c>
    </row>
    <row r="478" spans="1:19" x14ac:dyDescent="0.25">
      <c r="A478" s="161" t="s">
        <v>114</v>
      </c>
      <c r="B478" s="144" t="s">
        <v>313</v>
      </c>
      <c r="C478" s="144">
        <v>1101</v>
      </c>
      <c r="D478" s="144" t="s">
        <v>110</v>
      </c>
      <c r="E478" s="144" t="s">
        <v>315</v>
      </c>
      <c r="F478" s="144">
        <v>420101</v>
      </c>
      <c r="G478" s="144" t="s">
        <v>111</v>
      </c>
      <c r="H478" s="144" t="s">
        <v>1907</v>
      </c>
      <c r="I478" s="144" t="s">
        <v>95</v>
      </c>
      <c r="J478" s="144" t="s">
        <v>95</v>
      </c>
      <c r="K478" s="144"/>
      <c r="L478" s="144">
        <v>0</v>
      </c>
      <c r="M478" s="162">
        <v>0</v>
      </c>
      <c r="N478" s="144">
        <v>0</v>
      </c>
      <c r="O478" s="144">
        <v>0</v>
      </c>
      <c r="P478" s="144" t="s">
        <v>1901</v>
      </c>
      <c r="Q478" s="144" t="s">
        <v>1902</v>
      </c>
      <c r="R478" s="144">
        <v>6</v>
      </c>
      <c r="S478" s="163">
        <v>701.64</v>
      </c>
    </row>
    <row r="479" spans="1:19" x14ac:dyDescent="0.25">
      <c r="A479" s="164" t="s">
        <v>114</v>
      </c>
      <c r="B479" s="145" t="s">
        <v>2103</v>
      </c>
      <c r="C479" s="145">
        <v>1101</v>
      </c>
      <c r="D479" s="145" t="s">
        <v>2104</v>
      </c>
      <c r="E479" s="145" t="s">
        <v>2105</v>
      </c>
      <c r="F479" s="145">
        <v>409999</v>
      </c>
      <c r="G479" s="145" t="s">
        <v>1915</v>
      </c>
      <c r="H479" s="145" t="s">
        <v>248</v>
      </c>
      <c r="I479" s="145" t="s">
        <v>95</v>
      </c>
      <c r="J479" s="145" t="s">
        <v>95</v>
      </c>
      <c r="K479" s="145"/>
      <c r="L479" s="145">
        <v>0</v>
      </c>
      <c r="M479" s="165">
        <v>0</v>
      </c>
      <c r="N479" s="145">
        <v>0</v>
      </c>
      <c r="O479" s="145">
        <v>0</v>
      </c>
      <c r="P479" s="145" t="s">
        <v>1813</v>
      </c>
      <c r="Q479" s="145" t="s">
        <v>1909</v>
      </c>
      <c r="R479" s="145">
        <v>6</v>
      </c>
      <c r="S479" s="166">
        <v>701.64</v>
      </c>
    </row>
    <row r="480" spans="1:19" x14ac:dyDescent="0.25">
      <c r="A480" s="161" t="s">
        <v>114</v>
      </c>
      <c r="B480" s="144" t="s">
        <v>507</v>
      </c>
      <c r="C480" s="144">
        <v>3101</v>
      </c>
      <c r="D480" s="144" t="s">
        <v>2106</v>
      </c>
      <c r="E480" s="144" t="s">
        <v>740</v>
      </c>
      <c r="F480" s="144">
        <v>430202</v>
      </c>
      <c r="G480" s="144" t="s">
        <v>1799</v>
      </c>
      <c r="H480" s="144" t="s">
        <v>285</v>
      </c>
      <c r="I480" s="144" t="s">
        <v>92</v>
      </c>
      <c r="J480" s="144" t="s">
        <v>95</v>
      </c>
      <c r="K480" s="144"/>
      <c r="L480" s="144">
        <v>0</v>
      </c>
      <c r="M480" s="162">
        <v>0</v>
      </c>
      <c r="N480" s="144">
        <v>0</v>
      </c>
      <c r="O480" s="144">
        <v>0</v>
      </c>
      <c r="P480" s="144" t="s">
        <v>2020</v>
      </c>
      <c r="Q480" s="144" t="s">
        <v>2021</v>
      </c>
      <c r="R480" s="144">
        <v>6</v>
      </c>
      <c r="S480" s="163">
        <v>701.64</v>
      </c>
    </row>
    <row r="481" spans="1:19" x14ac:dyDescent="0.25">
      <c r="A481" s="164" t="s">
        <v>114</v>
      </c>
      <c r="B481" s="145" t="s">
        <v>420</v>
      </c>
      <c r="C481" s="145">
        <v>999</v>
      </c>
      <c r="D481" s="145" t="s">
        <v>1929</v>
      </c>
      <c r="E481" s="145" t="s">
        <v>542</v>
      </c>
      <c r="F481" s="145">
        <v>320108</v>
      </c>
      <c r="G481" s="145" t="s">
        <v>1879</v>
      </c>
      <c r="H481" s="145" t="s">
        <v>500</v>
      </c>
      <c r="I481" s="145" t="s">
        <v>95</v>
      </c>
      <c r="J481" s="145" t="s">
        <v>95</v>
      </c>
      <c r="K481" s="145"/>
      <c r="L481" s="145">
        <v>0</v>
      </c>
      <c r="M481" s="165">
        <v>0</v>
      </c>
      <c r="N481" s="145">
        <v>0</v>
      </c>
      <c r="O481" s="145">
        <v>0</v>
      </c>
      <c r="P481" s="145" t="s">
        <v>1921</v>
      </c>
      <c r="Q481" s="145" t="s">
        <v>1922</v>
      </c>
      <c r="R481" s="145">
        <v>6</v>
      </c>
      <c r="S481" s="166">
        <v>701.64</v>
      </c>
    </row>
    <row r="482" spans="1:19" x14ac:dyDescent="0.25">
      <c r="A482" s="161" t="s">
        <v>114</v>
      </c>
      <c r="B482" s="144" t="s">
        <v>362</v>
      </c>
      <c r="C482" s="144">
        <v>1101</v>
      </c>
      <c r="D482" s="144" t="s">
        <v>90</v>
      </c>
      <c r="E482" s="144" t="s">
        <v>89</v>
      </c>
      <c r="F482" s="144">
        <v>451001</v>
      </c>
      <c r="G482" s="144" t="s">
        <v>1735</v>
      </c>
      <c r="H482" s="144" t="s">
        <v>1875</v>
      </c>
      <c r="I482" s="144" t="s">
        <v>95</v>
      </c>
      <c r="J482" s="144" t="s">
        <v>95</v>
      </c>
      <c r="K482" s="144"/>
      <c r="L482" s="144">
        <v>0</v>
      </c>
      <c r="M482" s="162">
        <v>0</v>
      </c>
      <c r="N482" s="144">
        <v>0</v>
      </c>
      <c r="O482" s="144">
        <v>0</v>
      </c>
      <c r="P482" s="144" t="s">
        <v>1899</v>
      </c>
      <c r="Q482" s="144" t="s">
        <v>1829</v>
      </c>
      <c r="R482" s="144">
        <v>6</v>
      </c>
      <c r="S482" s="163">
        <v>701.64</v>
      </c>
    </row>
    <row r="483" spans="1:19" x14ac:dyDescent="0.25">
      <c r="A483" s="164" t="s">
        <v>114</v>
      </c>
      <c r="B483" s="145" t="s">
        <v>392</v>
      </c>
      <c r="C483" s="145">
        <v>1112</v>
      </c>
      <c r="D483" s="145" t="s">
        <v>186</v>
      </c>
      <c r="E483" s="145" t="s">
        <v>398</v>
      </c>
      <c r="F483" s="145">
        <v>540101</v>
      </c>
      <c r="G483" s="145" t="s">
        <v>159</v>
      </c>
      <c r="H483" s="145" t="s">
        <v>352</v>
      </c>
      <c r="I483" s="145" t="s">
        <v>95</v>
      </c>
      <c r="J483" s="145" t="s">
        <v>95</v>
      </c>
      <c r="K483" s="145"/>
      <c r="L483" s="145">
        <v>0</v>
      </c>
      <c r="M483" s="165">
        <v>0</v>
      </c>
      <c r="N483" s="145">
        <v>0</v>
      </c>
      <c r="O483" s="145">
        <v>0</v>
      </c>
      <c r="P483" s="145" t="s">
        <v>1832</v>
      </c>
      <c r="Q483" s="145" t="s">
        <v>1833</v>
      </c>
      <c r="R483" s="145">
        <v>5</v>
      </c>
      <c r="S483" s="166">
        <v>584.70000000000005</v>
      </c>
    </row>
    <row r="484" spans="1:19" x14ac:dyDescent="0.25">
      <c r="A484" s="161" t="s">
        <v>114</v>
      </c>
      <c r="B484" s="144" t="s">
        <v>371</v>
      </c>
      <c r="C484" s="144">
        <v>1110</v>
      </c>
      <c r="D484" s="144" t="s">
        <v>133</v>
      </c>
      <c r="E484" s="144" t="s">
        <v>132</v>
      </c>
      <c r="F484" s="144">
        <v>90101</v>
      </c>
      <c r="G484" s="144" t="s">
        <v>1863</v>
      </c>
      <c r="H484" s="144" t="s">
        <v>582</v>
      </c>
      <c r="I484" s="144" t="s">
        <v>95</v>
      </c>
      <c r="J484" s="144" t="s">
        <v>95</v>
      </c>
      <c r="K484" s="144"/>
      <c r="L484" s="144">
        <v>0</v>
      </c>
      <c r="M484" s="162">
        <v>0</v>
      </c>
      <c r="N484" s="144">
        <v>0</v>
      </c>
      <c r="O484" s="144">
        <v>0</v>
      </c>
      <c r="P484" s="144" t="s">
        <v>1932</v>
      </c>
      <c r="Q484" s="144" t="s">
        <v>1904</v>
      </c>
      <c r="R484" s="144">
        <v>5</v>
      </c>
      <c r="S484" s="163">
        <v>584.70000000000005</v>
      </c>
    </row>
    <row r="485" spans="1:19" x14ac:dyDescent="0.25">
      <c r="A485" s="164" t="s">
        <v>114</v>
      </c>
      <c r="B485" s="145" t="s">
        <v>329</v>
      </c>
      <c r="C485" s="145">
        <v>1100</v>
      </c>
      <c r="D485" s="145" t="s">
        <v>1769</v>
      </c>
      <c r="E485" s="145" t="s">
        <v>361</v>
      </c>
      <c r="F485" s="145">
        <v>360110</v>
      </c>
      <c r="G485" s="145" t="s">
        <v>1748</v>
      </c>
      <c r="H485" s="145" t="s">
        <v>2084</v>
      </c>
      <c r="I485" s="145" t="s">
        <v>95</v>
      </c>
      <c r="J485" s="145" t="s">
        <v>95</v>
      </c>
      <c r="K485" s="145"/>
      <c r="L485" s="145">
        <v>0</v>
      </c>
      <c r="M485" s="165">
        <v>0</v>
      </c>
      <c r="N485" s="145">
        <v>0</v>
      </c>
      <c r="O485" s="145">
        <v>0</v>
      </c>
      <c r="P485" s="145" t="s">
        <v>1995</v>
      </c>
      <c r="Q485" s="145" t="s">
        <v>1996</v>
      </c>
      <c r="R485" s="145">
        <v>5</v>
      </c>
      <c r="S485" s="166">
        <v>584.70000000000005</v>
      </c>
    </row>
    <row r="486" spans="1:19" x14ac:dyDescent="0.25">
      <c r="A486" s="161" t="s">
        <v>114</v>
      </c>
      <c r="B486" s="144" t="s">
        <v>249</v>
      </c>
      <c r="C486" s="144">
        <v>3200</v>
      </c>
      <c r="D486" s="144" t="s">
        <v>2107</v>
      </c>
      <c r="E486" s="144" t="s">
        <v>2108</v>
      </c>
      <c r="F486" s="144">
        <v>260801</v>
      </c>
      <c r="G486" s="144" t="s">
        <v>107</v>
      </c>
      <c r="H486" s="144" t="s">
        <v>248</v>
      </c>
      <c r="I486" s="144" t="s">
        <v>95</v>
      </c>
      <c r="J486" s="144" t="s">
        <v>95</v>
      </c>
      <c r="K486" s="144"/>
      <c r="L486" s="144">
        <v>0</v>
      </c>
      <c r="M486" s="162">
        <v>0</v>
      </c>
      <c r="N486" s="144">
        <v>0</v>
      </c>
      <c r="O486" s="144">
        <v>0</v>
      </c>
      <c r="P486" s="144" t="s">
        <v>2087</v>
      </c>
      <c r="Q486" s="144" t="s">
        <v>1734</v>
      </c>
      <c r="R486" s="144">
        <v>5</v>
      </c>
      <c r="S486" s="163">
        <v>584.70000000000005</v>
      </c>
    </row>
    <row r="487" spans="1:19" x14ac:dyDescent="0.25">
      <c r="A487" s="164" t="s">
        <v>114</v>
      </c>
      <c r="B487" s="145" t="s">
        <v>703</v>
      </c>
      <c r="C487" s="145">
        <v>999</v>
      </c>
      <c r="D487" s="145" t="s">
        <v>2090</v>
      </c>
      <c r="E487" s="145" t="s">
        <v>724</v>
      </c>
      <c r="F487" s="145">
        <v>320104</v>
      </c>
      <c r="G487" s="145" t="s">
        <v>1879</v>
      </c>
      <c r="H487" s="145" t="s">
        <v>248</v>
      </c>
      <c r="I487" s="145" t="s">
        <v>95</v>
      </c>
      <c r="J487" s="145" t="s">
        <v>95</v>
      </c>
      <c r="K487" s="145"/>
      <c r="L487" s="145">
        <v>0</v>
      </c>
      <c r="M487" s="165">
        <v>0</v>
      </c>
      <c r="N487" s="145">
        <v>0</v>
      </c>
      <c r="O487" s="145">
        <v>0</v>
      </c>
      <c r="P487" s="145" t="s">
        <v>1815</v>
      </c>
      <c r="Q487" s="145" t="s">
        <v>1816</v>
      </c>
      <c r="R487" s="145">
        <v>5</v>
      </c>
      <c r="S487" s="166">
        <v>584.70000000000005</v>
      </c>
    </row>
    <row r="488" spans="1:19" x14ac:dyDescent="0.25">
      <c r="A488" s="161" t="s">
        <v>114</v>
      </c>
      <c r="B488" s="144" t="s">
        <v>703</v>
      </c>
      <c r="C488" s="144">
        <v>999</v>
      </c>
      <c r="D488" s="144" t="s">
        <v>2090</v>
      </c>
      <c r="E488" s="144" t="s">
        <v>724</v>
      </c>
      <c r="F488" s="144">
        <v>320104</v>
      </c>
      <c r="G488" s="144" t="s">
        <v>1879</v>
      </c>
      <c r="H488" s="144" t="s">
        <v>338</v>
      </c>
      <c r="I488" s="144" t="s">
        <v>95</v>
      </c>
      <c r="J488" s="144" t="s">
        <v>95</v>
      </c>
      <c r="K488" s="144"/>
      <c r="L488" s="144">
        <v>0</v>
      </c>
      <c r="M488" s="162">
        <v>0</v>
      </c>
      <c r="N488" s="144">
        <v>0</v>
      </c>
      <c r="O488" s="144">
        <v>0</v>
      </c>
      <c r="P488" s="144" t="s">
        <v>1911</v>
      </c>
      <c r="Q488" s="144" t="s">
        <v>1818</v>
      </c>
      <c r="R488" s="144">
        <v>5</v>
      </c>
      <c r="S488" s="163">
        <v>584.70000000000005</v>
      </c>
    </row>
    <row r="489" spans="1:19" x14ac:dyDescent="0.25">
      <c r="A489" s="164" t="s">
        <v>114</v>
      </c>
      <c r="B489" s="145" t="s">
        <v>703</v>
      </c>
      <c r="C489" s="145">
        <v>999</v>
      </c>
      <c r="D489" s="145" t="s">
        <v>2090</v>
      </c>
      <c r="E489" s="145" t="s">
        <v>724</v>
      </c>
      <c r="F489" s="145">
        <v>320104</v>
      </c>
      <c r="G489" s="145" t="s">
        <v>1879</v>
      </c>
      <c r="H489" s="145" t="s">
        <v>257</v>
      </c>
      <c r="I489" s="145" t="s">
        <v>95</v>
      </c>
      <c r="J489" s="145" t="s">
        <v>95</v>
      </c>
      <c r="K489" s="145"/>
      <c r="L489" s="145">
        <v>0</v>
      </c>
      <c r="M489" s="165">
        <v>0</v>
      </c>
      <c r="N489" s="145">
        <v>0</v>
      </c>
      <c r="O489" s="145">
        <v>0</v>
      </c>
      <c r="P489" s="145" t="s">
        <v>1815</v>
      </c>
      <c r="Q489" s="145" t="s">
        <v>1816</v>
      </c>
      <c r="R489" s="145">
        <v>5</v>
      </c>
      <c r="S489" s="166">
        <v>584.70000000000005</v>
      </c>
    </row>
    <row r="490" spans="1:19" x14ac:dyDescent="0.25">
      <c r="A490" s="161" t="s">
        <v>114</v>
      </c>
      <c r="B490" s="144" t="s">
        <v>900</v>
      </c>
      <c r="C490" s="144">
        <v>3101</v>
      </c>
      <c r="D490" s="144" t="s">
        <v>2109</v>
      </c>
      <c r="E490" s="144" t="s">
        <v>902</v>
      </c>
      <c r="F490" s="144">
        <v>513899</v>
      </c>
      <c r="G490" s="144" t="s">
        <v>2040</v>
      </c>
      <c r="H490" s="144" t="s">
        <v>285</v>
      </c>
      <c r="I490" s="144" t="s">
        <v>92</v>
      </c>
      <c r="J490" s="144" t="s">
        <v>95</v>
      </c>
      <c r="K490" s="144"/>
      <c r="L490" s="144">
        <v>0</v>
      </c>
      <c r="M490" s="162">
        <v>0</v>
      </c>
      <c r="N490" s="144">
        <v>0</v>
      </c>
      <c r="O490" s="144">
        <v>0</v>
      </c>
      <c r="P490" s="144" t="s">
        <v>2093</v>
      </c>
      <c r="Q490" s="144" t="s">
        <v>2094</v>
      </c>
      <c r="R490" s="144">
        <v>5</v>
      </c>
      <c r="S490" s="163">
        <v>584.70000000000005</v>
      </c>
    </row>
    <row r="491" spans="1:19" x14ac:dyDescent="0.25">
      <c r="A491" s="164" t="s">
        <v>114</v>
      </c>
      <c r="B491" s="145" t="s">
        <v>900</v>
      </c>
      <c r="C491" s="145">
        <v>3102</v>
      </c>
      <c r="D491" s="145" t="s">
        <v>2110</v>
      </c>
      <c r="E491" s="145" t="s">
        <v>905</v>
      </c>
      <c r="F491" s="145">
        <v>513899</v>
      </c>
      <c r="G491" s="145" t="s">
        <v>2040</v>
      </c>
      <c r="H491" s="145" t="s">
        <v>285</v>
      </c>
      <c r="I491" s="145" t="s">
        <v>92</v>
      </c>
      <c r="J491" s="145" t="s">
        <v>95</v>
      </c>
      <c r="K491" s="145"/>
      <c r="L491" s="145">
        <v>0</v>
      </c>
      <c r="M491" s="165">
        <v>0</v>
      </c>
      <c r="N491" s="145">
        <v>0</v>
      </c>
      <c r="O491" s="145">
        <v>0</v>
      </c>
      <c r="P491" s="145" t="s">
        <v>2041</v>
      </c>
      <c r="Q491" s="145" t="s">
        <v>2042</v>
      </c>
      <c r="R491" s="145">
        <v>5</v>
      </c>
      <c r="S491" s="166">
        <v>584.70000000000005</v>
      </c>
    </row>
    <row r="492" spans="1:19" x14ac:dyDescent="0.25">
      <c r="A492" s="161" t="s">
        <v>114</v>
      </c>
      <c r="B492" s="144" t="s">
        <v>1571</v>
      </c>
      <c r="C492" s="144">
        <v>3311</v>
      </c>
      <c r="D492" s="144" t="s">
        <v>2111</v>
      </c>
      <c r="E492" s="144" t="s">
        <v>2112</v>
      </c>
      <c r="F492" s="144">
        <v>500902</v>
      </c>
      <c r="G492" s="144" t="s">
        <v>1794</v>
      </c>
      <c r="H492" s="144" t="s">
        <v>248</v>
      </c>
      <c r="I492" s="144" t="s">
        <v>95</v>
      </c>
      <c r="J492" s="144" t="s">
        <v>95</v>
      </c>
      <c r="K492" s="144"/>
      <c r="L492" s="144">
        <v>0</v>
      </c>
      <c r="M492" s="162">
        <v>0</v>
      </c>
      <c r="N492" s="144">
        <v>0</v>
      </c>
      <c r="O492" s="144">
        <v>0</v>
      </c>
      <c r="P492" s="144"/>
      <c r="Q492" s="144"/>
      <c r="R492" s="144">
        <v>5</v>
      </c>
      <c r="S492" s="163">
        <v>584.70000000000005</v>
      </c>
    </row>
    <row r="493" spans="1:19" x14ac:dyDescent="0.25">
      <c r="A493" s="164" t="s">
        <v>114</v>
      </c>
      <c r="B493" s="145" t="s">
        <v>362</v>
      </c>
      <c r="C493" s="145">
        <v>1101</v>
      </c>
      <c r="D493" s="145" t="s">
        <v>90</v>
      </c>
      <c r="E493" s="145" t="s">
        <v>89</v>
      </c>
      <c r="F493" s="145">
        <v>451001</v>
      </c>
      <c r="G493" s="145" t="s">
        <v>1735</v>
      </c>
      <c r="H493" s="145" t="s">
        <v>550</v>
      </c>
      <c r="I493" s="145" t="s">
        <v>92</v>
      </c>
      <c r="J493" s="145" t="s">
        <v>92</v>
      </c>
      <c r="K493" s="145"/>
      <c r="L493" s="145">
        <v>0</v>
      </c>
      <c r="M493" s="165">
        <v>0</v>
      </c>
      <c r="N493" s="145">
        <v>0</v>
      </c>
      <c r="O493" s="145">
        <v>0</v>
      </c>
      <c r="P493" s="145"/>
      <c r="Q493" s="145"/>
      <c r="R493" s="145">
        <v>4</v>
      </c>
      <c r="S493" s="166">
        <v>467.76</v>
      </c>
    </row>
    <row r="494" spans="1:19" x14ac:dyDescent="0.25">
      <c r="A494" s="161" t="s">
        <v>114</v>
      </c>
      <c r="B494" s="144" t="s">
        <v>371</v>
      </c>
      <c r="C494" s="144">
        <v>1113</v>
      </c>
      <c r="D494" s="144" t="s">
        <v>2113</v>
      </c>
      <c r="E494" s="144" t="s">
        <v>464</v>
      </c>
      <c r="F494" s="144">
        <v>99999</v>
      </c>
      <c r="G494" s="144" t="s">
        <v>1863</v>
      </c>
      <c r="H494" s="144" t="s">
        <v>248</v>
      </c>
      <c r="I494" s="144" t="s">
        <v>95</v>
      </c>
      <c r="J494" s="144" t="s">
        <v>95</v>
      </c>
      <c r="K494" s="144"/>
      <c r="L494" s="144">
        <v>0</v>
      </c>
      <c r="M494" s="162">
        <v>0</v>
      </c>
      <c r="N494" s="144">
        <v>0</v>
      </c>
      <c r="O494" s="144">
        <v>0</v>
      </c>
      <c r="P494" s="144" t="s">
        <v>1889</v>
      </c>
      <c r="Q494" s="144" t="s">
        <v>1890</v>
      </c>
      <c r="R494" s="144">
        <v>4</v>
      </c>
      <c r="S494" s="163">
        <v>467.76</v>
      </c>
    </row>
    <row r="495" spans="1:19" x14ac:dyDescent="0.25">
      <c r="A495" s="164" t="s">
        <v>114</v>
      </c>
      <c r="B495" s="145" t="s">
        <v>249</v>
      </c>
      <c r="C495" s="145">
        <v>3000</v>
      </c>
      <c r="D495" s="145" t="s">
        <v>2114</v>
      </c>
      <c r="E495" s="145" t="s">
        <v>2115</v>
      </c>
      <c r="F495" s="145">
        <v>261303</v>
      </c>
      <c r="G495" s="145" t="s">
        <v>107</v>
      </c>
      <c r="H495" s="145" t="s">
        <v>248</v>
      </c>
      <c r="I495" s="145" t="s">
        <v>95</v>
      </c>
      <c r="J495" s="145" t="s">
        <v>95</v>
      </c>
      <c r="K495" s="145"/>
      <c r="L495" s="145">
        <v>0</v>
      </c>
      <c r="M495" s="165">
        <v>0</v>
      </c>
      <c r="N495" s="145">
        <v>0</v>
      </c>
      <c r="O495" s="145">
        <v>0</v>
      </c>
      <c r="P495" s="145" t="s">
        <v>1813</v>
      </c>
      <c r="Q495" s="145" t="s">
        <v>1909</v>
      </c>
      <c r="R495" s="145">
        <v>4</v>
      </c>
      <c r="S495" s="166">
        <v>467.76</v>
      </c>
    </row>
    <row r="496" spans="1:19" x14ac:dyDescent="0.25">
      <c r="A496" s="161" t="s">
        <v>114</v>
      </c>
      <c r="B496" s="144" t="s">
        <v>507</v>
      </c>
      <c r="C496" s="144">
        <v>4101</v>
      </c>
      <c r="D496" s="144" t="s">
        <v>2116</v>
      </c>
      <c r="E496" s="144" t="s">
        <v>2117</v>
      </c>
      <c r="F496" s="144">
        <v>430202</v>
      </c>
      <c r="G496" s="144" t="s">
        <v>1799</v>
      </c>
      <c r="H496" s="144" t="s">
        <v>285</v>
      </c>
      <c r="I496" s="144" t="s">
        <v>92</v>
      </c>
      <c r="J496" s="144" t="s">
        <v>95</v>
      </c>
      <c r="K496" s="144"/>
      <c r="L496" s="144">
        <v>0</v>
      </c>
      <c r="M496" s="162">
        <v>0</v>
      </c>
      <c r="N496" s="144">
        <v>0</v>
      </c>
      <c r="O496" s="144">
        <v>0</v>
      </c>
      <c r="P496" s="144" t="s">
        <v>2020</v>
      </c>
      <c r="Q496" s="144" t="s">
        <v>2021</v>
      </c>
      <c r="R496" s="144">
        <v>4</v>
      </c>
      <c r="S496" s="163">
        <v>467.76</v>
      </c>
    </row>
    <row r="497" spans="1:19" x14ac:dyDescent="0.25">
      <c r="A497" s="164" t="s">
        <v>114</v>
      </c>
      <c r="B497" s="145" t="s">
        <v>703</v>
      </c>
      <c r="C497" s="145">
        <v>999</v>
      </c>
      <c r="D497" s="145" t="s">
        <v>2090</v>
      </c>
      <c r="E497" s="145" t="s">
        <v>724</v>
      </c>
      <c r="F497" s="145">
        <v>320104</v>
      </c>
      <c r="G497" s="145" t="s">
        <v>1879</v>
      </c>
      <c r="H497" s="145" t="s">
        <v>268</v>
      </c>
      <c r="I497" s="145" t="s">
        <v>95</v>
      </c>
      <c r="J497" s="145" t="s">
        <v>95</v>
      </c>
      <c r="K497" s="145"/>
      <c r="L497" s="145">
        <v>0</v>
      </c>
      <c r="M497" s="165">
        <v>0</v>
      </c>
      <c r="N497" s="145">
        <v>0</v>
      </c>
      <c r="O497" s="145">
        <v>0</v>
      </c>
      <c r="P497" s="145" t="s">
        <v>1778</v>
      </c>
      <c r="Q497" s="145" t="s">
        <v>1779</v>
      </c>
      <c r="R497" s="145">
        <v>4</v>
      </c>
      <c r="S497" s="166">
        <v>467.76</v>
      </c>
    </row>
    <row r="498" spans="1:19" x14ac:dyDescent="0.25">
      <c r="A498" s="161" t="s">
        <v>114</v>
      </c>
      <c r="B498" s="144" t="s">
        <v>592</v>
      </c>
      <c r="C498" s="144">
        <v>1101</v>
      </c>
      <c r="D498" s="144" t="s">
        <v>1731</v>
      </c>
      <c r="E498" s="144" t="s">
        <v>594</v>
      </c>
      <c r="F498" s="144">
        <v>380102</v>
      </c>
      <c r="G498" s="144" t="s">
        <v>1732</v>
      </c>
      <c r="H498" s="144" t="s">
        <v>590</v>
      </c>
      <c r="I498" s="144" t="s">
        <v>95</v>
      </c>
      <c r="J498" s="144" t="s">
        <v>95</v>
      </c>
      <c r="K498" s="144"/>
      <c r="L498" s="144">
        <v>0</v>
      </c>
      <c r="M498" s="162">
        <v>0</v>
      </c>
      <c r="N498" s="144">
        <v>0</v>
      </c>
      <c r="O498" s="144">
        <v>0</v>
      </c>
      <c r="P498" s="144" t="s">
        <v>2016</v>
      </c>
      <c r="Q498" s="144" t="s">
        <v>1761</v>
      </c>
      <c r="R498" s="144">
        <v>4</v>
      </c>
      <c r="S498" s="163">
        <v>467.76</v>
      </c>
    </row>
    <row r="499" spans="1:19" x14ac:dyDescent="0.25">
      <c r="A499" s="164" t="s">
        <v>114</v>
      </c>
      <c r="B499" s="145" t="s">
        <v>688</v>
      </c>
      <c r="C499" s="145">
        <v>1302</v>
      </c>
      <c r="D499" s="145" t="s">
        <v>216</v>
      </c>
      <c r="E499" s="145" t="s">
        <v>2118</v>
      </c>
      <c r="F499" s="145">
        <v>110201</v>
      </c>
      <c r="G499" s="145" t="s">
        <v>1941</v>
      </c>
      <c r="H499" s="145" t="s">
        <v>338</v>
      </c>
      <c r="I499" s="145" t="s">
        <v>95</v>
      </c>
      <c r="J499" s="145" t="s">
        <v>95</v>
      </c>
      <c r="K499" s="145"/>
      <c r="L499" s="145">
        <v>0</v>
      </c>
      <c r="M499" s="165">
        <v>0</v>
      </c>
      <c r="N499" s="145">
        <v>0</v>
      </c>
      <c r="O499" s="145">
        <v>0</v>
      </c>
      <c r="P499" s="145" t="s">
        <v>1868</v>
      </c>
      <c r="Q499" s="145" t="s">
        <v>1840</v>
      </c>
      <c r="R499" s="145">
        <v>4</v>
      </c>
      <c r="S499" s="166">
        <v>467.76</v>
      </c>
    </row>
    <row r="500" spans="1:19" x14ac:dyDescent="0.25">
      <c r="A500" s="161" t="s">
        <v>114</v>
      </c>
      <c r="B500" s="144" t="s">
        <v>1571</v>
      </c>
      <c r="C500" s="144">
        <v>4891</v>
      </c>
      <c r="D500" s="144" t="s">
        <v>2119</v>
      </c>
      <c r="E500" s="144" t="s">
        <v>2120</v>
      </c>
      <c r="F500" s="144">
        <v>500902</v>
      </c>
      <c r="G500" s="144" t="s">
        <v>1794</v>
      </c>
      <c r="H500" s="144" t="s">
        <v>886</v>
      </c>
      <c r="I500" s="144" t="s">
        <v>95</v>
      </c>
      <c r="J500" s="144" t="s">
        <v>95</v>
      </c>
      <c r="K500" s="144"/>
      <c r="L500" s="144">
        <v>0</v>
      </c>
      <c r="M500" s="162">
        <v>0</v>
      </c>
      <c r="N500" s="144">
        <v>0</v>
      </c>
      <c r="O500" s="144">
        <v>0</v>
      </c>
      <c r="P500" s="144"/>
      <c r="Q500" s="144"/>
      <c r="R500" s="144">
        <v>4</v>
      </c>
      <c r="S500" s="163">
        <v>467.76</v>
      </c>
    </row>
    <row r="501" spans="1:19" x14ac:dyDescent="0.25">
      <c r="A501" s="164" t="s">
        <v>114</v>
      </c>
      <c r="B501" s="145" t="s">
        <v>392</v>
      </c>
      <c r="C501" s="145">
        <v>2111</v>
      </c>
      <c r="D501" s="145" t="s">
        <v>192</v>
      </c>
      <c r="E501" s="145" t="s">
        <v>395</v>
      </c>
      <c r="F501" s="145">
        <v>540102</v>
      </c>
      <c r="G501" s="145" t="s">
        <v>159</v>
      </c>
      <c r="H501" s="145" t="s">
        <v>547</v>
      </c>
      <c r="I501" s="145" t="s">
        <v>92</v>
      </c>
      <c r="J501" s="145" t="s">
        <v>92</v>
      </c>
      <c r="K501" s="145"/>
      <c r="L501" s="145">
        <v>0</v>
      </c>
      <c r="M501" s="165">
        <v>0</v>
      </c>
      <c r="N501" s="145">
        <v>0</v>
      </c>
      <c r="O501" s="145">
        <v>0</v>
      </c>
      <c r="P501" s="145"/>
      <c r="Q501" s="145"/>
      <c r="R501" s="145">
        <v>3</v>
      </c>
      <c r="S501" s="166">
        <v>350.82</v>
      </c>
    </row>
    <row r="502" spans="1:19" x14ac:dyDescent="0.25">
      <c r="A502" s="161" t="s">
        <v>114</v>
      </c>
      <c r="B502" s="144" t="s">
        <v>362</v>
      </c>
      <c r="C502" s="144">
        <v>1101</v>
      </c>
      <c r="D502" s="144" t="s">
        <v>90</v>
      </c>
      <c r="E502" s="144" t="s">
        <v>89</v>
      </c>
      <c r="F502" s="144">
        <v>451001</v>
      </c>
      <c r="G502" s="144" t="s">
        <v>1735</v>
      </c>
      <c r="H502" s="144" t="s">
        <v>547</v>
      </c>
      <c r="I502" s="144" t="s">
        <v>92</v>
      </c>
      <c r="J502" s="144" t="s">
        <v>92</v>
      </c>
      <c r="K502" s="144"/>
      <c r="L502" s="144">
        <v>0</v>
      </c>
      <c r="M502" s="162">
        <v>0</v>
      </c>
      <c r="N502" s="144">
        <v>0</v>
      </c>
      <c r="O502" s="144">
        <v>0</v>
      </c>
      <c r="P502" s="144"/>
      <c r="Q502" s="144"/>
      <c r="R502" s="144">
        <v>3</v>
      </c>
      <c r="S502" s="163">
        <v>350.82</v>
      </c>
    </row>
    <row r="503" spans="1:19" x14ac:dyDescent="0.25">
      <c r="A503" s="164" t="s">
        <v>114</v>
      </c>
      <c r="B503" s="145" t="s">
        <v>420</v>
      </c>
      <c r="C503" s="145">
        <v>2112</v>
      </c>
      <c r="D503" s="145" t="s">
        <v>178</v>
      </c>
      <c r="E503" s="145" t="s">
        <v>177</v>
      </c>
      <c r="F503" s="145">
        <v>230101</v>
      </c>
      <c r="G503" s="145" t="s">
        <v>119</v>
      </c>
      <c r="H503" s="145" t="s">
        <v>552</v>
      </c>
      <c r="I503" s="145" t="s">
        <v>92</v>
      </c>
      <c r="J503" s="145" t="s">
        <v>92</v>
      </c>
      <c r="K503" s="145"/>
      <c r="L503" s="145">
        <v>0</v>
      </c>
      <c r="M503" s="165">
        <v>0</v>
      </c>
      <c r="N503" s="145">
        <v>0</v>
      </c>
      <c r="O503" s="145">
        <v>0</v>
      </c>
      <c r="P503" s="145"/>
      <c r="Q503" s="145"/>
      <c r="R503" s="145">
        <v>3</v>
      </c>
      <c r="S503" s="166">
        <v>350.82</v>
      </c>
    </row>
    <row r="504" spans="1:19" x14ac:dyDescent="0.25">
      <c r="A504" s="161" t="s">
        <v>114</v>
      </c>
      <c r="B504" s="144" t="s">
        <v>306</v>
      </c>
      <c r="C504" s="144">
        <v>1101</v>
      </c>
      <c r="D504" s="144" t="s">
        <v>131</v>
      </c>
      <c r="E504" s="144" t="s">
        <v>130</v>
      </c>
      <c r="F504" s="144">
        <v>451101</v>
      </c>
      <c r="G504" s="144" t="s">
        <v>1735</v>
      </c>
      <c r="H504" s="144" t="s">
        <v>354</v>
      </c>
      <c r="I504" s="144" t="s">
        <v>95</v>
      </c>
      <c r="J504" s="144" t="s">
        <v>95</v>
      </c>
      <c r="K504" s="144"/>
      <c r="L504" s="144">
        <v>0</v>
      </c>
      <c r="M504" s="162">
        <v>0</v>
      </c>
      <c r="N504" s="144">
        <v>0</v>
      </c>
      <c r="O504" s="144">
        <v>0</v>
      </c>
      <c r="P504" s="144" t="s">
        <v>1807</v>
      </c>
      <c r="Q504" s="144" t="s">
        <v>1947</v>
      </c>
      <c r="R504" s="144">
        <v>3</v>
      </c>
      <c r="S504" s="163">
        <v>350.82</v>
      </c>
    </row>
    <row r="505" spans="1:19" x14ac:dyDescent="0.25">
      <c r="A505" s="164" t="s">
        <v>114</v>
      </c>
      <c r="B505" s="145" t="s">
        <v>980</v>
      </c>
      <c r="C505" s="145">
        <v>1003</v>
      </c>
      <c r="D505" s="145" t="s">
        <v>2099</v>
      </c>
      <c r="E505" s="145" t="s">
        <v>2100</v>
      </c>
      <c r="F505" s="145">
        <v>90101</v>
      </c>
      <c r="G505" s="145" t="s">
        <v>1863</v>
      </c>
      <c r="H505" s="145" t="s">
        <v>248</v>
      </c>
      <c r="I505" s="145" t="s">
        <v>95</v>
      </c>
      <c r="J505" s="145" t="s">
        <v>95</v>
      </c>
      <c r="K505" s="145"/>
      <c r="L505" s="145">
        <v>0</v>
      </c>
      <c r="M505" s="165">
        <v>0</v>
      </c>
      <c r="N505" s="145">
        <v>0</v>
      </c>
      <c r="O505" s="145">
        <v>0</v>
      </c>
      <c r="P505" s="145" t="s">
        <v>2082</v>
      </c>
      <c r="Q505" s="145" t="s">
        <v>2083</v>
      </c>
      <c r="R505" s="145">
        <v>3</v>
      </c>
      <c r="S505" s="166">
        <v>350.82</v>
      </c>
    </row>
    <row r="506" spans="1:19" x14ac:dyDescent="0.25">
      <c r="A506" s="161" t="s">
        <v>114</v>
      </c>
      <c r="B506" s="144" t="s">
        <v>980</v>
      </c>
      <c r="C506" s="144">
        <v>1004</v>
      </c>
      <c r="D506" s="144" t="s">
        <v>2101</v>
      </c>
      <c r="E506" s="144" t="s">
        <v>2102</v>
      </c>
      <c r="F506" s="144">
        <v>90101</v>
      </c>
      <c r="G506" s="144" t="s">
        <v>1863</v>
      </c>
      <c r="H506" s="144" t="s">
        <v>248</v>
      </c>
      <c r="I506" s="144" t="s">
        <v>95</v>
      </c>
      <c r="J506" s="144" t="s">
        <v>95</v>
      </c>
      <c r="K506" s="144"/>
      <c r="L506" s="144">
        <v>0</v>
      </c>
      <c r="M506" s="162">
        <v>0</v>
      </c>
      <c r="N506" s="144">
        <v>0</v>
      </c>
      <c r="O506" s="144">
        <v>0</v>
      </c>
      <c r="P506" s="144" t="s">
        <v>2082</v>
      </c>
      <c r="Q506" s="144" t="s">
        <v>2083</v>
      </c>
      <c r="R506" s="144">
        <v>3</v>
      </c>
      <c r="S506" s="163">
        <v>350.82</v>
      </c>
    </row>
    <row r="507" spans="1:19" x14ac:dyDescent="0.25">
      <c r="A507" s="164" t="s">
        <v>114</v>
      </c>
      <c r="B507" s="145" t="s">
        <v>249</v>
      </c>
      <c r="C507" s="145">
        <v>4500</v>
      </c>
      <c r="D507" s="145" t="s">
        <v>2121</v>
      </c>
      <c r="E507" s="145" t="s">
        <v>2122</v>
      </c>
      <c r="F507" s="145">
        <v>269999</v>
      </c>
      <c r="G507" s="145" t="s">
        <v>107</v>
      </c>
      <c r="H507" s="145" t="s">
        <v>2123</v>
      </c>
      <c r="I507" s="145" t="s">
        <v>95</v>
      </c>
      <c r="J507" s="145" t="s">
        <v>95</v>
      </c>
      <c r="K507" s="145"/>
      <c r="L507" s="145">
        <v>0</v>
      </c>
      <c r="M507" s="165">
        <v>0</v>
      </c>
      <c r="N507" s="145">
        <v>0</v>
      </c>
      <c r="O507" s="145">
        <v>0</v>
      </c>
      <c r="P507" s="145" t="s">
        <v>2017</v>
      </c>
      <c r="Q507" s="145" t="s">
        <v>1840</v>
      </c>
      <c r="R507" s="145">
        <v>3</v>
      </c>
      <c r="S507" s="166">
        <v>350.82</v>
      </c>
    </row>
    <row r="508" spans="1:19" x14ac:dyDescent="0.25">
      <c r="A508" s="161" t="s">
        <v>114</v>
      </c>
      <c r="B508" s="144" t="s">
        <v>703</v>
      </c>
      <c r="C508" s="144">
        <v>999</v>
      </c>
      <c r="D508" s="144" t="s">
        <v>2090</v>
      </c>
      <c r="E508" s="144" t="s">
        <v>724</v>
      </c>
      <c r="F508" s="144">
        <v>320104</v>
      </c>
      <c r="G508" s="144" t="s">
        <v>1879</v>
      </c>
      <c r="H508" s="144" t="s">
        <v>496</v>
      </c>
      <c r="I508" s="144" t="s">
        <v>92</v>
      </c>
      <c r="J508" s="144" t="s">
        <v>95</v>
      </c>
      <c r="K508" s="144"/>
      <c r="L508" s="144">
        <v>0</v>
      </c>
      <c r="M508" s="162">
        <v>0</v>
      </c>
      <c r="N508" s="144">
        <v>0</v>
      </c>
      <c r="O508" s="144">
        <v>0</v>
      </c>
      <c r="P508" s="144" t="s">
        <v>1778</v>
      </c>
      <c r="Q508" s="144" t="s">
        <v>1779</v>
      </c>
      <c r="R508" s="144">
        <v>3</v>
      </c>
      <c r="S508" s="163">
        <v>350.82</v>
      </c>
    </row>
    <row r="509" spans="1:19" x14ac:dyDescent="0.25">
      <c r="A509" s="164" t="s">
        <v>114</v>
      </c>
      <c r="B509" s="145" t="s">
        <v>507</v>
      </c>
      <c r="C509" s="145">
        <v>4203</v>
      </c>
      <c r="D509" s="145" t="s">
        <v>2124</v>
      </c>
      <c r="E509" s="145" t="s">
        <v>2125</v>
      </c>
      <c r="F509" s="145">
        <v>430202</v>
      </c>
      <c r="G509" s="145" t="s">
        <v>1799</v>
      </c>
      <c r="H509" s="145" t="s">
        <v>285</v>
      </c>
      <c r="I509" s="145" t="s">
        <v>92</v>
      </c>
      <c r="J509" s="145" t="s">
        <v>95</v>
      </c>
      <c r="K509" s="145"/>
      <c r="L509" s="145">
        <v>0</v>
      </c>
      <c r="M509" s="165">
        <v>0</v>
      </c>
      <c r="N509" s="145">
        <v>0</v>
      </c>
      <c r="O509" s="145">
        <v>0</v>
      </c>
      <c r="P509" s="145" t="s">
        <v>2020</v>
      </c>
      <c r="Q509" s="145" t="s">
        <v>2021</v>
      </c>
      <c r="R509" s="145">
        <v>3</v>
      </c>
      <c r="S509" s="166">
        <v>350.82</v>
      </c>
    </row>
    <row r="510" spans="1:19" x14ac:dyDescent="0.25">
      <c r="A510" s="161" t="s">
        <v>114</v>
      </c>
      <c r="B510" s="144" t="s">
        <v>1377</v>
      </c>
      <c r="C510" s="144">
        <v>1122</v>
      </c>
      <c r="D510" s="144" t="s">
        <v>2126</v>
      </c>
      <c r="E510" s="144" t="s">
        <v>2127</v>
      </c>
      <c r="F510" s="144">
        <v>280301</v>
      </c>
      <c r="G510" s="144" t="s">
        <v>2128</v>
      </c>
      <c r="H510" s="144" t="s">
        <v>248</v>
      </c>
      <c r="I510" s="144" t="s">
        <v>95</v>
      </c>
      <c r="J510" s="144" t="s">
        <v>95</v>
      </c>
      <c r="K510" s="144"/>
      <c r="L510" s="144">
        <v>0</v>
      </c>
      <c r="M510" s="162">
        <v>0</v>
      </c>
      <c r="N510" s="144">
        <v>0</v>
      </c>
      <c r="O510" s="144">
        <v>0</v>
      </c>
      <c r="P510" s="144"/>
      <c r="Q510" s="144"/>
      <c r="R510" s="144">
        <v>3</v>
      </c>
      <c r="S510" s="163">
        <v>350.82</v>
      </c>
    </row>
    <row r="511" spans="1:19" x14ac:dyDescent="0.25">
      <c r="A511" s="164" t="s">
        <v>114</v>
      </c>
      <c r="B511" s="145" t="s">
        <v>420</v>
      </c>
      <c r="C511" s="145">
        <v>1102</v>
      </c>
      <c r="D511" s="145" t="s">
        <v>1824</v>
      </c>
      <c r="E511" s="145" t="s">
        <v>423</v>
      </c>
      <c r="F511" s="145">
        <v>230101</v>
      </c>
      <c r="G511" s="145" t="s">
        <v>119</v>
      </c>
      <c r="H511" s="145" t="s">
        <v>1446</v>
      </c>
      <c r="I511" s="145" t="s">
        <v>92</v>
      </c>
      <c r="J511" s="145" t="s">
        <v>95</v>
      </c>
      <c r="K511" s="145"/>
      <c r="L511" s="145">
        <v>0</v>
      </c>
      <c r="M511" s="165">
        <v>0</v>
      </c>
      <c r="N511" s="145">
        <v>0</v>
      </c>
      <c r="O511" s="145">
        <v>0</v>
      </c>
      <c r="P511" s="145" t="s">
        <v>1978</v>
      </c>
      <c r="Q511" s="145" t="s">
        <v>1979</v>
      </c>
      <c r="R511" s="145">
        <v>3</v>
      </c>
      <c r="S511" s="166">
        <v>350.82</v>
      </c>
    </row>
    <row r="512" spans="1:19" x14ac:dyDescent="0.25">
      <c r="A512" s="161" t="s">
        <v>114</v>
      </c>
      <c r="B512" s="144" t="s">
        <v>592</v>
      </c>
      <c r="C512" s="144">
        <v>1101</v>
      </c>
      <c r="D512" s="144" t="s">
        <v>1731</v>
      </c>
      <c r="E512" s="144" t="s">
        <v>594</v>
      </c>
      <c r="F512" s="144">
        <v>380102</v>
      </c>
      <c r="G512" s="144" t="s">
        <v>1732</v>
      </c>
      <c r="H512" s="144" t="s">
        <v>2129</v>
      </c>
      <c r="I512" s="144" t="s">
        <v>95</v>
      </c>
      <c r="J512" s="144" t="s">
        <v>95</v>
      </c>
      <c r="K512" s="144"/>
      <c r="L512" s="144">
        <v>0</v>
      </c>
      <c r="M512" s="162">
        <v>0</v>
      </c>
      <c r="N512" s="144">
        <v>0</v>
      </c>
      <c r="O512" s="144">
        <v>0</v>
      </c>
      <c r="P512" s="144" t="s">
        <v>2016</v>
      </c>
      <c r="Q512" s="144" t="s">
        <v>1761</v>
      </c>
      <c r="R512" s="144">
        <v>3</v>
      </c>
      <c r="S512" s="163">
        <v>350.82</v>
      </c>
    </row>
    <row r="513" spans="1:19" x14ac:dyDescent="0.25">
      <c r="A513" s="164" t="s">
        <v>114</v>
      </c>
      <c r="B513" s="145" t="s">
        <v>313</v>
      </c>
      <c r="C513" s="145">
        <v>1101</v>
      </c>
      <c r="D513" s="145" t="s">
        <v>110</v>
      </c>
      <c r="E513" s="145" t="s">
        <v>315</v>
      </c>
      <c r="F513" s="145">
        <v>420101</v>
      </c>
      <c r="G513" s="145" t="s">
        <v>111</v>
      </c>
      <c r="H513" s="145" t="s">
        <v>1635</v>
      </c>
      <c r="I513" s="145" t="s">
        <v>92</v>
      </c>
      <c r="J513" s="145" t="s">
        <v>92</v>
      </c>
      <c r="K513" s="145" t="s">
        <v>548</v>
      </c>
      <c r="L513" s="145">
        <v>3</v>
      </c>
      <c r="M513" s="165">
        <v>350.82</v>
      </c>
      <c r="N513" s="145">
        <v>0</v>
      </c>
      <c r="O513" s="145">
        <v>3</v>
      </c>
      <c r="P513" s="145"/>
      <c r="Q513" s="145"/>
      <c r="R513" s="145">
        <v>3</v>
      </c>
      <c r="S513" s="166">
        <v>350.82</v>
      </c>
    </row>
    <row r="514" spans="1:19" x14ac:dyDescent="0.25">
      <c r="A514" s="161" t="s">
        <v>114</v>
      </c>
      <c r="B514" s="144" t="s">
        <v>362</v>
      </c>
      <c r="C514" s="144">
        <v>1101</v>
      </c>
      <c r="D514" s="144" t="s">
        <v>90</v>
      </c>
      <c r="E514" s="144" t="s">
        <v>89</v>
      </c>
      <c r="F514" s="144">
        <v>451001</v>
      </c>
      <c r="G514" s="144" t="s">
        <v>1735</v>
      </c>
      <c r="H514" s="144" t="s">
        <v>1009</v>
      </c>
      <c r="I514" s="144" t="s">
        <v>92</v>
      </c>
      <c r="J514" s="144" t="s">
        <v>92</v>
      </c>
      <c r="K514" s="144"/>
      <c r="L514" s="144">
        <v>0</v>
      </c>
      <c r="M514" s="162">
        <v>0</v>
      </c>
      <c r="N514" s="144">
        <v>0</v>
      </c>
      <c r="O514" s="144">
        <v>0</v>
      </c>
      <c r="P514" s="144"/>
      <c r="Q514" s="144"/>
      <c r="R514" s="144">
        <v>2</v>
      </c>
      <c r="S514" s="163">
        <v>233.88</v>
      </c>
    </row>
    <row r="515" spans="1:19" x14ac:dyDescent="0.25">
      <c r="A515" s="164" t="s">
        <v>114</v>
      </c>
      <c r="B515" s="145" t="s">
        <v>420</v>
      </c>
      <c r="C515" s="145">
        <v>1101</v>
      </c>
      <c r="D515" s="145" t="s">
        <v>124</v>
      </c>
      <c r="E515" s="145" t="s">
        <v>426</v>
      </c>
      <c r="F515" s="145">
        <v>230101</v>
      </c>
      <c r="G515" s="145" t="s">
        <v>119</v>
      </c>
      <c r="H515" s="145" t="s">
        <v>554</v>
      </c>
      <c r="I515" s="145" t="s">
        <v>92</v>
      </c>
      <c r="J515" s="145" t="s">
        <v>92</v>
      </c>
      <c r="K515" s="145"/>
      <c r="L515" s="145">
        <v>0</v>
      </c>
      <c r="M515" s="165">
        <v>0</v>
      </c>
      <c r="N515" s="145">
        <v>0</v>
      </c>
      <c r="O515" s="145">
        <v>0</v>
      </c>
      <c r="P515" s="145"/>
      <c r="Q515" s="145"/>
      <c r="R515" s="145">
        <v>2</v>
      </c>
      <c r="S515" s="166">
        <v>233.88</v>
      </c>
    </row>
    <row r="516" spans="1:19" x14ac:dyDescent="0.25">
      <c r="A516" s="161" t="s">
        <v>114</v>
      </c>
      <c r="B516" s="144" t="s">
        <v>420</v>
      </c>
      <c r="C516" s="144">
        <v>2112</v>
      </c>
      <c r="D516" s="144" t="s">
        <v>178</v>
      </c>
      <c r="E516" s="144" t="s">
        <v>177</v>
      </c>
      <c r="F516" s="144">
        <v>230101</v>
      </c>
      <c r="G516" s="144" t="s">
        <v>119</v>
      </c>
      <c r="H516" s="144" t="s">
        <v>554</v>
      </c>
      <c r="I516" s="144" t="s">
        <v>92</v>
      </c>
      <c r="J516" s="144" t="s">
        <v>92</v>
      </c>
      <c r="K516" s="144"/>
      <c r="L516" s="144">
        <v>0</v>
      </c>
      <c r="M516" s="162">
        <v>0</v>
      </c>
      <c r="N516" s="144">
        <v>0</v>
      </c>
      <c r="O516" s="144">
        <v>0</v>
      </c>
      <c r="P516" s="144"/>
      <c r="Q516" s="144"/>
      <c r="R516" s="144">
        <v>2</v>
      </c>
      <c r="S516" s="163">
        <v>233.88</v>
      </c>
    </row>
    <row r="517" spans="1:19" x14ac:dyDescent="0.25">
      <c r="A517" s="164" t="s">
        <v>114</v>
      </c>
      <c r="B517" s="145" t="s">
        <v>703</v>
      </c>
      <c r="C517" s="145">
        <v>1113</v>
      </c>
      <c r="D517" s="145" t="s">
        <v>127</v>
      </c>
      <c r="E517" s="145" t="s">
        <v>753</v>
      </c>
      <c r="F517" s="145">
        <v>270101</v>
      </c>
      <c r="G517" s="145" t="s">
        <v>1759</v>
      </c>
      <c r="H517" s="145" t="s">
        <v>554</v>
      </c>
      <c r="I517" s="145" t="s">
        <v>92</v>
      </c>
      <c r="J517" s="145" t="s">
        <v>92</v>
      </c>
      <c r="K517" s="145"/>
      <c r="L517" s="145">
        <v>0</v>
      </c>
      <c r="M517" s="165">
        <v>0</v>
      </c>
      <c r="N517" s="145">
        <v>0</v>
      </c>
      <c r="O517" s="145">
        <v>0</v>
      </c>
      <c r="P517" s="145"/>
      <c r="Q517" s="145"/>
      <c r="R517" s="145">
        <v>2</v>
      </c>
      <c r="S517" s="166">
        <v>233.88</v>
      </c>
    </row>
    <row r="518" spans="1:19" x14ac:dyDescent="0.25">
      <c r="A518" s="161" t="s">
        <v>114</v>
      </c>
      <c r="B518" s="144" t="s">
        <v>249</v>
      </c>
      <c r="C518" s="144">
        <v>4550</v>
      </c>
      <c r="D518" s="144" t="s">
        <v>2130</v>
      </c>
      <c r="E518" s="144" t="s">
        <v>1349</v>
      </c>
      <c r="F518" s="144">
        <v>261201</v>
      </c>
      <c r="G518" s="144" t="s">
        <v>107</v>
      </c>
      <c r="H518" s="144" t="s">
        <v>248</v>
      </c>
      <c r="I518" s="144" t="s">
        <v>95</v>
      </c>
      <c r="J518" s="144" t="s">
        <v>95</v>
      </c>
      <c r="K518" s="144"/>
      <c r="L518" s="144">
        <v>0</v>
      </c>
      <c r="M518" s="162">
        <v>0</v>
      </c>
      <c r="N518" s="144">
        <v>0</v>
      </c>
      <c r="O518" s="144">
        <v>0</v>
      </c>
      <c r="P518" s="144" t="s">
        <v>1836</v>
      </c>
      <c r="Q518" s="144" t="s">
        <v>1837</v>
      </c>
      <c r="R518" s="144">
        <v>2</v>
      </c>
      <c r="S518" s="163">
        <v>233.88</v>
      </c>
    </row>
    <row r="519" spans="1:19" x14ac:dyDescent="0.25">
      <c r="A519" s="164" t="s">
        <v>114</v>
      </c>
      <c r="B519" s="145" t="s">
        <v>329</v>
      </c>
      <c r="C519" s="145">
        <v>1211</v>
      </c>
      <c r="D519" s="145" t="s">
        <v>2131</v>
      </c>
      <c r="E519" s="145" t="s">
        <v>1180</v>
      </c>
      <c r="F519" s="145">
        <v>500705</v>
      </c>
      <c r="G519" s="145" t="s">
        <v>1794</v>
      </c>
      <c r="H519" s="145" t="s">
        <v>338</v>
      </c>
      <c r="I519" s="145" t="s">
        <v>95</v>
      </c>
      <c r="J519" s="145" t="s">
        <v>95</v>
      </c>
      <c r="K519" s="145"/>
      <c r="L519" s="145">
        <v>0</v>
      </c>
      <c r="M519" s="165">
        <v>0</v>
      </c>
      <c r="N519" s="145">
        <v>0</v>
      </c>
      <c r="O519" s="145">
        <v>0</v>
      </c>
      <c r="P519" s="145"/>
      <c r="Q519" s="145"/>
      <c r="R519" s="145">
        <v>2</v>
      </c>
      <c r="S519" s="166">
        <v>233.88</v>
      </c>
    </row>
    <row r="520" spans="1:19" x14ac:dyDescent="0.25">
      <c r="A520" s="161" t="s">
        <v>114</v>
      </c>
      <c r="B520" s="144" t="s">
        <v>1198</v>
      </c>
      <c r="C520" s="144">
        <v>1001</v>
      </c>
      <c r="D520" s="144" t="s">
        <v>2132</v>
      </c>
      <c r="E520" s="144" t="s">
        <v>1200</v>
      </c>
      <c r="F520" s="144">
        <v>160901</v>
      </c>
      <c r="G520" s="144" t="s">
        <v>137</v>
      </c>
      <c r="H520" s="144" t="s">
        <v>248</v>
      </c>
      <c r="I520" s="144" t="s">
        <v>95</v>
      </c>
      <c r="J520" s="144" t="s">
        <v>95</v>
      </c>
      <c r="K520" s="144"/>
      <c r="L520" s="144">
        <v>0</v>
      </c>
      <c r="M520" s="162">
        <v>0</v>
      </c>
      <c r="N520" s="144">
        <v>0</v>
      </c>
      <c r="O520" s="144">
        <v>0</v>
      </c>
      <c r="P520" s="144"/>
      <c r="Q520" s="144"/>
      <c r="R520" s="144">
        <v>2</v>
      </c>
      <c r="S520" s="163">
        <v>233.88</v>
      </c>
    </row>
    <row r="521" spans="1:19" x14ac:dyDescent="0.25">
      <c r="A521" s="164" t="s">
        <v>114</v>
      </c>
      <c r="B521" s="145" t="s">
        <v>420</v>
      </c>
      <c r="C521" s="145">
        <v>2140</v>
      </c>
      <c r="D521" s="145" t="s">
        <v>2133</v>
      </c>
      <c r="E521" s="145" t="s">
        <v>2134</v>
      </c>
      <c r="F521" s="145">
        <v>230101</v>
      </c>
      <c r="G521" s="145" t="s">
        <v>119</v>
      </c>
      <c r="H521" s="145" t="s">
        <v>285</v>
      </c>
      <c r="I521" s="145" t="s">
        <v>92</v>
      </c>
      <c r="J521" s="145" t="s">
        <v>95</v>
      </c>
      <c r="K521" s="145"/>
      <c r="L521" s="145">
        <v>0</v>
      </c>
      <c r="M521" s="165">
        <v>0</v>
      </c>
      <c r="N521" s="145">
        <v>0</v>
      </c>
      <c r="O521" s="145">
        <v>0</v>
      </c>
      <c r="P521" s="145" t="s">
        <v>1871</v>
      </c>
      <c r="Q521" s="145" t="s">
        <v>1872</v>
      </c>
      <c r="R521" s="145">
        <v>2</v>
      </c>
      <c r="S521" s="166">
        <v>233.88</v>
      </c>
    </row>
    <row r="522" spans="1:19" x14ac:dyDescent="0.25">
      <c r="A522" s="161" t="s">
        <v>114</v>
      </c>
      <c r="B522" s="144" t="s">
        <v>1198</v>
      </c>
      <c r="C522" s="144">
        <v>1001</v>
      </c>
      <c r="D522" s="144" t="s">
        <v>2132</v>
      </c>
      <c r="E522" s="144" t="s">
        <v>1200</v>
      </c>
      <c r="F522" s="144">
        <v>160901</v>
      </c>
      <c r="G522" s="144" t="s">
        <v>137</v>
      </c>
      <c r="H522" s="144" t="s">
        <v>338</v>
      </c>
      <c r="I522" s="144" t="s">
        <v>95</v>
      </c>
      <c r="J522" s="144" t="s">
        <v>95</v>
      </c>
      <c r="K522" s="144"/>
      <c r="L522" s="144">
        <v>0</v>
      </c>
      <c r="M522" s="162">
        <v>0</v>
      </c>
      <c r="N522" s="144">
        <v>0</v>
      </c>
      <c r="O522" s="144">
        <v>0</v>
      </c>
      <c r="P522" s="144"/>
      <c r="Q522" s="144"/>
      <c r="R522" s="144">
        <v>2</v>
      </c>
      <c r="S522" s="163">
        <v>233.88</v>
      </c>
    </row>
    <row r="523" spans="1:19" x14ac:dyDescent="0.25">
      <c r="A523" s="164" t="s">
        <v>114</v>
      </c>
      <c r="B523" s="145" t="s">
        <v>362</v>
      </c>
      <c r="C523" s="145">
        <v>1101</v>
      </c>
      <c r="D523" s="145" t="s">
        <v>90</v>
      </c>
      <c r="E523" s="145" t="s">
        <v>89</v>
      </c>
      <c r="F523" s="145">
        <v>451001</v>
      </c>
      <c r="G523" s="145" t="s">
        <v>1735</v>
      </c>
      <c r="H523" s="145" t="s">
        <v>1637</v>
      </c>
      <c r="I523" s="145" t="s">
        <v>92</v>
      </c>
      <c r="J523" s="145" t="s">
        <v>92</v>
      </c>
      <c r="K523" s="145" t="s">
        <v>548</v>
      </c>
      <c r="L523" s="145">
        <v>2</v>
      </c>
      <c r="M523" s="165">
        <v>233.88</v>
      </c>
      <c r="N523" s="145">
        <v>0</v>
      </c>
      <c r="O523" s="145">
        <v>2</v>
      </c>
      <c r="P523" s="145"/>
      <c r="Q523" s="145"/>
      <c r="R523" s="145">
        <v>2</v>
      </c>
      <c r="S523" s="166">
        <v>233.88</v>
      </c>
    </row>
    <row r="524" spans="1:19" x14ac:dyDescent="0.25">
      <c r="A524" s="161" t="s">
        <v>114</v>
      </c>
      <c r="B524" s="144" t="s">
        <v>1377</v>
      </c>
      <c r="C524" s="144">
        <v>1122</v>
      </c>
      <c r="D524" s="144" t="s">
        <v>2126</v>
      </c>
      <c r="E524" s="144" t="s">
        <v>2127</v>
      </c>
      <c r="F524" s="144">
        <v>280301</v>
      </c>
      <c r="G524" s="144" t="s">
        <v>2128</v>
      </c>
      <c r="H524" s="144" t="s">
        <v>338</v>
      </c>
      <c r="I524" s="144" t="s">
        <v>95</v>
      </c>
      <c r="J524" s="144" t="s">
        <v>95</v>
      </c>
      <c r="K524" s="144"/>
      <c r="L524" s="144">
        <v>0</v>
      </c>
      <c r="M524" s="162">
        <v>0</v>
      </c>
      <c r="N524" s="144">
        <v>0</v>
      </c>
      <c r="O524" s="144">
        <v>0</v>
      </c>
      <c r="P524" s="144"/>
      <c r="Q524" s="144"/>
      <c r="R524" s="144">
        <v>2</v>
      </c>
      <c r="S524" s="163">
        <v>233.88</v>
      </c>
    </row>
    <row r="525" spans="1:19" x14ac:dyDescent="0.25">
      <c r="A525" s="164" t="s">
        <v>114</v>
      </c>
      <c r="B525" s="145" t="s">
        <v>544</v>
      </c>
      <c r="C525" s="145">
        <v>1100</v>
      </c>
      <c r="D525" s="145" t="s">
        <v>2135</v>
      </c>
      <c r="E525" s="145" t="s">
        <v>546</v>
      </c>
      <c r="F525" s="145">
        <v>360110</v>
      </c>
      <c r="G525" s="145" t="s">
        <v>1748</v>
      </c>
      <c r="H525" s="145" t="s">
        <v>1651</v>
      </c>
      <c r="I525" s="145" t="s">
        <v>92</v>
      </c>
      <c r="J525" s="145" t="s">
        <v>92</v>
      </c>
      <c r="K525" s="145" t="s">
        <v>548</v>
      </c>
      <c r="L525" s="145">
        <v>2</v>
      </c>
      <c r="M525" s="165">
        <v>233.88</v>
      </c>
      <c r="N525" s="145">
        <v>0</v>
      </c>
      <c r="O525" s="145">
        <v>2</v>
      </c>
      <c r="P525" s="145"/>
      <c r="Q525" s="145"/>
      <c r="R525" s="145">
        <v>2</v>
      </c>
      <c r="S525" s="166">
        <v>233.88</v>
      </c>
    </row>
    <row r="526" spans="1:19" x14ac:dyDescent="0.25">
      <c r="A526" s="161" t="s">
        <v>114</v>
      </c>
      <c r="B526" s="144" t="s">
        <v>306</v>
      </c>
      <c r="C526" s="144">
        <v>1101</v>
      </c>
      <c r="D526" s="144" t="s">
        <v>131</v>
      </c>
      <c r="E526" s="144" t="s">
        <v>130</v>
      </c>
      <c r="F526" s="144">
        <v>451101</v>
      </c>
      <c r="G526" s="144" t="s">
        <v>1735</v>
      </c>
      <c r="H526" s="144" t="s">
        <v>1518</v>
      </c>
      <c r="I526" s="144" t="s">
        <v>92</v>
      </c>
      <c r="J526" s="144" t="s">
        <v>92</v>
      </c>
      <c r="K526" s="144" t="s">
        <v>548</v>
      </c>
      <c r="L526" s="144">
        <v>2</v>
      </c>
      <c r="M526" s="162">
        <v>233.88</v>
      </c>
      <c r="N526" s="144">
        <v>0</v>
      </c>
      <c r="O526" s="144">
        <v>2</v>
      </c>
      <c r="P526" s="144"/>
      <c r="Q526" s="144"/>
      <c r="R526" s="144">
        <v>2</v>
      </c>
      <c r="S526" s="163">
        <v>233.88</v>
      </c>
    </row>
    <row r="527" spans="1:19" x14ac:dyDescent="0.25">
      <c r="A527" s="164" t="s">
        <v>114</v>
      </c>
      <c r="B527" s="145" t="s">
        <v>371</v>
      </c>
      <c r="C527" s="145">
        <v>1100</v>
      </c>
      <c r="D527" s="145" t="s">
        <v>2136</v>
      </c>
      <c r="E527" s="145" t="s">
        <v>995</v>
      </c>
      <c r="F527" s="145">
        <v>231001</v>
      </c>
      <c r="G527" s="145" t="s">
        <v>119</v>
      </c>
      <c r="H527" s="145" t="s">
        <v>1635</v>
      </c>
      <c r="I527" s="145" t="s">
        <v>92</v>
      </c>
      <c r="J527" s="145" t="s">
        <v>92</v>
      </c>
      <c r="K527" s="145" t="s">
        <v>548</v>
      </c>
      <c r="L527" s="145">
        <v>2</v>
      </c>
      <c r="M527" s="165">
        <v>233.88</v>
      </c>
      <c r="N527" s="145">
        <v>0</v>
      </c>
      <c r="O527" s="145">
        <v>2</v>
      </c>
      <c r="P527" s="145"/>
      <c r="Q527" s="145"/>
      <c r="R527" s="145">
        <v>2</v>
      </c>
      <c r="S527" s="166">
        <v>233.88</v>
      </c>
    </row>
    <row r="528" spans="1:19" x14ac:dyDescent="0.25">
      <c r="A528" s="161" t="s">
        <v>114</v>
      </c>
      <c r="B528" s="144" t="s">
        <v>677</v>
      </c>
      <c r="C528" s="144" t="s">
        <v>973</v>
      </c>
      <c r="D528" s="144" t="s">
        <v>2137</v>
      </c>
      <c r="E528" s="144" t="s">
        <v>680</v>
      </c>
      <c r="F528" s="144">
        <v>400501</v>
      </c>
      <c r="G528" s="144" t="s">
        <v>1915</v>
      </c>
      <c r="H528" s="144" t="s">
        <v>550</v>
      </c>
      <c r="I528" s="144" t="s">
        <v>92</v>
      </c>
      <c r="J528" s="144" t="s">
        <v>92</v>
      </c>
      <c r="K528" s="144" t="s">
        <v>548</v>
      </c>
      <c r="L528" s="144">
        <v>1</v>
      </c>
      <c r="M528" s="162">
        <v>116.94</v>
      </c>
      <c r="N528" s="144">
        <v>0</v>
      </c>
      <c r="O528" s="144">
        <v>1</v>
      </c>
      <c r="P528" s="144"/>
      <c r="Q528" s="144"/>
      <c r="R528" s="144">
        <v>1</v>
      </c>
      <c r="S528" s="163">
        <v>116.94</v>
      </c>
    </row>
    <row r="529" spans="1:19" x14ac:dyDescent="0.25">
      <c r="A529" s="164" t="s">
        <v>114</v>
      </c>
      <c r="B529" s="145" t="s">
        <v>677</v>
      </c>
      <c r="C529" s="145" t="s">
        <v>992</v>
      </c>
      <c r="D529" s="145" t="s">
        <v>2138</v>
      </c>
      <c r="E529" s="145" t="s">
        <v>684</v>
      </c>
      <c r="F529" s="145">
        <v>400501</v>
      </c>
      <c r="G529" s="145" t="s">
        <v>1915</v>
      </c>
      <c r="H529" s="145" t="s">
        <v>547</v>
      </c>
      <c r="I529" s="145" t="s">
        <v>92</v>
      </c>
      <c r="J529" s="145" t="s">
        <v>92</v>
      </c>
      <c r="K529" s="145" t="s">
        <v>548</v>
      </c>
      <c r="L529" s="145">
        <v>1</v>
      </c>
      <c r="M529" s="165">
        <v>116.94</v>
      </c>
      <c r="N529" s="145">
        <v>0</v>
      </c>
      <c r="O529" s="145">
        <v>1</v>
      </c>
      <c r="P529" s="145"/>
      <c r="Q529" s="145"/>
      <c r="R529" s="145">
        <v>1</v>
      </c>
      <c r="S529" s="166">
        <v>116.94</v>
      </c>
    </row>
    <row r="530" spans="1:19" x14ac:dyDescent="0.25">
      <c r="A530" s="161" t="s">
        <v>114</v>
      </c>
      <c r="B530" s="144" t="s">
        <v>677</v>
      </c>
      <c r="C530" s="144" t="s">
        <v>973</v>
      </c>
      <c r="D530" s="144" t="s">
        <v>2137</v>
      </c>
      <c r="E530" s="144" t="s">
        <v>680</v>
      </c>
      <c r="F530" s="144">
        <v>400501</v>
      </c>
      <c r="G530" s="144" t="s">
        <v>1915</v>
      </c>
      <c r="H530" s="144" t="s">
        <v>547</v>
      </c>
      <c r="I530" s="144" t="s">
        <v>92</v>
      </c>
      <c r="J530" s="144" t="s">
        <v>92</v>
      </c>
      <c r="K530" s="144" t="s">
        <v>548</v>
      </c>
      <c r="L530" s="144">
        <v>1</v>
      </c>
      <c r="M530" s="162">
        <v>116.94</v>
      </c>
      <c r="N530" s="144">
        <v>0</v>
      </c>
      <c r="O530" s="144">
        <v>1</v>
      </c>
      <c r="P530" s="144"/>
      <c r="Q530" s="144"/>
      <c r="R530" s="144">
        <v>1</v>
      </c>
      <c r="S530" s="163">
        <v>116.94</v>
      </c>
    </row>
    <row r="531" spans="1:19" x14ac:dyDescent="0.25">
      <c r="A531" s="164" t="s">
        <v>114</v>
      </c>
      <c r="B531" s="145" t="s">
        <v>371</v>
      </c>
      <c r="C531" s="145">
        <v>1100</v>
      </c>
      <c r="D531" s="145" t="s">
        <v>2136</v>
      </c>
      <c r="E531" s="145" t="s">
        <v>995</v>
      </c>
      <c r="F531" s="145">
        <v>231001</v>
      </c>
      <c r="G531" s="145" t="s">
        <v>119</v>
      </c>
      <c r="H531" s="145" t="s">
        <v>1000</v>
      </c>
      <c r="I531" s="145" t="s">
        <v>92</v>
      </c>
      <c r="J531" s="145" t="s">
        <v>92</v>
      </c>
      <c r="K531" s="145" t="s">
        <v>548</v>
      </c>
      <c r="L531" s="145">
        <v>1</v>
      </c>
      <c r="M531" s="165">
        <v>116.94</v>
      </c>
      <c r="N531" s="145">
        <v>0</v>
      </c>
      <c r="O531" s="145">
        <v>1</v>
      </c>
      <c r="P531" s="145"/>
      <c r="Q531" s="145"/>
      <c r="R531" s="145">
        <v>1</v>
      </c>
      <c r="S531" s="166">
        <v>116.94</v>
      </c>
    </row>
    <row r="532" spans="1:19" x14ac:dyDescent="0.25">
      <c r="A532" s="161" t="s">
        <v>114</v>
      </c>
      <c r="B532" s="144" t="s">
        <v>420</v>
      </c>
      <c r="C532" s="144">
        <v>1102</v>
      </c>
      <c r="D532" s="144" t="s">
        <v>1824</v>
      </c>
      <c r="E532" s="144" t="s">
        <v>423</v>
      </c>
      <c r="F532" s="144">
        <v>230101</v>
      </c>
      <c r="G532" s="144" t="s">
        <v>119</v>
      </c>
      <c r="H532" s="144" t="s">
        <v>970</v>
      </c>
      <c r="I532" s="144" t="s">
        <v>92</v>
      </c>
      <c r="J532" s="144" t="s">
        <v>92</v>
      </c>
      <c r="K532" s="144"/>
      <c r="L532" s="144">
        <v>0</v>
      </c>
      <c r="M532" s="162">
        <v>0</v>
      </c>
      <c r="N532" s="144">
        <v>0</v>
      </c>
      <c r="O532" s="144">
        <v>0</v>
      </c>
      <c r="P532" s="144"/>
      <c r="Q532" s="144"/>
      <c r="R532" s="144">
        <v>1</v>
      </c>
      <c r="S532" s="163">
        <v>116.94</v>
      </c>
    </row>
    <row r="533" spans="1:19" x14ac:dyDescent="0.25">
      <c r="A533" s="164" t="s">
        <v>114</v>
      </c>
      <c r="B533" s="145" t="s">
        <v>1054</v>
      </c>
      <c r="C533" s="145">
        <v>2202</v>
      </c>
      <c r="D533" s="145" t="s">
        <v>2139</v>
      </c>
      <c r="E533" s="145" t="s">
        <v>1057</v>
      </c>
      <c r="F533" s="145">
        <v>400601</v>
      </c>
      <c r="G533" s="145" t="s">
        <v>1915</v>
      </c>
      <c r="H533" s="145" t="s">
        <v>970</v>
      </c>
      <c r="I533" s="145" t="s">
        <v>92</v>
      </c>
      <c r="J533" s="145" t="s">
        <v>92</v>
      </c>
      <c r="K533" s="145" t="s">
        <v>548</v>
      </c>
      <c r="L533" s="145">
        <v>1</v>
      </c>
      <c r="M533" s="165">
        <v>116.94</v>
      </c>
      <c r="N533" s="145">
        <v>0</v>
      </c>
      <c r="O533" s="145">
        <v>1</v>
      </c>
      <c r="P533" s="145"/>
      <c r="Q533" s="145"/>
      <c r="R533" s="145">
        <v>1</v>
      </c>
      <c r="S533" s="166">
        <v>116.94</v>
      </c>
    </row>
    <row r="534" spans="1:19" x14ac:dyDescent="0.25">
      <c r="A534" s="161" t="s">
        <v>114</v>
      </c>
      <c r="B534" s="144" t="s">
        <v>392</v>
      </c>
      <c r="C534" s="144">
        <v>2111</v>
      </c>
      <c r="D534" s="144" t="s">
        <v>192</v>
      </c>
      <c r="E534" s="144" t="s">
        <v>395</v>
      </c>
      <c r="F534" s="144">
        <v>540102</v>
      </c>
      <c r="G534" s="144" t="s">
        <v>159</v>
      </c>
      <c r="H534" s="144" t="s">
        <v>1009</v>
      </c>
      <c r="I534" s="144" t="s">
        <v>92</v>
      </c>
      <c r="J534" s="144" t="s">
        <v>92</v>
      </c>
      <c r="K534" s="144"/>
      <c r="L534" s="144">
        <v>0</v>
      </c>
      <c r="M534" s="162">
        <v>0</v>
      </c>
      <c r="N534" s="144">
        <v>0</v>
      </c>
      <c r="O534" s="144">
        <v>0</v>
      </c>
      <c r="P534" s="144"/>
      <c r="Q534" s="144"/>
      <c r="R534" s="144">
        <v>1</v>
      </c>
      <c r="S534" s="163">
        <v>116.94</v>
      </c>
    </row>
    <row r="535" spans="1:19" x14ac:dyDescent="0.25">
      <c r="A535" s="164" t="s">
        <v>114</v>
      </c>
      <c r="B535" s="145" t="s">
        <v>703</v>
      </c>
      <c r="C535" s="145">
        <v>1111</v>
      </c>
      <c r="D535" s="145" t="s">
        <v>123</v>
      </c>
      <c r="E535" s="145" t="s">
        <v>122</v>
      </c>
      <c r="F535" s="145">
        <v>270101</v>
      </c>
      <c r="G535" s="145" t="s">
        <v>1759</v>
      </c>
      <c r="H535" s="145" t="s">
        <v>970</v>
      </c>
      <c r="I535" s="145" t="s">
        <v>92</v>
      </c>
      <c r="J535" s="145" t="s">
        <v>92</v>
      </c>
      <c r="K535" s="145"/>
      <c r="L535" s="145">
        <v>0</v>
      </c>
      <c r="M535" s="165">
        <v>0</v>
      </c>
      <c r="N535" s="145">
        <v>0</v>
      </c>
      <c r="O535" s="145">
        <v>0</v>
      </c>
      <c r="P535" s="145"/>
      <c r="Q535" s="145"/>
      <c r="R535" s="145">
        <v>1</v>
      </c>
      <c r="S535" s="166">
        <v>116.94</v>
      </c>
    </row>
    <row r="536" spans="1:19" x14ac:dyDescent="0.25">
      <c r="A536" s="161" t="s">
        <v>114</v>
      </c>
      <c r="B536" s="144" t="s">
        <v>703</v>
      </c>
      <c r="C536" s="144">
        <v>1113</v>
      </c>
      <c r="D536" s="144" t="s">
        <v>127</v>
      </c>
      <c r="E536" s="144" t="s">
        <v>753</v>
      </c>
      <c r="F536" s="144">
        <v>270101</v>
      </c>
      <c r="G536" s="144" t="s">
        <v>1759</v>
      </c>
      <c r="H536" s="144" t="s">
        <v>550</v>
      </c>
      <c r="I536" s="144" t="s">
        <v>92</v>
      </c>
      <c r="J536" s="144" t="s">
        <v>92</v>
      </c>
      <c r="K536" s="144"/>
      <c r="L536" s="144">
        <v>0</v>
      </c>
      <c r="M536" s="162">
        <v>0</v>
      </c>
      <c r="N536" s="144">
        <v>0</v>
      </c>
      <c r="O536" s="144">
        <v>0</v>
      </c>
      <c r="P536" s="144"/>
      <c r="Q536" s="144"/>
      <c r="R536" s="144">
        <v>1</v>
      </c>
      <c r="S536" s="163">
        <v>116.94</v>
      </c>
    </row>
    <row r="537" spans="1:19" x14ac:dyDescent="0.25">
      <c r="A537" s="164" t="s">
        <v>114</v>
      </c>
      <c r="B537" s="145" t="s">
        <v>703</v>
      </c>
      <c r="C537" s="145">
        <v>1401</v>
      </c>
      <c r="D537" s="145" t="s">
        <v>2140</v>
      </c>
      <c r="E537" s="145" t="s">
        <v>126</v>
      </c>
      <c r="F537" s="145">
        <v>270501</v>
      </c>
      <c r="G537" s="145" t="s">
        <v>1759</v>
      </c>
      <c r="H537" s="145" t="s">
        <v>970</v>
      </c>
      <c r="I537" s="145" t="s">
        <v>92</v>
      </c>
      <c r="J537" s="145" t="s">
        <v>92</v>
      </c>
      <c r="K537" s="145"/>
      <c r="L537" s="145">
        <v>0</v>
      </c>
      <c r="M537" s="165">
        <v>0</v>
      </c>
      <c r="N537" s="145">
        <v>0</v>
      </c>
      <c r="O537" s="145">
        <v>0</v>
      </c>
      <c r="P537" s="145"/>
      <c r="Q537" s="145"/>
      <c r="R537" s="145">
        <v>1</v>
      </c>
      <c r="S537" s="166">
        <v>116.94</v>
      </c>
    </row>
    <row r="538" spans="1:19" x14ac:dyDescent="0.25">
      <c r="A538" s="161" t="s">
        <v>114</v>
      </c>
      <c r="B538" s="144" t="s">
        <v>703</v>
      </c>
      <c r="C538" s="144">
        <v>1501</v>
      </c>
      <c r="D538" s="144" t="s">
        <v>2141</v>
      </c>
      <c r="E538" s="144" t="s">
        <v>112</v>
      </c>
      <c r="F538" s="144">
        <v>270101</v>
      </c>
      <c r="G538" s="144" t="s">
        <v>1759</v>
      </c>
      <c r="H538" s="144" t="s">
        <v>550</v>
      </c>
      <c r="I538" s="144" t="s">
        <v>92</v>
      </c>
      <c r="J538" s="144" t="s">
        <v>92</v>
      </c>
      <c r="K538" s="144"/>
      <c r="L538" s="144">
        <v>0</v>
      </c>
      <c r="M538" s="162">
        <v>0</v>
      </c>
      <c r="N538" s="144">
        <v>0</v>
      </c>
      <c r="O538" s="144">
        <v>0</v>
      </c>
      <c r="P538" s="144"/>
      <c r="Q538" s="144"/>
      <c r="R538" s="144">
        <v>1</v>
      </c>
      <c r="S538" s="163">
        <v>116.94</v>
      </c>
    </row>
    <row r="539" spans="1:19" x14ac:dyDescent="0.25">
      <c r="A539" s="164" t="s">
        <v>114</v>
      </c>
      <c r="B539" s="145" t="s">
        <v>796</v>
      </c>
      <c r="C539" s="145" t="s">
        <v>1134</v>
      </c>
      <c r="D539" s="145" t="s">
        <v>182</v>
      </c>
      <c r="E539" s="145" t="s">
        <v>1136</v>
      </c>
      <c r="F539" s="145">
        <v>400899</v>
      </c>
      <c r="G539" s="145" t="s">
        <v>1915</v>
      </c>
      <c r="H539" s="145" t="s">
        <v>547</v>
      </c>
      <c r="I539" s="145" t="s">
        <v>92</v>
      </c>
      <c r="J539" s="145" t="s">
        <v>92</v>
      </c>
      <c r="K539" s="145" t="s">
        <v>548</v>
      </c>
      <c r="L539" s="145">
        <v>1</v>
      </c>
      <c r="M539" s="165">
        <v>116.94</v>
      </c>
      <c r="N539" s="145">
        <v>0</v>
      </c>
      <c r="O539" s="145">
        <v>1</v>
      </c>
      <c r="P539" s="145"/>
      <c r="Q539" s="145"/>
      <c r="R539" s="145">
        <v>1</v>
      </c>
      <c r="S539" s="166">
        <v>116.94</v>
      </c>
    </row>
    <row r="540" spans="1:19" x14ac:dyDescent="0.25">
      <c r="A540" s="161" t="s">
        <v>114</v>
      </c>
      <c r="B540" s="144" t="s">
        <v>796</v>
      </c>
      <c r="C540" s="144" t="s">
        <v>2142</v>
      </c>
      <c r="D540" s="144" t="s">
        <v>200</v>
      </c>
      <c r="E540" s="144" t="s">
        <v>2143</v>
      </c>
      <c r="F540" s="144">
        <v>400899</v>
      </c>
      <c r="G540" s="144" t="s">
        <v>1915</v>
      </c>
      <c r="H540" s="144" t="s">
        <v>547</v>
      </c>
      <c r="I540" s="144" t="s">
        <v>92</v>
      </c>
      <c r="J540" s="144" t="s">
        <v>92</v>
      </c>
      <c r="K540" s="144"/>
      <c r="L540" s="144">
        <v>0</v>
      </c>
      <c r="M540" s="162">
        <v>0</v>
      </c>
      <c r="N540" s="144">
        <v>0</v>
      </c>
      <c r="O540" s="144">
        <v>0</v>
      </c>
      <c r="P540" s="144"/>
      <c r="Q540" s="144"/>
      <c r="R540" s="144">
        <v>1</v>
      </c>
      <c r="S540" s="163">
        <v>116.94</v>
      </c>
    </row>
    <row r="541" spans="1:19" x14ac:dyDescent="0.25">
      <c r="A541" s="164" t="s">
        <v>114</v>
      </c>
      <c r="B541" s="145" t="s">
        <v>313</v>
      </c>
      <c r="C541" s="145">
        <v>1101</v>
      </c>
      <c r="D541" s="145" t="s">
        <v>110</v>
      </c>
      <c r="E541" s="145" t="s">
        <v>315</v>
      </c>
      <c r="F541" s="145">
        <v>420101</v>
      </c>
      <c r="G541" s="145" t="s">
        <v>111</v>
      </c>
      <c r="H541" s="145" t="s">
        <v>547</v>
      </c>
      <c r="I541" s="145" t="s">
        <v>92</v>
      </c>
      <c r="J541" s="145" t="s">
        <v>92</v>
      </c>
      <c r="K541" s="145"/>
      <c r="L541" s="145">
        <v>0</v>
      </c>
      <c r="M541" s="165">
        <v>0</v>
      </c>
      <c r="N541" s="145">
        <v>0</v>
      </c>
      <c r="O541" s="145">
        <v>0</v>
      </c>
      <c r="P541" s="145"/>
      <c r="Q541" s="145"/>
      <c r="R541" s="145">
        <v>1</v>
      </c>
      <c r="S541" s="166">
        <v>116.94</v>
      </c>
    </row>
    <row r="542" spans="1:19" x14ac:dyDescent="0.25">
      <c r="A542" s="161" t="s">
        <v>114</v>
      </c>
      <c r="B542" s="144" t="s">
        <v>313</v>
      </c>
      <c r="C542" s="144">
        <v>1101</v>
      </c>
      <c r="D542" s="144" t="s">
        <v>110</v>
      </c>
      <c r="E542" s="144" t="s">
        <v>315</v>
      </c>
      <c r="F542" s="144">
        <v>420101</v>
      </c>
      <c r="G542" s="144" t="s">
        <v>111</v>
      </c>
      <c r="H542" s="144" t="s">
        <v>972</v>
      </c>
      <c r="I542" s="144" t="s">
        <v>92</v>
      </c>
      <c r="J542" s="144" t="s">
        <v>92</v>
      </c>
      <c r="K542" s="144"/>
      <c r="L542" s="144">
        <v>0</v>
      </c>
      <c r="M542" s="162">
        <v>0</v>
      </c>
      <c r="N542" s="144">
        <v>0</v>
      </c>
      <c r="O542" s="144">
        <v>0</v>
      </c>
      <c r="P542" s="144"/>
      <c r="Q542" s="144"/>
      <c r="R542" s="144">
        <v>1</v>
      </c>
      <c r="S542" s="163">
        <v>116.94</v>
      </c>
    </row>
    <row r="543" spans="1:19" x14ac:dyDescent="0.25">
      <c r="A543" s="164" t="s">
        <v>114</v>
      </c>
      <c r="B543" s="145" t="s">
        <v>371</v>
      </c>
      <c r="C543" s="145">
        <v>1100</v>
      </c>
      <c r="D543" s="145" t="s">
        <v>2136</v>
      </c>
      <c r="E543" s="145" t="s">
        <v>995</v>
      </c>
      <c r="F543" s="145">
        <v>231001</v>
      </c>
      <c r="G543" s="145" t="s">
        <v>119</v>
      </c>
      <c r="H543" s="145" t="s">
        <v>1022</v>
      </c>
      <c r="I543" s="145" t="s">
        <v>92</v>
      </c>
      <c r="J543" s="145" t="s">
        <v>92</v>
      </c>
      <c r="K543" s="145" t="s">
        <v>548</v>
      </c>
      <c r="L543" s="145">
        <v>1</v>
      </c>
      <c r="M543" s="165">
        <v>116.94</v>
      </c>
      <c r="N543" s="145">
        <v>0</v>
      </c>
      <c r="O543" s="145">
        <v>1</v>
      </c>
      <c r="P543" s="145"/>
      <c r="Q543" s="145"/>
      <c r="R543" s="145">
        <v>1</v>
      </c>
      <c r="S543" s="166">
        <v>116.94</v>
      </c>
    </row>
    <row r="544" spans="1:19" x14ac:dyDescent="0.25">
      <c r="A544" s="161" t="s">
        <v>114</v>
      </c>
      <c r="B544" s="144" t="s">
        <v>420</v>
      </c>
      <c r="C544" s="144">
        <v>1101</v>
      </c>
      <c r="D544" s="144" t="s">
        <v>124</v>
      </c>
      <c r="E544" s="144" t="s">
        <v>426</v>
      </c>
      <c r="F544" s="144">
        <v>230101</v>
      </c>
      <c r="G544" s="144" t="s">
        <v>119</v>
      </c>
      <c r="H544" s="144" t="s">
        <v>552</v>
      </c>
      <c r="I544" s="144" t="s">
        <v>92</v>
      </c>
      <c r="J544" s="144" t="s">
        <v>92</v>
      </c>
      <c r="K544" s="144"/>
      <c r="L544" s="144">
        <v>0</v>
      </c>
      <c r="M544" s="162">
        <v>0</v>
      </c>
      <c r="N544" s="144">
        <v>0</v>
      </c>
      <c r="O544" s="144">
        <v>0</v>
      </c>
      <c r="P544" s="144"/>
      <c r="Q544" s="144"/>
      <c r="R544" s="144">
        <v>1</v>
      </c>
      <c r="S544" s="163">
        <v>116.94</v>
      </c>
    </row>
    <row r="545" spans="1:19" x14ac:dyDescent="0.25">
      <c r="A545" s="164" t="s">
        <v>114</v>
      </c>
      <c r="B545" s="145" t="s">
        <v>420</v>
      </c>
      <c r="C545" s="145">
        <v>1102</v>
      </c>
      <c r="D545" s="145" t="s">
        <v>1824</v>
      </c>
      <c r="E545" s="145" t="s">
        <v>423</v>
      </c>
      <c r="F545" s="145">
        <v>230101</v>
      </c>
      <c r="G545" s="145" t="s">
        <v>119</v>
      </c>
      <c r="H545" s="145" t="s">
        <v>1373</v>
      </c>
      <c r="I545" s="145" t="s">
        <v>92</v>
      </c>
      <c r="J545" s="145" t="s">
        <v>92</v>
      </c>
      <c r="K545" s="145"/>
      <c r="L545" s="145">
        <v>0</v>
      </c>
      <c r="M545" s="165">
        <v>0</v>
      </c>
      <c r="N545" s="145">
        <v>0</v>
      </c>
      <c r="O545" s="145">
        <v>0</v>
      </c>
      <c r="P545" s="145"/>
      <c r="Q545" s="145"/>
      <c r="R545" s="145">
        <v>1</v>
      </c>
      <c r="S545" s="166">
        <v>116.94</v>
      </c>
    </row>
    <row r="546" spans="1:19" x14ac:dyDescent="0.25">
      <c r="A546" s="161" t="s">
        <v>114</v>
      </c>
      <c r="B546" s="144" t="s">
        <v>392</v>
      </c>
      <c r="C546" s="144">
        <v>2111</v>
      </c>
      <c r="D546" s="144" t="s">
        <v>192</v>
      </c>
      <c r="E546" s="144" t="s">
        <v>395</v>
      </c>
      <c r="F546" s="144">
        <v>540102</v>
      </c>
      <c r="G546" s="144" t="s">
        <v>159</v>
      </c>
      <c r="H546" s="144" t="s">
        <v>552</v>
      </c>
      <c r="I546" s="144" t="s">
        <v>92</v>
      </c>
      <c r="J546" s="144" t="s">
        <v>92</v>
      </c>
      <c r="K546" s="144"/>
      <c r="L546" s="144">
        <v>0</v>
      </c>
      <c r="M546" s="162">
        <v>0</v>
      </c>
      <c r="N546" s="144">
        <v>0</v>
      </c>
      <c r="O546" s="144">
        <v>0</v>
      </c>
      <c r="P546" s="144"/>
      <c r="Q546" s="144"/>
      <c r="R546" s="144">
        <v>1</v>
      </c>
      <c r="S546" s="163">
        <v>116.94</v>
      </c>
    </row>
    <row r="547" spans="1:19" x14ac:dyDescent="0.25">
      <c r="A547" s="164" t="s">
        <v>114</v>
      </c>
      <c r="B547" s="145" t="s">
        <v>628</v>
      </c>
      <c r="C547" s="145">
        <v>1100</v>
      </c>
      <c r="D547" s="145" t="s">
        <v>144</v>
      </c>
      <c r="E547" s="145" t="s">
        <v>138</v>
      </c>
      <c r="F547" s="145">
        <v>500902</v>
      </c>
      <c r="G547" s="145" t="s">
        <v>1794</v>
      </c>
      <c r="H547" s="145" t="s">
        <v>1022</v>
      </c>
      <c r="I547" s="145" t="s">
        <v>92</v>
      </c>
      <c r="J547" s="145" t="s">
        <v>92</v>
      </c>
      <c r="K547" s="145"/>
      <c r="L547" s="145">
        <v>0</v>
      </c>
      <c r="M547" s="165">
        <v>0</v>
      </c>
      <c r="N547" s="145">
        <v>0</v>
      </c>
      <c r="O547" s="145">
        <v>0</v>
      </c>
      <c r="P547" s="145"/>
      <c r="Q547" s="145"/>
      <c r="R547" s="145">
        <v>1</v>
      </c>
      <c r="S547" s="166">
        <v>116.94</v>
      </c>
    </row>
    <row r="548" spans="1:19" x14ac:dyDescent="0.25">
      <c r="A548" s="161" t="s">
        <v>114</v>
      </c>
      <c r="B548" s="144" t="s">
        <v>362</v>
      </c>
      <c r="C548" s="144">
        <v>1101</v>
      </c>
      <c r="D548" s="144" t="s">
        <v>90</v>
      </c>
      <c r="E548" s="144" t="s">
        <v>89</v>
      </c>
      <c r="F548" s="144">
        <v>451001</v>
      </c>
      <c r="G548" s="144" t="s">
        <v>1735</v>
      </c>
      <c r="H548" s="144" t="s">
        <v>1373</v>
      </c>
      <c r="I548" s="144" t="s">
        <v>92</v>
      </c>
      <c r="J548" s="144" t="s">
        <v>92</v>
      </c>
      <c r="K548" s="144"/>
      <c r="L548" s="144">
        <v>0</v>
      </c>
      <c r="M548" s="162">
        <v>0</v>
      </c>
      <c r="N548" s="144">
        <v>0</v>
      </c>
      <c r="O548" s="144">
        <v>0</v>
      </c>
      <c r="P548" s="144"/>
      <c r="Q548" s="144"/>
      <c r="R548" s="144">
        <v>1</v>
      </c>
      <c r="S548" s="163">
        <v>116.94</v>
      </c>
    </row>
    <row r="549" spans="1:19" x14ac:dyDescent="0.25">
      <c r="A549" s="164" t="s">
        <v>114</v>
      </c>
      <c r="B549" s="145" t="s">
        <v>313</v>
      </c>
      <c r="C549" s="145">
        <v>1101</v>
      </c>
      <c r="D549" s="145" t="s">
        <v>110</v>
      </c>
      <c r="E549" s="145" t="s">
        <v>315</v>
      </c>
      <c r="F549" s="145">
        <v>420101</v>
      </c>
      <c r="G549" s="145" t="s">
        <v>111</v>
      </c>
      <c r="H549" s="145" t="s">
        <v>552</v>
      </c>
      <c r="I549" s="145" t="s">
        <v>92</v>
      </c>
      <c r="J549" s="145" t="s">
        <v>92</v>
      </c>
      <c r="K549" s="145"/>
      <c r="L549" s="145">
        <v>0</v>
      </c>
      <c r="M549" s="165">
        <v>0</v>
      </c>
      <c r="N549" s="145">
        <v>0</v>
      </c>
      <c r="O549" s="145">
        <v>0</v>
      </c>
      <c r="P549" s="145"/>
      <c r="Q549" s="145"/>
      <c r="R549" s="145">
        <v>1</v>
      </c>
      <c r="S549" s="166">
        <v>116.94</v>
      </c>
    </row>
    <row r="550" spans="1:19" x14ac:dyDescent="0.25">
      <c r="A550" s="161" t="s">
        <v>114</v>
      </c>
      <c r="B550" s="144" t="s">
        <v>313</v>
      </c>
      <c r="C550" s="144">
        <v>1101</v>
      </c>
      <c r="D550" s="144" t="s">
        <v>110</v>
      </c>
      <c r="E550" s="144" t="s">
        <v>315</v>
      </c>
      <c r="F550" s="144">
        <v>420101</v>
      </c>
      <c r="G550" s="144" t="s">
        <v>111</v>
      </c>
      <c r="H550" s="144" t="s">
        <v>1022</v>
      </c>
      <c r="I550" s="144" t="s">
        <v>92</v>
      </c>
      <c r="J550" s="144" t="s">
        <v>92</v>
      </c>
      <c r="K550" s="144"/>
      <c r="L550" s="144">
        <v>0</v>
      </c>
      <c r="M550" s="162">
        <v>0</v>
      </c>
      <c r="N550" s="144">
        <v>0</v>
      </c>
      <c r="O550" s="144">
        <v>0</v>
      </c>
      <c r="P550" s="144"/>
      <c r="Q550" s="144"/>
      <c r="R550" s="144">
        <v>1</v>
      </c>
      <c r="S550" s="163">
        <v>116.94</v>
      </c>
    </row>
    <row r="551" spans="1:19" x14ac:dyDescent="0.25">
      <c r="A551" s="164" t="s">
        <v>114</v>
      </c>
      <c r="B551" s="145" t="s">
        <v>306</v>
      </c>
      <c r="C551" s="145">
        <v>1101</v>
      </c>
      <c r="D551" s="145" t="s">
        <v>131</v>
      </c>
      <c r="E551" s="145" t="s">
        <v>130</v>
      </c>
      <c r="F551" s="145">
        <v>451101</v>
      </c>
      <c r="G551" s="145" t="s">
        <v>1735</v>
      </c>
      <c r="H551" s="145" t="s">
        <v>1022</v>
      </c>
      <c r="I551" s="145" t="s">
        <v>92</v>
      </c>
      <c r="J551" s="145" t="s">
        <v>92</v>
      </c>
      <c r="K551" s="145"/>
      <c r="L551" s="145">
        <v>0</v>
      </c>
      <c r="M551" s="165">
        <v>0</v>
      </c>
      <c r="N551" s="145">
        <v>0</v>
      </c>
      <c r="O551" s="145">
        <v>0</v>
      </c>
      <c r="P551" s="145"/>
      <c r="Q551" s="145"/>
      <c r="R551" s="145">
        <v>1</v>
      </c>
      <c r="S551" s="166">
        <v>116.94</v>
      </c>
    </row>
    <row r="552" spans="1:19" x14ac:dyDescent="0.25">
      <c r="A552" s="161" t="s">
        <v>114</v>
      </c>
      <c r="B552" s="144" t="s">
        <v>544</v>
      </c>
      <c r="C552" s="144">
        <v>1100</v>
      </c>
      <c r="D552" s="144" t="s">
        <v>2135</v>
      </c>
      <c r="E552" s="144" t="s">
        <v>546</v>
      </c>
      <c r="F552" s="144">
        <v>360110</v>
      </c>
      <c r="G552" s="144" t="s">
        <v>1748</v>
      </c>
      <c r="H552" s="144" t="s">
        <v>554</v>
      </c>
      <c r="I552" s="144" t="s">
        <v>92</v>
      </c>
      <c r="J552" s="144" t="s">
        <v>92</v>
      </c>
      <c r="K552" s="144" t="s">
        <v>548</v>
      </c>
      <c r="L552" s="144">
        <v>1</v>
      </c>
      <c r="M552" s="162">
        <v>116.94</v>
      </c>
      <c r="N552" s="144">
        <v>0</v>
      </c>
      <c r="O552" s="144">
        <v>1</v>
      </c>
      <c r="P552" s="144"/>
      <c r="Q552" s="144"/>
      <c r="R552" s="144">
        <v>1</v>
      </c>
      <c r="S552" s="163">
        <v>116.94</v>
      </c>
    </row>
    <row r="553" spans="1:19" x14ac:dyDescent="0.25">
      <c r="A553" s="164" t="s">
        <v>114</v>
      </c>
      <c r="B553" s="145" t="s">
        <v>420</v>
      </c>
      <c r="C553" s="145">
        <v>1102</v>
      </c>
      <c r="D553" s="145" t="s">
        <v>1824</v>
      </c>
      <c r="E553" s="145" t="s">
        <v>423</v>
      </c>
      <c r="F553" s="145">
        <v>230101</v>
      </c>
      <c r="G553" s="145" t="s">
        <v>119</v>
      </c>
      <c r="H553" s="145" t="s">
        <v>554</v>
      </c>
      <c r="I553" s="145" t="s">
        <v>92</v>
      </c>
      <c r="J553" s="145" t="s">
        <v>92</v>
      </c>
      <c r="K553" s="145"/>
      <c r="L553" s="145">
        <v>0</v>
      </c>
      <c r="M553" s="165">
        <v>0</v>
      </c>
      <c r="N553" s="145">
        <v>0</v>
      </c>
      <c r="O553" s="145">
        <v>0</v>
      </c>
      <c r="P553" s="145"/>
      <c r="Q553" s="145"/>
      <c r="R553" s="145">
        <v>1</v>
      </c>
      <c r="S553" s="166">
        <v>116.94</v>
      </c>
    </row>
    <row r="554" spans="1:19" x14ac:dyDescent="0.25">
      <c r="A554" s="161" t="s">
        <v>114</v>
      </c>
      <c r="B554" s="144" t="s">
        <v>420</v>
      </c>
      <c r="C554" s="144">
        <v>2111</v>
      </c>
      <c r="D554" s="144" t="s">
        <v>118</v>
      </c>
      <c r="E554" s="144" t="s">
        <v>117</v>
      </c>
      <c r="F554" s="144">
        <v>230101</v>
      </c>
      <c r="G554" s="144" t="s">
        <v>119</v>
      </c>
      <c r="H554" s="144" t="s">
        <v>554</v>
      </c>
      <c r="I554" s="144" t="s">
        <v>92</v>
      </c>
      <c r="J554" s="144" t="s">
        <v>92</v>
      </c>
      <c r="K554" s="144"/>
      <c r="L554" s="144">
        <v>0</v>
      </c>
      <c r="M554" s="162">
        <v>0</v>
      </c>
      <c r="N554" s="144">
        <v>0</v>
      </c>
      <c r="O554" s="144">
        <v>0</v>
      </c>
      <c r="P554" s="144"/>
      <c r="Q554" s="144"/>
      <c r="R554" s="144">
        <v>1</v>
      </c>
      <c r="S554" s="163">
        <v>116.94</v>
      </c>
    </row>
    <row r="555" spans="1:19" x14ac:dyDescent="0.25">
      <c r="A555" s="164" t="s">
        <v>114</v>
      </c>
      <c r="B555" s="145" t="s">
        <v>1054</v>
      </c>
      <c r="C555" s="145">
        <v>2202</v>
      </c>
      <c r="D555" s="145" t="s">
        <v>2139</v>
      </c>
      <c r="E555" s="145" t="s">
        <v>1057</v>
      </c>
      <c r="F555" s="145">
        <v>400601</v>
      </c>
      <c r="G555" s="145" t="s">
        <v>1915</v>
      </c>
      <c r="H555" s="145" t="s">
        <v>554</v>
      </c>
      <c r="I555" s="145" t="s">
        <v>92</v>
      </c>
      <c r="J555" s="145" t="s">
        <v>92</v>
      </c>
      <c r="K555" s="145" t="s">
        <v>548</v>
      </c>
      <c r="L555" s="145">
        <v>1</v>
      </c>
      <c r="M555" s="165">
        <v>116.94</v>
      </c>
      <c r="N555" s="145">
        <v>0</v>
      </c>
      <c r="O555" s="145">
        <v>1</v>
      </c>
      <c r="P555" s="145"/>
      <c r="Q555" s="145"/>
      <c r="R555" s="145">
        <v>1</v>
      </c>
      <c r="S555" s="166">
        <v>116.94</v>
      </c>
    </row>
    <row r="556" spans="1:19" x14ac:dyDescent="0.25">
      <c r="A556" s="161" t="s">
        <v>114</v>
      </c>
      <c r="B556" s="144" t="s">
        <v>392</v>
      </c>
      <c r="C556" s="144">
        <v>1111</v>
      </c>
      <c r="D556" s="144" t="s">
        <v>158</v>
      </c>
      <c r="E556" s="144" t="s">
        <v>491</v>
      </c>
      <c r="F556" s="144">
        <v>540101</v>
      </c>
      <c r="G556" s="144" t="s">
        <v>159</v>
      </c>
      <c r="H556" s="144" t="s">
        <v>1025</v>
      </c>
      <c r="I556" s="144" t="s">
        <v>92</v>
      </c>
      <c r="J556" s="144" t="s">
        <v>92</v>
      </c>
      <c r="K556" s="144"/>
      <c r="L556" s="144">
        <v>0</v>
      </c>
      <c r="M556" s="162">
        <v>0</v>
      </c>
      <c r="N556" s="144">
        <v>0</v>
      </c>
      <c r="O556" s="144">
        <v>0</v>
      </c>
      <c r="P556" s="144"/>
      <c r="Q556" s="144"/>
      <c r="R556" s="144">
        <v>1</v>
      </c>
      <c r="S556" s="163">
        <v>116.94</v>
      </c>
    </row>
    <row r="557" spans="1:19" x14ac:dyDescent="0.25">
      <c r="A557" s="164" t="s">
        <v>114</v>
      </c>
      <c r="B557" s="145" t="s">
        <v>392</v>
      </c>
      <c r="C557" s="145">
        <v>2111</v>
      </c>
      <c r="D557" s="145" t="s">
        <v>192</v>
      </c>
      <c r="E557" s="145" t="s">
        <v>395</v>
      </c>
      <c r="F557" s="145">
        <v>540102</v>
      </c>
      <c r="G557" s="145" t="s">
        <v>159</v>
      </c>
      <c r="H557" s="145" t="s">
        <v>1518</v>
      </c>
      <c r="I557" s="145" t="s">
        <v>92</v>
      </c>
      <c r="J557" s="145" t="s">
        <v>92</v>
      </c>
      <c r="K557" s="145"/>
      <c r="L557" s="145">
        <v>0</v>
      </c>
      <c r="M557" s="165">
        <v>0</v>
      </c>
      <c r="N557" s="145">
        <v>0</v>
      </c>
      <c r="O557" s="145">
        <v>0</v>
      </c>
      <c r="P557" s="145"/>
      <c r="Q557" s="145"/>
      <c r="R557" s="145">
        <v>1</v>
      </c>
      <c r="S557" s="166">
        <v>116.94</v>
      </c>
    </row>
    <row r="558" spans="1:19" x14ac:dyDescent="0.25">
      <c r="A558" s="161" t="s">
        <v>114</v>
      </c>
      <c r="B558" s="144" t="s">
        <v>703</v>
      </c>
      <c r="C558" s="144">
        <v>1113</v>
      </c>
      <c r="D558" s="144" t="s">
        <v>127</v>
      </c>
      <c r="E558" s="144" t="s">
        <v>753</v>
      </c>
      <c r="F558" s="144">
        <v>270101</v>
      </c>
      <c r="G558" s="144" t="s">
        <v>1759</v>
      </c>
      <c r="H558" s="144" t="s">
        <v>1025</v>
      </c>
      <c r="I558" s="144" t="s">
        <v>92</v>
      </c>
      <c r="J558" s="144" t="s">
        <v>92</v>
      </c>
      <c r="K558" s="144"/>
      <c r="L558" s="144">
        <v>0</v>
      </c>
      <c r="M558" s="162">
        <v>0</v>
      </c>
      <c r="N558" s="144">
        <v>0</v>
      </c>
      <c r="O558" s="144">
        <v>0</v>
      </c>
      <c r="P558" s="144"/>
      <c r="Q558" s="144"/>
      <c r="R558" s="144">
        <v>1</v>
      </c>
      <c r="S558" s="163">
        <v>116.94</v>
      </c>
    </row>
    <row r="559" spans="1:19" x14ac:dyDescent="0.25">
      <c r="A559" s="164" t="s">
        <v>114</v>
      </c>
      <c r="B559" s="145" t="s">
        <v>306</v>
      </c>
      <c r="C559" s="145">
        <v>1101</v>
      </c>
      <c r="D559" s="145" t="s">
        <v>131</v>
      </c>
      <c r="E559" s="145" t="s">
        <v>130</v>
      </c>
      <c r="F559" s="145">
        <v>451101</v>
      </c>
      <c r="G559" s="145" t="s">
        <v>1735</v>
      </c>
      <c r="H559" s="145" t="s">
        <v>1025</v>
      </c>
      <c r="I559" s="145" t="s">
        <v>92</v>
      </c>
      <c r="J559" s="145" t="s">
        <v>92</v>
      </c>
      <c r="K559" s="145"/>
      <c r="L559" s="145">
        <v>0</v>
      </c>
      <c r="M559" s="165">
        <v>0</v>
      </c>
      <c r="N559" s="145">
        <v>0</v>
      </c>
      <c r="O559" s="145">
        <v>0</v>
      </c>
      <c r="P559" s="145"/>
      <c r="Q559" s="145"/>
      <c r="R559" s="145">
        <v>1</v>
      </c>
      <c r="S559" s="166">
        <v>116.94</v>
      </c>
    </row>
    <row r="560" spans="1:19" x14ac:dyDescent="0.25">
      <c r="A560" s="161" t="s">
        <v>114</v>
      </c>
      <c r="B560" s="144" t="s">
        <v>477</v>
      </c>
      <c r="C560" s="144">
        <v>2001</v>
      </c>
      <c r="D560" s="144" t="s">
        <v>2144</v>
      </c>
      <c r="E560" s="144" t="s">
        <v>1164</v>
      </c>
      <c r="F560" s="144">
        <v>160905</v>
      </c>
      <c r="G560" s="144" t="s">
        <v>137</v>
      </c>
      <c r="H560" s="144" t="s">
        <v>554</v>
      </c>
      <c r="I560" s="144" t="s">
        <v>92</v>
      </c>
      <c r="J560" s="144" t="s">
        <v>92</v>
      </c>
      <c r="K560" s="144"/>
      <c r="L560" s="144">
        <v>0</v>
      </c>
      <c r="M560" s="162">
        <v>0</v>
      </c>
      <c r="N560" s="144">
        <v>0</v>
      </c>
      <c r="O560" s="144">
        <v>0</v>
      </c>
      <c r="P560" s="144"/>
      <c r="Q560" s="144"/>
      <c r="R560" s="144">
        <v>1</v>
      </c>
      <c r="S560" s="163">
        <v>116.94</v>
      </c>
    </row>
    <row r="561" spans="1:19" x14ac:dyDescent="0.25">
      <c r="A561" s="164" t="s">
        <v>114</v>
      </c>
      <c r="B561" s="145" t="s">
        <v>420</v>
      </c>
      <c r="C561" s="145">
        <v>2112</v>
      </c>
      <c r="D561" s="145" t="s">
        <v>178</v>
      </c>
      <c r="E561" s="145" t="s">
        <v>177</v>
      </c>
      <c r="F561" s="145">
        <v>230101</v>
      </c>
      <c r="G561" s="145" t="s">
        <v>119</v>
      </c>
      <c r="H561" s="145" t="s">
        <v>338</v>
      </c>
      <c r="I561" s="145" t="s">
        <v>95</v>
      </c>
      <c r="J561" s="145" t="s">
        <v>95</v>
      </c>
      <c r="K561" s="145"/>
      <c r="L561" s="145">
        <v>0</v>
      </c>
      <c r="M561" s="165">
        <v>0</v>
      </c>
      <c r="N561" s="145">
        <v>0</v>
      </c>
      <c r="O561" s="145">
        <v>0</v>
      </c>
      <c r="P561" s="145"/>
      <c r="Q561" s="145"/>
      <c r="R561" s="145">
        <v>1</v>
      </c>
      <c r="S561" s="166">
        <v>116.94</v>
      </c>
    </row>
    <row r="562" spans="1:19" x14ac:dyDescent="0.25">
      <c r="A562" s="161" t="s">
        <v>114</v>
      </c>
      <c r="B562" s="144" t="s">
        <v>329</v>
      </c>
      <c r="C562" s="144">
        <v>1520</v>
      </c>
      <c r="D562" s="144" t="s">
        <v>2145</v>
      </c>
      <c r="E562" s="144" t="s">
        <v>1184</v>
      </c>
      <c r="F562" s="144">
        <v>500705</v>
      </c>
      <c r="G562" s="144" t="s">
        <v>1794</v>
      </c>
      <c r="H562" s="144" t="s">
        <v>248</v>
      </c>
      <c r="I562" s="144" t="s">
        <v>95</v>
      </c>
      <c r="J562" s="144" t="s">
        <v>95</v>
      </c>
      <c r="K562" s="144"/>
      <c r="L562" s="144">
        <v>0</v>
      </c>
      <c r="M562" s="162">
        <v>0</v>
      </c>
      <c r="N562" s="144">
        <v>0</v>
      </c>
      <c r="O562" s="144">
        <v>0</v>
      </c>
      <c r="P562" s="144"/>
      <c r="Q562" s="144"/>
      <c r="R562" s="144">
        <v>1</v>
      </c>
      <c r="S562" s="163">
        <v>116.94</v>
      </c>
    </row>
    <row r="563" spans="1:19" x14ac:dyDescent="0.25">
      <c r="A563" s="164" t="s">
        <v>114</v>
      </c>
      <c r="B563" s="145" t="s">
        <v>1189</v>
      </c>
      <c r="C563" s="145">
        <v>1001</v>
      </c>
      <c r="D563" s="145" t="s">
        <v>2146</v>
      </c>
      <c r="E563" s="145" t="s">
        <v>1191</v>
      </c>
      <c r="F563" s="145">
        <v>160301</v>
      </c>
      <c r="G563" s="145" t="s">
        <v>137</v>
      </c>
      <c r="H563" s="145" t="s">
        <v>248</v>
      </c>
      <c r="I563" s="145" t="s">
        <v>95</v>
      </c>
      <c r="J563" s="145" t="s">
        <v>95</v>
      </c>
      <c r="K563" s="145"/>
      <c r="L563" s="145">
        <v>0</v>
      </c>
      <c r="M563" s="165">
        <v>0</v>
      </c>
      <c r="N563" s="145">
        <v>0</v>
      </c>
      <c r="O563" s="145">
        <v>0</v>
      </c>
      <c r="P563" s="145"/>
      <c r="Q563" s="145"/>
      <c r="R563" s="145">
        <v>1</v>
      </c>
      <c r="S563" s="166">
        <v>116.94</v>
      </c>
    </row>
    <row r="564" spans="1:19" x14ac:dyDescent="0.25">
      <c r="A564" s="161" t="s">
        <v>114</v>
      </c>
      <c r="B564" s="144" t="s">
        <v>1204</v>
      </c>
      <c r="C564" s="144">
        <v>1001</v>
      </c>
      <c r="D564" s="144" t="s">
        <v>2147</v>
      </c>
      <c r="E564" s="144" t="s">
        <v>1206</v>
      </c>
      <c r="F564" s="144">
        <v>160501</v>
      </c>
      <c r="G564" s="144" t="s">
        <v>137</v>
      </c>
      <c r="H564" s="144" t="s">
        <v>248</v>
      </c>
      <c r="I564" s="144" t="s">
        <v>95</v>
      </c>
      <c r="J564" s="144" t="s">
        <v>95</v>
      </c>
      <c r="K564" s="144"/>
      <c r="L564" s="144">
        <v>0</v>
      </c>
      <c r="M564" s="162">
        <v>0</v>
      </c>
      <c r="N564" s="144">
        <v>0</v>
      </c>
      <c r="O564" s="144">
        <v>0</v>
      </c>
      <c r="P564" s="144"/>
      <c r="Q564" s="144"/>
      <c r="R564" s="144">
        <v>1</v>
      </c>
      <c r="S564" s="163">
        <v>116.94</v>
      </c>
    </row>
    <row r="565" spans="1:19" x14ac:dyDescent="0.25">
      <c r="A565" s="164" t="s">
        <v>114</v>
      </c>
      <c r="B565" s="145" t="s">
        <v>1216</v>
      </c>
      <c r="C565" s="145">
        <v>1000</v>
      </c>
      <c r="D565" s="145" t="s">
        <v>2148</v>
      </c>
      <c r="E565" s="145" t="s">
        <v>2149</v>
      </c>
      <c r="F565" s="145">
        <v>500901</v>
      </c>
      <c r="G565" s="145" t="s">
        <v>1794</v>
      </c>
      <c r="H565" s="145" t="s">
        <v>248</v>
      </c>
      <c r="I565" s="145" t="s">
        <v>95</v>
      </c>
      <c r="J565" s="145" t="s">
        <v>95</v>
      </c>
      <c r="K565" s="145"/>
      <c r="L565" s="145">
        <v>0</v>
      </c>
      <c r="M565" s="165">
        <v>0</v>
      </c>
      <c r="N565" s="145">
        <v>0</v>
      </c>
      <c r="O565" s="145">
        <v>0</v>
      </c>
      <c r="P565" s="145"/>
      <c r="Q565" s="145"/>
      <c r="R565" s="145">
        <v>1</v>
      </c>
      <c r="S565" s="166">
        <v>116.94</v>
      </c>
    </row>
    <row r="566" spans="1:19" x14ac:dyDescent="0.25">
      <c r="A566" s="161" t="s">
        <v>114</v>
      </c>
      <c r="B566" s="144" t="s">
        <v>1216</v>
      </c>
      <c r="C566" s="144">
        <v>3610</v>
      </c>
      <c r="D566" s="144" t="s">
        <v>2150</v>
      </c>
      <c r="E566" s="144" t="s">
        <v>1219</v>
      </c>
      <c r="F566" s="144">
        <v>500901</v>
      </c>
      <c r="G566" s="144" t="s">
        <v>1794</v>
      </c>
      <c r="H566" s="144" t="s">
        <v>248</v>
      </c>
      <c r="I566" s="144" t="s">
        <v>95</v>
      </c>
      <c r="J566" s="144" t="s">
        <v>95</v>
      </c>
      <c r="K566" s="144"/>
      <c r="L566" s="144">
        <v>0</v>
      </c>
      <c r="M566" s="162">
        <v>0</v>
      </c>
      <c r="N566" s="144">
        <v>0</v>
      </c>
      <c r="O566" s="144">
        <v>0</v>
      </c>
      <c r="P566" s="144"/>
      <c r="Q566" s="144"/>
      <c r="R566" s="144">
        <v>1</v>
      </c>
      <c r="S566" s="163">
        <v>116.94</v>
      </c>
    </row>
    <row r="567" spans="1:19" x14ac:dyDescent="0.25">
      <c r="A567" s="164" t="s">
        <v>114</v>
      </c>
      <c r="B567" s="145" t="s">
        <v>477</v>
      </c>
      <c r="C567" s="145">
        <v>1001</v>
      </c>
      <c r="D567" s="145" t="s">
        <v>154</v>
      </c>
      <c r="E567" s="145" t="s">
        <v>480</v>
      </c>
      <c r="F567" s="145">
        <v>160905</v>
      </c>
      <c r="G567" s="145" t="s">
        <v>137</v>
      </c>
      <c r="H567" s="145" t="s">
        <v>338</v>
      </c>
      <c r="I567" s="145" t="s">
        <v>95</v>
      </c>
      <c r="J567" s="145" t="s">
        <v>95</v>
      </c>
      <c r="K567" s="145"/>
      <c r="L567" s="145">
        <v>0</v>
      </c>
      <c r="M567" s="165">
        <v>0</v>
      </c>
      <c r="N567" s="145">
        <v>0</v>
      </c>
      <c r="O567" s="145">
        <v>0</v>
      </c>
      <c r="P567" s="145"/>
      <c r="Q567" s="145"/>
      <c r="R567" s="145">
        <v>1</v>
      </c>
      <c r="S567" s="166">
        <v>116.94</v>
      </c>
    </row>
    <row r="568" spans="1:19" x14ac:dyDescent="0.25">
      <c r="A568" s="161" t="s">
        <v>114</v>
      </c>
      <c r="B568" s="144" t="s">
        <v>477</v>
      </c>
      <c r="C568" s="144">
        <v>1001</v>
      </c>
      <c r="D568" s="144" t="s">
        <v>154</v>
      </c>
      <c r="E568" s="144" t="s">
        <v>480</v>
      </c>
      <c r="F568" s="144">
        <v>160905</v>
      </c>
      <c r="G568" s="144" t="s">
        <v>137</v>
      </c>
      <c r="H568" s="144">
        <v>0</v>
      </c>
      <c r="I568" s="144" t="s">
        <v>95</v>
      </c>
      <c r="J568" s="144" t="s">
        <v>95</v>
      </c>
      <c r="K568" s="144"/>
      <c r="L568" s="144">
        <v>0</v>
      </c>
      <c r="M568" s="162">
        <v>0</v>
      </c>
      <c r="N568" s="144">
        <v>0</v>
      </c>
      <c r="O568" s="144">
        <v>0</v>
      </c>
      <c r="P568" s="144"/>
      <c r="Q568" s="144"/>
      <c r="R568" s="144">
        <v>1</v>
      </c>
      <c r="S568" s="163">
        <v>116.94</v>
      </c>
    </row>
    <row r="569" spans="1:19" x14ac:dyDescent="0.25">
      <c r="A569" s="164" t="s">
        <v>114</v>
      </c>
      <c r="B569" s="145" t="s">
        <v>477</v>
      </c>
      <c r="C569" s="145">
        <v>1001</v>
      </c>
      <c r="D569" s="145" t="s">
        <v>154</v>
      </c>
      <c r="E569" s="145" t="s">
        <v>480</v>
      </c>
      <c r="F569" s="145">
        <v>160905</v>
      </c>
      <c r="G569" s="145" t="s">
        <v>137</v>
      </c>
      <c r="H569" s="145" t="s">
        <v>260</v>
      </c>
      <c r="I569" s="145" t="s">
        <v>95</v>
      </c>
      <c r="J569" s="145" t="s">
        <v>95</v>
      </c>
      <c r="K569" s="145"/>
      <c r="L569" s="145">
        <v>0</v>
      </c>
      <c r="M569" s="165">
        <v>0</v>
      </c>
      <c r="N569" s="145">
        <v>0</v>
      </c>
      <c r="O569" s="145">
        <v>0</v>
      </c>
      <c r="P569" s="145"/>
      <c r="Q569" s="145"/>
      <c r="R569" s="145">
        <v>1</v>
      </c>
      <c r="S569" s="166">
        <v>116.94</v>
      </c>
    </row>
    <row r="570" spans="1:19" x14ac:dyDescent="0.25">
      <c r="A570" s="161" t="s">
        <v>114</v>
      </c>
      <c r="B570" s="144" t="s">
        <v>477</v>
      </c>
      <c r="C570" s="144">
        <v>1001</v>
      </c>
      <c r="D570" s="144" t="s">
        <v>154</v>
      </c>
      <c r="E570" s="144" t="s">
        <v>480</v>
      </c>
      <c r="F570" s="144">
        <v>160905</v>
      </c>
      <c r="G570" s="144" t="s">
        <v>137</v>
      </c>
      <c r="H570" s="144" t="s">
        <v>512</v>
      </c>
      <c r="I570" s="144" t="s">
        <v>95</v>
      </c>
      <c r="J570" s="144" t="s">
        <v>95</v>
      </c>
      <c r="K570" s="144"/>
      <c r="L570" s="144">
        <v>0</v>
      </c>
      <c r="M570" s="162">
        <v>0</v>
      </c>
      <c r="N570" s="144">
        <v>0</v>
      </c>
      <c r="O570" s="144">
        <v>0</v>
      </c>
      <c r="P570" s="144"/>
      <c r="Q570" s="144"/>
      <c r="R570" s="144">
        <v>1</v>
      </c>
      <c r="S570" s="163">
        <v>116.94</v>
      </c>
    </row>
    <row r="571" spans="1:19" x14ac:dyDescent="0.25">
      <c r="A571" s="164" t="s">
        <v>114</v>
      </c>
      <c r="B571" s="145" t="s">
        <v>477</v>
      </c>
      <c r="C571" s="145">
        <v>1002</v>
      </c>
      <c r="D571" s="145" t="s">
        <v>2015</v>
      </c>
      <c r="E571" s="145" t="s">
        <v>516</v>
      </c>
      <c r="F571" s="145">
        <v>160905</v>
      </c>
      <c r="G571" s="145" t="s">
        <v>137</v>
      </c>
      <c r="H571" s="145" t="s">
        <v>338</v>
      </c>
      <c r="I571" s="145" t="s">
        <v>95</v>
      </c>
      <c r="J571" s="145" t="s">
        <v>95</v>
      </c>
      <c r="K571" s="145"/>
      <c r="L571" s="145">
        <v>0</v>
      </c>
      <c r="M571" s="165">
        <v>0</v>
      </c>
      <c r="N571" s="145">
        <v>0</v>
      </c>
      <c r="O571" s="145">
        <v>0</v>
      </c>
      <c r="P571" s="145"/>
      <c r="Q571" s="145"/>
      <c r="R571" s="145">
        <v>1</v>
      </c>
      <c r="S571" s="166">
        <v>116.94</v>
      </c>
    </row>
    <row r="572" spans="1:19" x14ac:dyDescent="0.25">
      <c r="A572" s="161" t="s">
        <v>114</v>
      </c>
      <c r="B572" s="144" t="s">
        <v>507</v>
      </c>
      <c r="C572" s="144">
        <v>2109</v>
      </c>
      <c r="D572" s="144" t="s">
        <v>2151</v>
      </c>
      <c r="E572" s="144" t="s">
        <v>2152</v>
      </c>
      <c r="F572" s="144">
        <v>430202</v>
      </c>
      <c r="G572" s="144" t="s">
        <v>1799</v>
      </c>
      <c r="H572" s="144">
        <v>0</v>
      </c>
      <c r="I572" s="144" t="s">
        <v>95</v>
      </c>
      <c r="J572" s="144" t="s">
        <v>95</v>
      </c>
      <c r="K572" s="144"/>
      <c r="L572" s="144">
        <v>0</v>
      </c>
      <c r="M572" s="162">
        <v>0</v>
      </c>
      <c r="N572" s="144">
        <v>0</v>
      </c>
      <c r="O572" s="144">
        <v>0</v>
      </c>
      <c r="P572" s="144" t="s">
        <v>2020</v>
      </c>
      <c r="Q572" s="144" t="s">
        <v>2021</v>
      </c>
      <c r="R572" s="144">
        <v>1</v>
      </c>
      <c r="S572" s="163">
        <v>116.94</v>
      </c>
    </row>
    <row r="573" spans="1:19" x14ac:dyDescent="0.25">
      <c r="A573" s="164" t="s">
        <v>114</v>
      </c>
      <c r="B573" s="145" t="s">
        <v>477</v>
      </c>
      <c r="C573" s="145">
        <v>2001</v>
      </c>
      <c r="D573" s="145" t="s">
        <v>2144</v>
      </c>
      <c r="E573" s="145" t="s">
        <v>1164</v>
      </c>
      <c r="F573" s="145">
        <v>160905</v>
      </c>
      <c r="G573" s="145" t="s">
        <v>137</v>
      </c>
      <c r="H573" s="145">
        <v>0</v>
      </c>
      <c r="I573" s="145" t="s">
        <v>95</v>
      </c>
      <c r="J573" s="145" t="s">
        <v>95</v>
      </c>
      <c r="K573" s="145"/>
      <c r="L573" s="145">
        <v>0</v>
      </c>
      <c r="M573" s="165">
        <v>0</v>
      </c>
      <c r="N573" s="145">
        <v>0</v>
      </c>
      <c r="O573" s="145">
        <v>0</v>
      </c>
      <c r="P573" s="145" t="s">
        <v>1860</v>
      </c>
      <c r="Q573" s="145" t="s">
        <v>1861</v>
      </c>
      <c r="R573" s="145">
        <v>1</v>
      </c>
      <c r="S573" s="166">
        <v>116.94</v>
      </c>
    </row>
    <row r="574" spans="1:19" x14ac:dyDescent="0.25">
      <c r="A574" s="161" t="s">
        <v>114</v>
      </c>
      <c r="B574" s="144" t="s">
        <v>1240</v>
      </c>
      <c r="C574" s="144">
        <v>1512</v>
      </c>
      <c r="D574" s="144" t="s">
        <v>2153</v>
      </c>
      <c r="E574" s="144" t="s">
        <v>1296</v>
      </c>
      <c r="F574" s="144">
        <v>360108</v>
      </c>
      <c r="G574" s="144" t="s">
        <v>1748</v>
      </c>
      <c r="H574" s="144" t="s">
        <v>257</v>
      </c>
      <c r="I574" s="144" t="s">
        <v>95</v>
      </c>
      <c r="J574" s="144" t="s">
        <v>95</v>
      </c>
      <c r="K574" s="144"/>
      <c r="L574" s="144">
        <v>0</v>
      </c>
      <c r="M574" s="162">
        <v>0</v>
      </c>
      <c r="N574" s="144">
        <v>0</v>
      </c>
      <c r="O574" s="144">
        <v>0</v>
      </c>
      <c r="P574" s="144"/>
      <c r="Q574" s="144"/>
      <c r="R574" s="144">
        <v>1</v>
      </c>
      <c r="S574" s="163">
        <v>116.94</v>
      </c>
    </row>
    <row r="575" spans="1:19" x14ac:dyDescent="0.25">
      <c r="A575" s="164" t="s">
        <v>114</v>
      </c>
      <c r="B575" s="145" t="s">
        <v>1209</v>
      </c>
      <c r="C575" s="145">
        <v>1021</v>
      </c>
      <c r="D575" s="145" t="s">
        <v>2154</v>
      </c>
      <c r="E575" s="145" t="s">
        <v>2155</v>
      </c>
      <c r="F575" s="145">
        <v>280301</v>
      </c>
      <c r="G575" s="145" t="s">
        <v>2128</v>
      </c>
      <c r="H575" s="145" t="s">
        <v>248</v>
      </c>
      <c r="I575" s="145" t="s">
        <v>95</v>
      </c>
      <c r="J575" s="145" t="s">
        <v>95</v>
      </c>
      <c r="K575" s="145"/>
      <c r="L575" s="145">
        <v>0</v>
      </c>
      <c r="M575" s="165">
        <v>0</v>
      </c>
      <c r="N575" s="145">
        <v>0</v>
      </c>
      <c r="O575" s="145">
        <v>0</v>
      </c>
      <c r="P575" s="145"/>
      <c r="Q575" s="145"/>
      <c r="R575" s="145">
        <v>1</v>
      </c>
      <c r="S575" s="166">
        <v>116.94</v>
      </c>
    </row>
    <row r="576" spans="1:19" x14ac:dyDescent="0.25">
      <c r="A576" s="161" t="s">
        <v>114</v>
      </c>
      <c r="B576" s="144" t="s">
        <v>1571</v>
      </c>
      <c r="C576" s="144">
        <v>3211</v>
      </c>
      <c r="D576" s="144" t="s">
        <v>2156</v>
      </c>
      <c r="E576" s="144" t="s">
        <v>1581</v>
      </c>
      <c r="F576" s="144">
        <v>500903</v>
      </c>
      <c r="G576" s="144" t="s">
        <v>1794</v>
      </c>
      <c r="H576" s="144" t="s">
        <v>248</v>
      </c>
      <c r="I576" s="144" t="s">
        <v>95</v>
      </c>
      <c r="J576" s="144" t="s">
        <v>95</v>
      </c>
      <c r="K576" s="144"/>
      <c r="L576" s="144">
        <v>0</v>
      </c>
      <c r="M576" s="162">
        <v>0</v>
      </c>
      <c r="N576" s="144">
        <v>0</v>
      </c>
      <c r="O576" s="144">
        <v>0</v>
      </c>
      <c r="P576" s="144"/>
      <c r="Q576" s="144"/>
      <c r="R576" s="144">
        <v>1</v>
      </c>
      <c r="S576" s="163">
        <v>116.94</v>
      </c>
    </row>
    <row r="577" spans="1:19" x14ac:dyDescent="0.25">
      <c r="A577" s="164" t="s">
        <v>114</v>
      </c>
      <c r="B577" s="145" t="s">
        <v>1571</v>
      </c>
      <c r="C577" s="145">
        <v>3218</v>
      </c>
      <c r="D577" s="145" t="s">
        <v>2157</v>
      </c>
      <c r="E577" s="145" t="s">
        <v>1584</v>
      </c>
      <c r="F577" s="145">
        <v>500903</v>
      </c>
      <c r="G577" s="145" t="s">
        <v>1794</v>
      </c>
      <c r="H577" s="145" t="s">
        <v>1575</v>
      </c>
      <c r="I577" s="145" t="s">
        <v>95</v>
      </c>
      <c r="J577" s="145" t="s">
        <v>95</v>
      </c>
      <c r="K577" s="145"/>
      <c r="L577" s="145">
        <v>0</v>
      </c>
      <c r="M577" s="165">
        <v>0</v>
      </c>
      <c r="N577" s="145">
        <v>0</v>
      </c>
      <c r="O577" s="145">
        <v>0</v>
      </c>
      <c r="P577" s="145"/>
      <c r="Q577" s="145"/>
      <c r="R577" s="145">
        <v>1</v>
      </c>
      <c r="S577" s="166">
        <v>116.94</v>
      </c>
    </row>
    <row r="578" spans="1:19" x14ac:dyDescent="0.25">
      <c r="A578" s="161" t="s">
        <v>114</v>
      </c>
      <c r="B578" s="144" t="s">
        <v>1571</v>
      </c>
      <c r="C578" s="144">
        <v>3200</v>
      </c>
      <c r="D578" s="144" t="s">
        <v>2158</v>
      </c>
      <c r="E578" s="144" t="s">
        <v>2159</v>
      </c>
      <c r="F578" s="144">
        <v>500903</v>
      </c>
      <c r="G578" s="144" t="s">
        <v>1794</v>
      </c>
      <c r="H578" s="144" t="s">
        <v>1575</v>
      </c>
      <c r="I578" s="144" t="s">
        <v>95</v>
      </c>
      <c r="J578" s="144" t="s">
        <v>95</v>
      </c>
      <c r="K578" s="144"/>
      <c r="L578" s="144">
        <v>0</v>
      </c>
      <c r="M578" s="162">
        <v>0</v>
      </c>
      <c r="N578" s="144">
        <v>0</v>
      </c>
      <c r="O578" s="144">
        <v>0</v>
      </c>
      <c r="P578" s="144"/>
      <c r="Q578" s="144"/>
      <c r="R578" s="144">
        <v>1</v>
      </c>
      <c r="S578" s="163">
        <v>116.94</v>
      </c>
    </row>
    <row r="579" spans="1:19" x14ac:dyDescent="0.25">
      <c r="A579" s="164" t="s">
        <v>114</v>
      </c>
      <c r="B579" s="145" t="s">
        <v>1126</v>
      </c>
      <c r="C579" s="145">
        <v>2010</v>
      </c>
      <c r="D579" s="145" t="s">
        <v>190</v>
      </c>
      <c r="E579" s="145" t="s">
        <v>1129</v>
      </c>
      <c r="F579" s="145">
        <v>380101</v>
      </c>
      <c r="G579" s="145" t="s">
        <v>1732</v>
      </c>
      <c r="H579" s="145" t="s">
        <v>1000</v>
      </c>
      <c r="I579" s="145" t="s">
        <v>92</v>
      </c>
      <c r="J579" s="145" t="s">
        <v>92</v>
      </c>
      <c r="K579" s="145" t="s">
        <v>548</v>
      </c>
      <c r="L579" s="145">
        <v>1</v>
      </c>
      <c r="M579" s="165">
        <v>116.94</v>
      </c>
      <c r="N579" s="145">
        <v>0</v>
      </c>
      <c r="O579" s="145">
        <v>1</v>
      </c>
      <c r="P579" s="145"/>
      <c r="Q579" s="145"/>
      <c r="R579" s="145">
        <v>1</v>
      </c>
      <c r="S579" s="166">
        <v>116.94</v>
      </c>
    </row>
    <row r="580" spans="1:19" x14ac:dyDescent="0.25">
      <c r="A580" s="161" t="s">
        <v>114</v>
      </c>
      <c r="B580" s="144" t="s">
        <v>392</v>
      </c>
      <c r="C580" s="144">
        <v>1111</v>
      </c>
      <c r="D580" s="144" t="s">
        <v>158</v>
      </c>
      <c r="E580" s="144" t="s">
        <v>491</v>
      </c>
      <c r="F580" s="144">
        <v>540101</v>
      </c>
      <c r="G580" s="144" t="s">
        <v>159</v>
      </c>
      <c r="H580" s="144" t="s">
        <v>1400</v>
      </c>
      <c r="I580" s="144" t="s">
        <v>92</v>
      </c>
      <c r="J580" s="144" t="s">
        <v>92</v>
      </c>
      <c r="K580" s="144" t="s">
        <v>548</v>
      </c>
      <c r="L580" s="144">
        <v>1</v>
      </c>
      <c r="M580" s="162">
        <v>116.94</v>
      </c>
      <c r="N580" s="144">
        <v>0</v>
      </c>
      <c r="O580" s="144">
        <v>1</v>
      </c>
      <c r="P580" s="144"/>
      <c r="Q580" s="144"/>
      <c r="R580" s="144">
        <v>1</v>
      </c>
      <c r="S580" s="163">
        <v>116.94</v>
      </c>
    </row>
    <row r="581" spans="1:19" x14ac:dyDescent="0.25">
      <c r="A581" s="164" t="s">
        <v>114</v>
      </c>
      <c r="B581" s="145" t="s">
        <v>420</v>
      </c>
      <c r="C581" s="145">
        <v>1102</v>
      </c>
      <c r="D581" s="145" t="s">
        <v>1824</v>
      </c>
      <c r="E581" s="145" t="s">
        <v>423</v>
      </c>
      <c r="F581" s="145">
        <v>230101</v>
      </c>
      <c r="G581" s="145" t="s">
        <v>119</v>
      </c>
      <c r="H581" s="145" t="s">
        <v>1557</v>
      </c>
      <c r="I581" s="145" t="s">
        <v>92</v>
      </c>
      <c r="J581" s="145" t="s">
        <v>92</v>
      </c>
      <c r="K581" s="145" t="s">
        <v>548</v>
      </c>
      <c r="L581" s="145">
        <v>1</v>
      </c>
      <c r="M581" s="165">
        <v>116.94</v>
      </c>
      <c r="N581" s="145">
        <v>0</v>
      </c>
      <c r="O581" s="145">
        <v>1</v>
      </c>
      <c r="P581" s="145"/>
      <c r="Q581" s="145"/>
      <c r="R581" s="145">
        <v>1</v>
      </c>
      <c r="S581" s="166">
        <v>116.94</v>
      </c>
    </row>
    <row r="582" spans="1:19" x14ac:dyDescent="0.25">
      <c r="A582" s="161" t="s">
        <v>114</v>
      </c>
      <c r="B582" s="144" t="s">
        <v>703</v>
      </c>
      <c r="C582" s="144">
        <v>1111</v>
      </c>
      <c r="D582" s="144" t="s">
        <v>123</v>
      </c>
      <c r="E582" s="144" t="s">
        <v>122</v>
      </c>
      <c r="F582" s="144">
        <v>270101</v>
      </c>
      <c r="G582" s="144" t="s">
        <v>1759</v>
      </c>
      <c r="H582" s="144" t="s">
        <v>1438</v>
      </c>
      <c r="I582" s="144" t="s">
        <v>92</v>
      </c>
      <c r="J582" s="144" t="s">
        <v>92</v>
      </c>
      <c r="K582" s="144" t="s">
        <v>548</v>
      </c>
      <c r="L582" s="144">
        <v>1</v>
      </c>
      <c r="M582" s="162">
        <v>116.94</v>
      </c>
      <c r="N582" s="144">
        <v>0</v>
      </c>
      <c r="O582" s="144">
        <v>1</v>
      </c>
      <c r="P582" s="144"/>
      <c r="Q582" s="144"/>
      <c r="R582" s="144">
        <v>1</v>
      </c>
      <c r="S582" s="163">
        <v>116.94</v>
      </c>
    </row>
    <row r="583" spans="1:19" x14ac:dyDescent="0.25">
      <c r="A583" s="164" t="s">
        <v>114</v>
      </c>
      <c r="B583" s="145" t="s">
        <v>1126</v>
      </c>
      <c r="C583" s="145">
        <v>2010</v>
      </c>
      <c r="D583" s="145" t="s">
        <v>190</v>
      </c>
      <c r="E583" s="145" t="s">
        <v>1129</v>
      </c>
      <c r="F583" s="145">
        <v>380101</v>
      </c>
      <c r="G583" s="145" t="s">
        <v>1732</v>
      </c>
      <c r="H583" s="145" t="s">
        <v>1025</v>
      </c>
      <c r="I583" s="145" t="s">
        <v>92</v>
      </c>
      <c r="J583" s="145" t="s">
        <v>92</v>
      </c>
      <c r="K583" s="145" t="s">
        <v>548</v>
      </c>
      <c r="L583" s="145">
        <v>1</v>
      </c>
      <c r="M583" s="165">
        <v>116.94</v>
      </c>
      <c r="N583" s="145">
        <v>0</v>
      </c>
      <c r="O583" s="145">
        <v>1</v>
      </c>
      <c r="P583" s="145"/>
      <c r="Q583" s="145"/>
      <c r="R583" s="145">
        <v>1</v>
      </c>
      <c r="S583" s="166">
        <v>116.94</v>
      </c>
    </row>
    <row r="584" spans="1:19" x14ac:dyDescent="0.25">
      <c r="A584" s="161" t="s">
        <v>114</v>
      </c>
      <c r="B584" s="144" t="s">
        <v>371</v>
      </c>
      <c r="C584" s="144">
        <v>1100</v>
      </c>
      <c r="D584" s="144" t="s">
        <v>2136</v>
      </c>
      <c r="E584" s="144" t="s">
        <v>995</v>
      </c>
      <c r="F584" s="144">
        <v>231001</v>
      </c>
      <c r="G584" s="144" t="s">
        <v>119</v>
      </c>
      <c r="H584" s="144" t="s">
        <v>1400</v>
      </c>
      <c r="I584" s="144" t="s">
        <v>92</v>
      </c>
      <c r="J584" s="144" t="s">
        <v>92</v>
      </c>
      <c r="K584" s="144" t="s">
        <v>548</v>
      </c>
      <c r="L584" s="144">
        <v>1</v>
      </c>
      <c r="M584" s="162">
        <v>116.94</v>
      </c>
      <c r="N584" s="144">
        <v>0</v>
      </c>
      <c r="O584" s="144">
        <v>1</v>
      </c>
      <c r="P584" s="144"/>
      <c r="Q584" s="144"/>
      <c r="R584" s="144">
        <v>1</v>
      </c>
      <c r="S584" s="163">
        <v>116.94</v>
      </c>
    </row>
    <row r="585" spans="1:19" x14ac:dyDescent="0.25">
      <c r="A585" s="164" t="s">
        <v>114</v>
      </c>
      <c r="B585" s="145" t="s">
        <v>592</v>
      </c>
      <c r="C585" s="145">
        <v>1101</v>
      </c>
      <c r="D585" s="145" t="s">
        <v>1731</v>
      </c>
      <c r="E585" s="145" t="s">
        <v>594</v>
      </c>
      <c r="F585" s="145">
        <v>380102</v>
      </c>
      <c r="G585" s="145" t="s">
        <v>1732</v>
      </c>
      <c r="H585" s="145" t="s">
        <v>354</v>
      </c>
      <c r="I585" s="145" t="s">
        <v>95</v>
      </c>
      <c r="J585" s="145" t="s">
        <v>95</v>
      </c>
      <c r="K585" s="145"/>
      <c r="L585" s="145">
        <v>0</v>
      </c>
      <c r="M585" s="165">
        <v>0</v>
      </c>
      <c r="N585" s="145">
        <v>0</v>
      </c>
      <c r="O585" s="145">
        <v>0</v>
      </c>
      <c r="P585" s="145" t="s">
        <v>2016</v>
      </c>
      <c r="Q585" s="145" t="s">
        <v>1761</v>
      </c>
      <c r="R585" s="145">
        <v>1</v>
      </c>
      <c r="S585" s="166">
        <v>116.94</v>
      </c>
    </row>
    <row r="586" spans="1:19" x14ac:dyDescent="0.25">
      <c r="A586" s="161" t="s">
        <v>114</v>
      </c>
      <c r="B586" s="144" t="s">
        <v>592</v>
      </c>
      <c r="C586" s="144">
        <v>1101</v>
      </c>
      <c r="D586" s="144" t="s">
        <v>1731</v>
      </c>
      <c r="E586" s="144" t="s">
        <v>594</v>
      </c>
      <c r="F586" s="144">
        <v>380102</v>
      </c>
      <c r="G586" s="144" t="s">
        <v>1732</v>
      </c>
      <c r="H586" s="144" t="s">
        <v>582</v>
      </c>
      <c r="I586" s="144" t="s">
        <v>95</v>
      </c>
      <c r="J586" s="144" t="s">
        <v>95</v>
      </c>
      <c r="K586" s="144"/>
      <c r="L586" s="144">
        <v>0</v>
      </c>
      <c r="M586" s="162">
        <v>0</v>
      </c>
      <c r="N586" s="144">
        <v>0</v>
      </c>
      <c r="O586" s="144">
        <v>0</v>
      </c>
      <c r="P586" s="144" t="s">
        <v>2016</v>
      </c>
      <c r="Q586" s="144" t="s">
        <v>1761</v>
      </c>
      <c r="R586" s="144">
        <v>1</v>
      </c>
      <c r="S586" s="163">
        <v>116.94</v>
      </c>
    </row>
    <row r="587" spans="1:19" x14ac:dyDescent="0.25">
      <c r="A587" s="164" t="s">
        <v>114</v>
      </c>
      <c r="B587" s="145" t="s">
        <v>392</v>
      </c>
      <c r="C587" s="145">
        <v>1112</v>
      </c>
      <c r="D587" s="145" t="s">
        <v>186</v>
      </c>
      <c r="E587" s="145" t="s">
        <v>398</v>
      </c>
      <c r="F587" s="145">
        <v>540101</v>
      </c>
      <c r="G587" s="145" t="s">
        <v>159</v>
      </c>
      <c r="H587" s="145" t="s">
        <v>1403</v>
      </c>
      <c r="I587" s="145" t="s">
        <v>92</v>
      </c>
      <c r="J587" s="145" t="s">
        <v>92</v>
      </c>
      <c r="K587" s="145" t="s">
        <v>548</v>
      </c>
      <c r="L587" s="145">
        <v>1</v>
      </c>
      <c r="M587" s="165">
        <v>116.94</v>
      </c>
      <c r="N587" s="145">
        <v>0</v>
      </c>
      <c r="O587" s="145">
        <v>1</v>
      </c>
      <c r="P587" s="145"/>
      <c r="Q587" s="145"/>
      <c r="R587" s="145">
        <v>1</v>
      </c>
      <c r="S587" s="166">
        <v>116.94</v>
      </c>
    </row>
    <row r="588" spans="1:19" x14ac:dyDescent="0.25">
      <c r="A588" s="161" t="s">
        <v>114</v>
      </c>
      <c r="B588" s="144" t="s">
        <v>420</v>
      </c>
      <c r="C588" s="144">
        <v>2132</v>
      </c>
      <c r="D588" s="144" t="s">
        <v>2160</v>
      </c>
      <c r="E588" s="144" t="s">
        <v>1051</v>
      </c>
      <c r="F588" s="144">
        <v>230101</v>
      </c>
      <c r="G588" s="144" t="s">
        <v>119</v>
      </c>
      <c r="H588" s="144" t="s">
        <v>1438</v>
      </c>
      <c r="I588" s="144" t="s">
        <v>92</v>
      </c>
      <c r="J588" s="144" t="s">
        <v>92</v>
      </c>
      <c r="K588" s="144" t="s">
        <v>548</v>
      </c>
      <c r="L588" s="144">
        <v>1</v>
      </c>
      <c r="M588" s="162">
        <v>116.94</v>
      </c>
      <c r="N588" s="144">
        <v>0</v>
      </c>
      <c r="O588" s="144">
        <v>1</v>
      </c>
      <c r="P588" s="144"/>
      <c r="Q588" s="144"/>
      <c r="R588" s="144">
        <v>1</v>
      </c>
      <c r="S588" s="163">
        <v>116.94</v>
      </c>
    </row>
    <row r="589" spans="1:19" x14ac:dyDescent="0.25">
      <c r="A589" s="164" t="s">
        <v>114</v>
      </c>
      <c r="B589" s="145" t="s">
        <v>392</v>
      </c>
      <c r="C589" s="145">
        <v>2111</v>
      </c>
      <c r="D589" s="145" t="s">
        <v>192</v>
      </c>
      <c r="E589" s="145" t="s">
        <v>395</v>
      </c>
      <c r="F589" s="145">
        <v>540102</v>
      </c>
      <c r="G589" s="145" t="s">
        <v>159</v>
      </c>
      <c r="H589" s="145" t="s">
        <v>1487</v>
      </c>
      <c r="I589" s="145" t="s">
        <v>92</v>
      </c>
      <c r="J589" s="145" t="s">
        <v>92</v>
      </c>
      <c r="K589" s="145" t="s">
        <v>548</v>
      </c>
      <c r="L589" s="145">
        <v>1</v>
      </c>
      <c r="M589" s="165">
        <v>116.94</v>
      </c>
      <c r="N589" s="145">
        <v>0</v>
      </c>
      <c r="O589" s="145">
        <v>1</v>
      </c>
      <c r="P589" s="145"/>
      <c r="Q589" s="145"/>
      <c r="R589" s="145">
        <v>1</v>
      </c>
      <c r="S589" s="166">
        <v>116.94</v>
      </c>
    </row>
    <row r="590" spans="1:19" x14ac:dyDescent="0.25">
      <c r="A590" s="161" t="s">
        <v>114</v>
      </c>
      <c r="B590" s="144" t="s">
        <v>544</v>
      </c>
      <c r="C590" s="144">
        <v>1100</v>
      </c>
      <c r="D590" s="144" t="s">
        <v>2135</v>
      </c>
      <c r="E590" s="144" t="s">
        <v>546</v>
      </c>
      <c r="F590" s="144">
        <v>360110</v>
      </c>
      <c r="G590" s="144" t="s">
        <v>1748</v>
      </c>
      <c r="H590" s="144" t="s">
        <v>1025</v>
      </c>
      <c r="I590" s="144" t="s">
        <v>92</v>
      </c>
      <c r="J590" s="144" t="s">
        <v>92</v>
      </c>
      <c r="K590" s="144" t="s">
        <v>548</v>
      </c>
      <c r="L590" s="144">
        <v>1</v>
      </c>
      <c r="M590" s="162">
        <v>116.94</v>
      </c>
      <c r="N590" s="144">
        <v>0</v>
      </c>
      <c r="O590" s="144">
        <v>1</v>
      </c>
      <c r="P590" s="144"/>
      <c r="Q590" s="144"/>
      <c r="R590" s="144">
        <v>1</v>
      </c>
      <c r="S590" s="163">
        <v>116.94</v>
      </c>
    </row>
    <row r="591" spans="1:19" x14ac:dyDescent="0.25">
      <c r="A591" s="164" t="s">
        <v>114</v>
      </c>
      <c r="B591" s="145" t="s">
        <v>392</v>
      </c>
      <c r="C591" s="145">
        <v>2111</v>
      </c>
      <c r="D591" s="145" t="s">
        <v>192</v>
      </c>
      <c r="E591" s="145" t="s">
        <v>395</v>
      </c>
      <c r="F591" s="145">
        <v>540102</v>
      </c>
      <c r="G591" s="145" t="s">
        <v>159</v>
      </c>
      <c r="H591" s="145" t="s">
        <v>1646</v>
      </c>
      <c r="I591" s="145" t="s">
        <v>92</v>
      </c>
      <c r="J591" s="145" t="s">
        <v>92</v>
      </c>
      <c r="K591" s="145" t="s">
        <v>548</v>
      </c>
      <c r="L591" s="145">
        <v>1</v>
      </c>
      <c r="M591" s="165">
        <v>116.94</v>
      </c>
      <c r="N591" s="145">
        <v>0</v>
      </c>
      <c r="O591" s="145">
        <v>1</v>
      </c>
      <c r="P591" s="145"/>
      <c r="Q591" s="145"/>
      <c r="R591" s="145">
        <v>1</v>
      </c>
      <c r="S591" s="166">
        <v>116.94</v>
      </c>
    </row>
    <row r="592" spans="1:19" x14ac:dyDescent="0.25">
      <c r="A592" s="161" t="s">
        <v>114</v>
      </c>
      <c r="B592" s="144" t="s">
        <v>703</v>
      </c>
      <c r="C592" s="144">
        <v>2013</v>
      </c>
      <c r="D592" s="144" t="s">
        <v>2161</v>
      </c>
      <c r="E592" s="144" t="s">
        <v>899</v>
      </c>
      <c r="F592" s="144">
        <v>270101</v>
      </c>
      <c r="G592" s="144" t="s">
        <v>1759</v>
      </c>
      <c r="H592" s="144">
        <v>0</v>
      </c>
      <c r="I592" s="144" t="s">
        <v>95</v>
      </c>
      <c r="J592" s="144" t="s">
        <v>95</v>
      </c>
      <c r="K592" s="144"/>
      <c r="L592" s="144">
        <v>0</v>
      </c>
      <c r="M592" s="162">
        <v>0</v>
      </c>
      <c r="N592" s="144">
        <v>0</v>
      </c>
      <c r="O592" s="144">
        <v>0</v>
      </c>
      <c r="P592" s="144" t="s">
        <v>1805</v>
      </c>
      <c r="Q592" s="144" t="s">
        <v>1806</v>
      </c>
      <c r="R592" s="144">
        <v>1</v>
      </c>
      <c r="S592" s="163">
        <v>116.94</v>
      </c>
    </row>
    <row r="593" spans="1:19" x14ac:dyDescent="0.25">
      <c r="A593" s="164" t="s">
        <v>114</v>
      </c>
      <c r="B593" s="145" t="s">
        <v>796</v>
      </c>
      <c r="C593" s="145" t="s">
        <v>1134</v>
      </c>
      <c r="D593" s="145" t="s">
        <v>182</v>
      </c>
      <c r="E593" s="145" t="s">
        <v>1136</v>
      </c>
      <c r="F593" s="145">
        <v>400899</v>
      </c>
      <c r="G593" s="145" t="s">
        <v>1915</v>
      </c>
      <c r="H593" s="145" t="s">
        <v>1345</v>
      </c>
      <c r="I593" s="145" t="s">
        <v>92</v>
      </c>
      <c r="J593" s="145" t="s">
        <v>92</v>
      </c>
      <c r="K593" s="145" t="s">
        <v>548</v>
      </c>
      <c r="L593" s="145">
        <v>1</v>
      </c>
      <c r="M593" s="165">
        <v>116.94</v>
      </c>
      <c r="N593" s="145">
        <v>0</v>
      </c>
      <c r="O593" s="145">
        <v>1</v>
      </c>
      <c r="P593" s="145"/>
      <c r="Q593" s="145"/>
      <c r="R593" s="145">
        <v>1</v>
      </c>
      <c r="S593" s="166">
        <v>116.94</v>
      </c>
    </row>
    <row r="594" spans="1:19" x14ac:dyDescent="0.25">
      <c r="A594" s="161" t="s">
        <v>114</v>
      </c>
      <c r="B594" s="144" t="s">
        <v>371</v>
      </c>
      <c r="C594" s="144">
        <v>1100</v>
      </c>
      <c r="D594" s="144" t="s">
        <v>2136</v>
      </c>
      <c r="E594" s="144" t="s">
        <v>995</v>
      </c>
      <c r="F594" s="144">
        <v>231001</v>
      </c>
      <c r="G594" s="144" t="s">
        <v>119</v>
      </c>
      <c r="H594" s="144" t="s">
        <v>1009</v>
      </c>
      <c r="I594" s="144" t="s">
        <v>92</v>
      </c>
      <c r="J594" s="144" t="s">
        <v>92</v>
      </c>
      <c r="K594" s="144" t="s">
        <v>548</v>
      </c>
      <c r="L594" s="144">
        <v>1</v>
      </c>
      <c r="M594" s="162">
        <v>116.94</v>
      </c>
      <c r="N594" s="144">
        <v>0</v>
      </c>
      <c r="O594" s="144">
        <v>1</v>
      </c>
      <c r="P594" s="144"/>
      <c r="Q594" s="144"/>
      <c r="R594" s="144">
        <v>1</v>
      </c>
      <c r="S594" s="163">
        <v>116.94</v>
      </c>
    </row>
    <row r="595" spans="1:19" x14ac:dyDescent="0.25">
      <c r="A595" s="164" t="s">
        <v>114</v>
      </c>
      <c r="B595" s="145" t="s">
        <v>420</v>
      </c>
      <c r="C595" s="145">
        <v>1102</v>
      </c>
      <c r="D595" s="145" t="s">
        <v>1824</v>
      </c>
      <c r="E595" s="145" t="s">
        <v>423</v>
      </c>
      <c r="F595" s="145">
        <v>230101</v>
      </c>
      <c r="G595" s="145" t="s">
        <v>119</v>
      </c>
      <c r="H595" s="145" t="s">
        <v>2162</v>
      </c>
      <c r="I595" s="145" t="s">
        <v>92</v>
      </c>
      <c r="J595" s="145" t="s">
        <v>92</v>
      </c>
      <c r="K595" s="145" t="s">
        <v>548</v>
      </c>
      <c r="L595" s="145">
        <v>1</v>
      </c>
      <c r="M595" s="165">
        <v>116.94</v>
      </c>
      <c r="N595" s="145">
        <v>0</v>
      </c>
      <c r="O595" s="145">
        <v>1</v>
      </c>
      <c r="P595" s="145"/>
      <c r="Q595" s="145"/>
      <c r="R595" s="145">
        <v>1</v>
      </c>
      <c r="S595" s="166">
        <v>116.94</v>
      </c>
    </row>
    <row r="596" spans="1:19" x14ac:dyDescent="0.25">
      <c r="A596" s="161" t="s">
        <v>114</v>
      </c>
      <c r="B596" s="144" t="s">
        <v>703</v>
      </c>
      <c r="C596" s="144">
        <v>1401</v>
      </c>
      <c r="D596" s="144" t="s">
        <v>2140</v>
      </c>
      <c r="E596" s="144" t="s">
        <v>126</v>
      </c>
      <c r="F596" s="144">
        <v>270501</v>
      </c>
      <c r="G596" s="144" t="s">
        <v>1759</v>
      </c>
      <c r="H596" s="144" t="s">
        <v>972</v>
      </c>
      <c r="I596" s="144" t="s">
        <v>92</v>
      </c>
      <c r="J596" s="144" t="s">
        <v>92</v>
      </c>
      <c r="K596" s="144" t="s">
        <v>548</v>
      </c>
      <c r="L596" s="144">
        <v>1</v>
      </c>
      <c r="M596" s="162">
        <v>116.94</v>
      </c>
      <c r="N596" s="144">
        <v>0</v>
      </c>
      <c r="O596" s="144">
        <v>1</v>
      </c>
      <c r="P596" s="144"/>
      <c r="Q596" s="144"/>
      <c r="R596" s="144">
        <v>1</v>
      </c>
      <c r="S596" s="163">
        <v>116.94</v>
      </c>
    </row>
    <row r="597" spans="1:19" x14ac:dyDescent="0.25">
      <c r="A597" s="164" t="s">
        <v>114</v>
      </c>
      <c r="B597" s="145" t="s">
        <v>313</v>
      </c>
      <c r="C597" s="145">
        <v>1101</v>
      </c>
      <c r="D597" s="145" t="s">
        <v>110</v>
      </c>
      <c r="E597" s="145" t="s">
        <v>315</v>
      </c>
      <c r="F597" s="145">
        <v>420101</v>
      </c>
      <c r="G597" s="145" t="s">
        <v>111</v>
      </c>
      <c r="H597" s="145" t="s">
        <v>1019</v>
      </c>
      <c r="I597" s="145" t="s">
        <v>92</v>
      </c>
      <c r="J597" s="145" t="s">
        <v>92</v>
      </c>
      <c r="K597" s="145" t="s">
        <v>548</v>
      </c>
      <c r="L597" s="145">
        <v>1</v>
      </c>
      <c r="M597" s="165">
        <v>116.94</v>
      </c>
      <c r="N597" s="145">
        <v>0</v>
      </c>
      <c r="O597" s="145">
        <v>1</v>
      </c>
      <c r="P597" s="145"/>
      <c r="Q597" s="145"/>
      <c r="R597" s="145">
        <v>1</v>
      </c>
      <c r="S597" s="166">
        <v>116.94</v>
      </c>
    </row>
    <row r="598" spans="1:19" x14ac:dyDescent="0.25">
      <c r="A598" s="161" t="s">
        <v>114</v>
      </c>
      <c r="B598" s="144" t="s">
        <v>1377</v>
      </c>
      <c r="C598" s="144">
        <v>1122</v>
      </c>
      <c r="D598" s="144" t="s">
        <v>2126</v>
      </c>
      <c r="E598" s="144" t="s">
        <v>2127</v>
      </c>
      <c r="F598" s="144">
        <v>280301</v>
      </c>
      <c r="G598" s="144" t="s">
        <v>2128</v>
      </c>
      <c r="H598" s="144" t="s">
        <v>257</v>
      </c>
      <c r="I598" s="144" t="s">
        <v>95</v>
      </c>
      <c r="J598" s="144" t="s">
        <v>95</v>
      </c>
      <c r="K598" s="144"/>
      <c r="L598" s="144">
        <v>0</v>
      </c>
      <c r="M598" s="162">
        <v>0</v>
      </c>
      <c r="N598" s="144">
        <v>0</v>
      </c>
      <c r="O598" s="144">
        <v>0</v>
      </c>
      <c r="P598" s="144"/>
      <c r="Q598" s="144"/>
      <c r="R598" s="144">
        <v>1</v>
      </c>
      <c r="S598" s="163">
        <v>116.94</v>
      </c>
    </row>
    <row r="599" spans="1:19" x14ac:dyDescent="0.25">
      <c r="A599" s="164" t="s">
        <v>114</v>
      </c>
      <c r="B599" s="145" t="s">
        <v>703</v>
      </c>
      <c r="C599" s="145">
        <v>2013</v>
      </c>
      <c r="D599" s="145" t="s">
        <v>2161</v>
      </c>
      <c r="E599" s="145" t="s">
        <v>899</v>
      </c>
      <c r="F599" s="145">
        <v>270101</v>
      </c>
      <c r="G599" s="145" t="s">
        <v>1759</v>
      </c>
      <c r="H599" s="145" t="s">
        <v>1350</v>
      </c>
      <c r="I599" s="145" t="s">
        <v>95</v>
      </c>
      <c r="J599" s="145" t="s">
        <v>95</v>
      </c>
      <c r="K599" s="145"/>
      <c r="L599" s="145">
        <v>0</v>
      </c>
      <c r="M599" s="165">
        <v>0</v>
      </c>
      <c r="N599" s="145">
        <v>0</v>
      </c>
      <c r="O599" s="145">
        <v>0</v>
      </c>
      <c r="P599" s="145" t="s">
        <v>1805</v>
      </c>
      <c r="Q599" s="145" t="s">
        <v>1806</v>
      </c>
      <c r="R599" s="145">
        <v>1</v>
      </c>
      <c r="S599" s="166">
        <v>116.94</v>
      </c>
    </row>
    <row r="600" spans="1:19" x14ac:dyDescent="0.25">
      <c r="A600" s="161" t="s">
        <v>114</v>
      </c>
      <c r="B600" s="144" t="s">
        <v>703</v>
      </c>
      <c r="C600" s="144">
        <v>1401</v>
      </c>
      <c r="D600" s="144" t="s">
        <v>2140</v>
      </c>
      <c r="E600" s="144" t="s">
        <v>126</v>
      </c>
      <c r="F600" s="144">
        <v>270501</v>
      </c>
      <c r="G600" s="144" t="s">
        <v>1759</v>
      </c>
      <c r="H600" s="144" t="s">
        <v>1025</v>
      </c>
      <c r="I600" s="144" t="s">
        <v>92</v>
      </c>
      <c r="J600" s="144" t="s">
        <v>92</v>
      </c>
      <c r="K600" s="144" t="s">
        <v>548</v>
      </c>
      <c r="L600" s="144">
        <v>1</v>
      </c>
      <c r="M600" s="162">
        <v>116.94</v>
      </c>
      <c r="N600" s="144">
        <v>0</v>
      </c>
      <c r="O600" s="144">
        <v>1</v>
      </c>
      <c r="P600" s="144"/>
      <c r="Q600" s="144"/>
      <c r="R600" s="144">
        <v>1</v>
      </c>
      <c r="S600" s="163">
        <v>116.94</v>
      </c>
    </row>
    <row r="601" spans="1:19" x14ac:dyDescent="0.25">
      <c r="A601" s="164" t="s">
        <v>114</v>
      </c>
      <c r="B601" s="145" t="s">
        <v>1054</v>
      </c>
      <c r="C601" s="145">
        <v>2202</v>
      </c>
      <c r="D601" s="145" t="s">
        <v>2139</v>
      </c>
      <c r="E601" s="145" t="s">
        <v>1057</v>
      </c>
      <c r="F601" s="145">
        <v>400601</v>
      </c>
      <c r="G601" s="145" t="s">
        <v>1915</v>
      </c>
      <c r="H601" s="145" t="s">
        <v>1651</v>
      </c>
      <c r="I601" s="145" t="s">
        <v>92</v>
      </c>
      <c r="J601" s="145" t="s">
        <v>92</v>
      </c>
      <c r="K601" s="145" t="s">
        <v>548</v>
      </c>
      <c r="L601" s="145">
        <v>1</v>
      </c>
      <c r="M601" s="165">
        <v>116.94</v>
      </c>
      <c r="N601" s="145">
        <v>0</v>
      </c>
      <c r="O601" s="145">
        <v>1</v>
      </c>
      <c r="P601" s="145"/>
      <c r="Q601" s="145"/>
      <c r="R601" s="145">
        <v>1</v>
      </c>
      <c r="S601" s="166">
        <v>116.94</v>
      </c>
    </row>
    <row r="602" spans="1:19" x14ac:dyDescent="0.25">
      <c r="A602" s="161" t="s">
        <v>114</v>
      </c>
      <c r="B602" s="144" t="s">
        <v>420</v>
      </c>
      <c r="C602" s="144">
        <v>1102</v>
      </c>
      <c r="D602" s="144" t="s">
        <v>1824</v>
      </c>
      <c r="E602" s="144" t="s">
        <v>423</v>
      </c>
      <c r="F602" s="144">
        <v>230101</v>
      </c>
      <c r="G602" s="144" t="s">
        <v>119</v>
      </c>
      <c r="H602" s="144" t="s">
        <v>1639</v>
      </c>
      <c r="I602" s="144" t="s">
        <v>92</v>
      </c>
      <c r="J602" s="144" t="s">
        <v>92</v>
      </c>
      <c r="K602" s="144" t="s">
        <v>548</v>
      </c>
      <c r="L602" s="144">
        <v>1</v>
      </c>
      <c r="M602" s="162">
        <v>116.94</v>
      </c>
      <c r="N602" s="144">
        <v>0</v>
      </c>
      <c r="O602" s="144">
        <v>1</v>
      </c>
      <c r="P602" s="144"/>
      <c r="Q602" s="144"/>
      <c r="R602" s="144">
        <v>1</v>
      </c>
      <c r="S602" s="163">
        <v>116.94</v>
      </c>
    </row>
    <row r="603" spans="1:19" x14ac:dyDescent="0.25">
      <c r="A603" s="164" t="s">
        <v>114</v>
      </c>
      <c r="B603" s="145" t="s">
        <v>362</v>
      </c>
      <c r="C603" s="145">
        <v>1101</v>
      </c>
      <c r="D603" s="145" t="s">
        <v>90</v>
      </c>
      <c r="E603" s="145" t="s">
        <v>89</v>
      </c>
      <c r="F603" s="145">
        <v>451001</v>
      </c>
      <c r="G603" s="145" t="s">
        <v>1735</v>
      </c>
      <c r="H603" s="145" t="s">
        <v>1639</v>
      </c>
      <c r="I603" s="145" t="s">
        <v>92</v>
      </c>
      <c r="J603" s="145" t="s">
        <v>92</v>
      </c>
      <c r="K603" s="145" t="s">
        <v>548</v>
      </c>
      <c r="L603" s="145">
        <v>1</v>
      </c>
      <c r="M603" s="165">
        <v>116.94</v>
      </c>
      <c r="N603" s="145">
        <v>0</v>
      </c>
      <c r="O603" s="145">
        <v>1</v>
      </c>
      <c r="P603" s="145"/>
      <c r="Q603" s="145"/>
      <c r="R603" s="145">
        <v>1</v>
      </c>
      <c r="S603" s="166">
        <v>116.94</v>
      </c>
    </row>
    <row r="604" spans="1:19" x14ac:dyDescent="0.25">
      <c r="A604" s="161" t="s">
        <v>114</v>
      </c>
      <c r="B604" s="144" t="s">
        <v>1571</v>
      </c>
      <c r="C604" s="144">
        <v>3210</v>
      </c>
      <c r="D604" s="144" t="s">
        <v>2163</v>
      </c>
      <c r="E604" s="144" t="s">
        <v>2164</v>
      </c>
      <c r="F604" s="144">
        <v>500902</v>
      </c>
      <c r="G604" s="144" t="s">
        <v>1794</v>
      </c>
      <c r="H604" s="144" t="s">
        <v>248</v>
      </c>
      <c r="I604" s="144" t="s">
        <v>95</v>
      </c>
      <c r="J604" s="144" t="s">
        <v>95</v>
      </c>
      <c r="K604" s="144"/>
      <c r="L604" s="144">
        <v>0</v>
      </c>
      <c r="M604" s="162">
        <v>0</v>
      </c>
      <c r="N604" s="144">
        <v>0</v>
      </c>
      <c r="O604" s="144">
        <v>0</v>
      </c>
      <c r="P604" s="144"/>
      <c r="Q604" s="144"/>
      <c r="R604" s="144">
        <v>1</v>
      </c>
      <c r="S604" s="163">
        <v>116.94</v>
      </c>
    </row>
    <row r="605" spans="1:19" x14ac:dyDescent="0.25">
      <c r="A605" s="164" t="s">
        <v>114</v>
      </c>
      <c r="B605" s="145" t="s">
        <v>371</v>
      </c>
      <c r="C605" s="145">
        <v>1117</v>
      </c>
      <c r="D605" s="145" t="s">
        <v>2165</v>
      </c>
      <c r="E605" s="145" t="s">
        <v>413</v>
      </c>
      <c r="F605" s="145">
        <v>99999</v>
      </c>
      <c r="G605" s="145" t="s">
        <v>1863</v>
      </c>
      <c r="H605" s="145" t="s">
        <v>1350</v>
      </c>
      <c r="I605" s="145" t="s">
        <v>95</v>
      </c>
      <c r="J605" s="145" t="s">
        <v>95</v>
      </c>
      <c r="K605" s="145"/>
      <c r="L605" s="145">
        <v>0</v>
      </c>
      <c r="M605" s="165">
        <v>0</v>
      </c>
      <c r="N605" s="145">
        <v>0</v>
      </c>
      <c r="O605" s="145">
        <v>0</v>
      </c>
      <c r="P605" s="145" t="s">
        <v>1864</v>
      </c>
      <c r="Q605" s="145" t="s">
        <v>1865</v>
      </c>
      <c r="R605" s="145">
        <v>1</v>
      </c>
      <c r="S605" s="166">
        <v>116.94</v>
      </c>
    </row>
    <row r="606" spans="1:19" x14ac:dyDescent="0.25">
      <c r="A606" s="161" t="s">
        <v>114</v>
      </c>
      <c r="B606" s="144" t="s">
        <v>371</v>
      </c>
      <c r="C606" s="144">
        <v>1115</v>
      </c>
      <c r="D606" s="144" t="s">
        <v>2166</v>
      </c>
      <c r="E606" s="144" t="s">
        <v>413</v>
      </c>
      <c r="F606" s="144">
        <v>99999</v>
      </c>
      <c r="G606" s="144" t="s">
        <v>1863</v>
      </c>
      <c r="H606" s="144" t="s">
        <v>1350</v>
      </c>
      <c r="I606" s="144" t="s">
        <v>95</v>
      </c>
      <c r="J606" s="144" t="s">
        <v>95</v>
      </c>
      <c r="K606" s="144"/>
      <c r="L606" s="144">
        <v>0</v>
      </c>
      <c r="M606" s="162">
        <v>0</v>
      </c>
      <c r="N606" s="144">
        <v>0</v>
      </c>
      <c r="O606" s="144">
        <v>0</v>
      </c>
      <c r="P606" s="144" t="s">
        <v>1864</v>
      </c>
      <c r="Q606" s="144" t="s">
        <v>1865</v>
      </c>
      <c r="R606" s="144">
        <v>1</v>
      </c>
      <c r="S606" s="163">
        <v>116.94</v>
      </c>
    </row>
    <row r="607" spans="1:19" x14ac:dyDescent="0.25">
      <c r="A607" s="164" t="s">
        <v>114</v>
      </c>
      <c r="B607" s="145" t="s">
        <v>796</v>
      </c>
      <c r="C607" s="145">
        <v>2212</v>
      </c>
      <c r="D607" s="145" t="s">
        <v>2055</v>
      </c>
      <c r="E607" s="145" t="s">
        <v>2056</v>
      </c>
      <c r="F607" s="145">
        <v>400801</v>
      </c>
      <c r="G607" s="145" t="s">
        <v>1915</v>
      </c>
      <c r="H607" s="145" t="s">
        <v>1350</v>
      </c>
      <c r="I607" s="145" t="s">
        <v>95</v>
      </c>
      <c r="J607" s="145" t="s">
        <v>95</v>
      </c>
      <c r="K607" s="145"/>
      <c r="L607" s="145">
        <v>0</v>
      </c>
      <c r="M607" s="165">
        <v>0</v>
      </c>
      <c r="N607" s="145">
        <v>0</v>
      </c>
      <c r="O607" s="145">
        <v>0</v>
      </c>
      <c r="P607" s="145" t="s">
        <v>1842</v>
      </c>
      <c r="Q607" s="145" t="s">
        <v>1843</v>
      </c>
      <c r="R607" s="145">
        <v>1</v>
      </c>
      <c r="S607" s="166">
        <v>116.94</v>
      </c>
    </row>
    <row r="608" spans="1:19" x14ac:dyDescent="0.25">
      <c r="A608" s="161" t="s">
        <v>114</v>
      </c>
      <c r="B608" s="144" t="s">
        <v>544</v>
      </c>
      <c r="C608" s="144">
        <v>1100</v>
      </c>
      <c r="D608" s="144" t="s">
        <v>2135</v>
      </c>
      <c r="E608" s="144" t="s">
        <v>546</v>
      </c>
      <c r="F608" s="144">
        <v>360110</v>
      </c>
      <c r="G608" s="144" t="s">
        <v>1748</v>
      </c>
      <c r="H608" s="144" t="s">
        <v>547</v>
      </c>
      <c r="I608" s="144" t="s">
        <v>92</v>
      </c>
      <c r="J608" s="144" t="s">
        <v>92</v>
      </c>
      <c r="K608" s="144" t="s">
        <v>548</v>
      </c>
      <c r="L608" s="144">
        <v>0</v>
      </c>
      <c r="M608" s="162">
        <v>0</v>
      </c>
      <c r="N608" s="144">
        <v>0</v>
      </c>
      <c r="O608" s="144">
        <v>0</v>
      </c>
      <c r="P608" s="144"/>
      <c r="Q608" s="144"/>
      <c r="R608" s="144">
        <v>0</v>
      </c>
      <c r="S608" s="163">
        <v>0</v>
      </c>
    </row>
    <row r="609" spans="1:19" x14ac:dyDescent="0.25">
      <c r="A609" s="164" t="s">
        <v>114</v>
      </c>
      <c r="B609" s="145" t="s">
        <v>544</v>
      </c>
      <c r="C609" s="145">
        <v>1100</v>
      </c>
      <c r="D609" s="145" t="s">
        <v>2135</v>
      </c>
      <c r="E609" s="145" t="s">
        <v>546</v>
      </c>
      <c r="F609" s="145">
        <v>360110</v>
      </c>
      <c r="G609" s="145" t="s">
        <v>1748</v>
      </c>
      <c r="H609" s="145" t="s">
        <v>550</v>
      </c>
      <c r="I609" s="145" t="s">
        <v>92</v>
      </c>
      <c r="J609" s="145" t="s">
        <v>92</v>
      </c>
      <c r="K609" s="145" t="s">
        <v>548</v>
      </c>
      <c r="L609" s="145">
        <v>0</v>
      </c>
      <c r="M609" s="165">
        <v>0</v>
      </c>
      <c r="N609" s="145">
        <v>0</v>
      </c>
      <c r="O609" s="145">
        <v>0</v>
      </c>
      <c r="P609" s="145"/>
      <c r="Q609" s="145"/>
      <c r="R609" s="145">
        <v>0</v>
      </c>
      <c r="S609" s="166">
        <v>0</v>
      </c>
    </row>
    <row r="610" spans="1:19" x14ac:dyDescent="0.25">
      <c r="A610" s="161" t="s">
        <v>114</v>
      </c>
      <c r="B610" s="144" t="s">
        <v>249</v>
      </c>
      <c r="C610" s="144" t="s">
        <v>555</v>
      </c>
      <c r="D610" s="144" t="s">
        <v>2167</v>
      </c>
      <c r="E610" s="144" t="s">
        <v>136</v>
      </c>
      <c r="F610" s="144">
        <v>260101</v>
      </c>
      <c r="G610" s="144" t="s">
        <v>107</v>
      </c>
      <c r="H610" s="144" t="s">
        <v>550</v>
      </c>
      <c r="I610" s="144" t="s">
        <v>92</v>
      </c>
      <c r="J610" s="144" t="s">
        <v>92</v>
      </c>
      <c r="K610" s="144" t="s">
        <v>548</v>
      </c>
      <c r="L610" s="144">
        <v>0</v>
      </c>
      <c r="M610" s="162">
        <v>0</v>
      </c>
      <c r="N610" s="144">
        <v>0</v>
      </c>
      <c r="O610" s="144">
        <v>0</v>
      </c>
      <c r="P610" s="144"/>
      <c r="Q610" s="144"/>
      <c r="R610" s="144">
        <v>0</v>
      </c>
      <c r="S610" s="163">
        <v>0</v>
      </c>
    </row>
    <row r="611" spans="1:19" x14ac:dyDescent="0.25">
      <c r="A611" s="164" t="s">
        <v>114</v>
      </c>
      <c r="B611" s="145" t="s">
        <v>249</v>
      </c>
      <c r="C611" s="145" t="s">
        <v>555</v>
      </c>
      <c r="D611" s="145" t="s">
        <v>2167</v>
      </c>
      <c r="E611" s="145" t="s">
        <v>136</v>
      </c>
      <c r="F611" s="145">
        <v>260101</v>
      </c>
      <c r="G611" s="145" t="s">
        <v>107</v>
      </c>
      <c r="H611" s="145" t="s">
        <v>970</v>
      </c>
      <c r="I611" s="145" t="s">
        <v>92</v>
      </c>
      <c r="J611" s="145" t="s">
        <v>92</v>
      </c>
      <c r="K611" s="145" t="s">
        <v>548</v>
      </c>
      <c r="L611" s="145">
        <v>0</v>
      </c>
      <c r="M611" s="165">
        <v>0</v>
      </c>
      <c r="N611" s="145">
        <v>0</v>
      </c>
      <c r="O611" s="145">
        <v>0</v>
      </c>
      <c r="P611" s="145"/>
      <c r="Q611" s="145"/>
      <c r="R611" s="145">
        <v>0</v>
      </c>
      <c r="S611" s="166">
        <v>0</v>
      </c>
    </row>
    <row r="612" spans="1:19" x14ac:dyDescent="0.25">
      <c r="A612" s="161" t="s">
        <v>114</v>
      </c>
      <c r="B612" s="144" t="s">
        <v>677</v>
      </c>
      <c r="C612" s="144" t="s">
        <v>973</v>
      </c>
      <c r="D612" s="144" t="s">
        <v>2137</v>
      </c>
      <c r="E612" s="144" t="s">
        <v>680</v>
      </c>
      <c r="F612" s="144">
        <v>400501</v>
      </c>
      <c r="G612" s="144" t="s">
        <v>1915</v>
      </c>
      <c r="H612" s="144" t="s">
        <v>970</v>
      </c>
      <c r="I612" s="144" t="s">
        <v>92</v>
      </c>
      <c r="J612" s="144" t="s">
        <v>92</v>
      </c>
      <c r="K612" s="144" t="s">
        <v>548</v>
      </c>
      <c r="L612" s="144">
        <v>0</v>
      </c>
      <c r="M612" s="162">
        <v>0</v>
      </c>
      <c r="N612" s="144">
        <v>0</v>
      </c>
      <c r="O612" s="144">
        <v>0</v>
      </c>
      <c r="P612" s="144"/>
      <c r="Q612" s="144"/>
      <c r="R612" s="144">
        <v>0</v>
      </c>
      <c r="S612" s="163">
        <v>0</v>
      </c>
    </row>
    <row r="613" spans="1:19" x14ac:dyDescent="0.25">
      <c r="A613" s="164" t="s">
        <v>114</v>
      </c>
      <c r="B613" s="145" t="s">
        <v>677</v>
      </c>
      <c r="C613" s="145" t="s">
        <v>992</v>
      </c>
      <c r="D613" s="145" t="s">
        <v>2138</v>
      </c>
      <c r="E613" s="145" t="s">
        <v>684</v>
      </c>
      <c r="F613" s="145">
        <v>400501</v>
      </c>
      <c r="G613" s="145" t="s">
        <v>1915</v>
      </c>
      <c r="H613" s="145" t="s">
        <v>550</v>
      </c>
      <c r="I613" s="145" t="s">
        <v>92</v>
      </c>
      <c r="J613" s="145" t="s">
        <v>92</v>
      </c>
      <c r="K613" s="145" t="s">
        <v>548</v>
      </c>
      <c r="L613" s="145">
        <v>0</v>
      </c>
      <c r="M613" s="165">
        <v>0</v>
      </c>
      <c r="N613" s="145">
        <v>0</v>
      </c>
      <c r="O613" s="145">
        <v>0</v>
      </c>
      <c r="P613" s="145"/>
      <c r="Q613" s="145"/>
      <c r="R613" s="145">
        <v>0</v>
      </c>
      <c r="S613" s="166">
        <v>0</v>
      </c>
    </row>
    <row r="614" spans="1:19" x14ac:dyDescent="0.25">
      <c r="A614" s="161" t="s">
        <v>114</v>
      </c>
      <c r="B614" s="144" t="s">
        <v>371</v>
      </c>
      <c r="C614" s="144">
        <v>1100</v>
      </c>
      <c r="D614" s="144" t="s">
        <v>2136</v>
      </c>
      <c r="E614" s="144" t="s">
        <v>995</v>
      </c>
      <c r="F614" s="144">
        <v>231001</v>
      </c>
      <c r="G614" s="144" t="s">
        <v>119</v>
      </c>
      <c r="H614" s="144" t="s">
        <v>550</v>
      </c>
      <c r="I614" s="144" t="s">
        <v>92</v>
      </c>
      <c r="J614" s="144" t="s">
        <v>92</v>
      </c>
      <c r="K614" s="144" t="s">
        <v>548</v>
      </c>
      <c r="L614" s="144">
        <v>0</v>
      </c>
      <c r="M614" s="162">
        <v>0</v>
      </c>
      <c r="N614" s="144">
        <v>0</v>
      </c>
      <c r="O614" s="144">
        <v>0</v>
      </c>
      <c r="P614" s="144"/>
      <c r="Q614" s="144"/>
      <c r="R614" s="144">
        <v>0</v>
      </c>
      <c r="S614" s="163">
        <v>0</v>
      </c>
    </row>
    <row r="615" spans="1:19" x14ac:dyDescent="0.25">
      <c r="A615" s="164" t="s">
        <v>114</v>
      </c>
      <c r="B615" s="145" t="s">
        <v>371</v>
      </c>
      <c r="C615" s="145">
        <v>1100</v>
      </c>
      <c r="D615" s="145" t="s">
        <v>2136</v>
      </c>
      <c r="E615" s="145" t="s">
        <v>995</v>
      </c>
      <c r="F615" s="145">
        <v>231001</v>
      </c>
      <c r="G615" s="145" t="s">
        <v>119</v>
      </c>
      <c r="H615" s="145" t="s">
        <v>970</v>
      </c>
      <c r="I615" s="145" t="s">
        <v>92</v>
      </c>
      <c r="J615" s="145" t="s">
        <v>92</v>
      </c>
      <c r="K615" s="145" t="s">
        <v>548</v>
      </c>
      <c r="L615" s="145">
        <v>0</v>
      </c>
      <c r="M615" s="165">
        <v>0</v>
      </c>
      <c r="N615" s="145">
        <v>0</v>
      </c>
      <c r="O615" s="145">
        <v>0</v>
      </c>
      <c r="P615" s="145"/>
      <c r="Q615" s="145"/>
      <c r="R615" s="145">
        <v>0</v>
      </c>
      <c r="S615" s="166">
        <v>0</v>
      </c>
    </row>
    <row r="616" spans="1:19" x14ac:dyDescent="0.25">
      <c r="A616" s="161" t="s">
        <v>114</v>
      </c>
      <c r="B616" s="144" t="s">
        <v>371</v>
      </c>
      <c r="C616" s="144">
        <v>1100</v>
      </c>
      <c r="D616" s="144" t="s">
        <v>2136</v>
      </c>
      <c r="E616" s="144" t="s">
        <v>995</v>
      </c>
      <c r="F616" s="144">
        <v>231001</v>
      </c>
      <c r="G616" s="144" t="s">
        <v>119</v>
      </c>
      <c r="H616" s="144" t="s">
        <v>972</v>
      </c>
      <c r="I616" s="144" t="s">
        <v>92</v>
      </c>
      <c r="J616" s="144" t="s">
        <v>92</v>
      </c>
      <c r="K616" s="144" t="s">
        <v>548</v>
      </c>
      <c r="L616" s="144">
        <v>0</v>
      </c>
      <c r="M616" s="162">
        <v>0</v>
      </c>
      <c r="N616" s="144">
        <v>0</v>
      </c>
      <c r="O616" s="144">
        <v>0</v>
      </c>
      <c r="P616" s="144"/>
      <c r="Q616" s="144"/>
      <c r="R616" s="144">
        <v>0</v>
      </c>
      <c r="S616" s="163">
        <v>0</v>
      </c>
    </row>
    <row r="617" spans="1:19" x14ac:dyDescent="0.25">
      <c r="A617" s="164" t="s">
        <v>114</v>
      </c>
      <c r="B617" s="145" t="s">
        <v>371</v>
      </c>
      <c r="C617" s="145">
        <v>1100</v>
      </c>
      <c r="D617" s="145" t="s">
        <v>2136</v>
      </c>
      <c r="E617" s="145" t="s">
        <v>995</v>
      </c>
      <c r="F617" s="145">
        <v>231001</v>
      </c>
      <c r="G617" s="145" t="s">
        <v>119</v>
      </c>
      <c r="H617" s="145" t="s">
        <v>547</v>
      </c>
      <c r="I617" s="145" t="s">
        <v>92</v>
      </c>
      <c r="J617" s="145" t="s">
        <v>92</v>
      </c>
      <c r="K617" s="145" t="s">
        <v>548</v>
      </c>
      <c r="L617" s="145">
        <v>0</v>
      </c>
      <c r="M617" s="165">
        <v>0</v>
      </c>
      <c r="N617" s="145">
        <v>0</v>
      </c>
      <c r="O617" s="145">
        <v>0</v>
      </c>
      <c r="P617" s="145"/>
      <c r="Q617" s="145"/>
      <c r="R617" s="145">
        <v>0</v>
      </c>
      <c r="S617" s="166">
        <v>0</v>
      </c>
    </row>
    <row r="618" spans="1:19" x14ac:dyDescent="0.25">
      <c r="A618" s="161" t="s">
        <v>114</v>
      </c>
      <c r="B618" s="144" t="s">
        <v>420</v>
      </c>
      <c r="C618" s="144">
        <v>1101</v>
      </c>
      <c r="D618" s="144" t="s">
        <v>124</v>
      </c>
      <c r="E618" s="144" t="s">
        <v>426</v>
      </c>
      <c r="F618" s="144">
        <v>230101</v>
      </c>
      <c r="G618" s="144" t="s">
        <v>119</v>
      </c>
      <c r="H618" s="144" t="s">
        <v>547</v>
      </c>
      <c r="I618" s="144" t="s">
        <v>92</v>
      </c>
      <c r="J618" s="144" t="s">
        <v>92</v>
      </c>
      <c r="K618" s="144"/>
      <c r="L618" s="144">
        <v>0</v>
      </c>
      <c r="M618" s="162">
        <v>0</v>
      </c>
      <c r="N618" s="144">
        <v>0</v>
      </c>
      <c r="O618" s="144">
        <v>0</v>
      </c>
      <c r="P618" s="144"/>
      <c r="Q618" s="144"/>
      <c r="R618" s="144">
        <v>0</v>
      </c>
      <c r="S618" s="163">
        <v>0</v>
      </c>
    </row>
    <row r="619" spans="1:19" x14ac:dyDescent="0.25">
      <c r="A619" s="164" t="s">
        <v>114</v>
      </c>
      <c r="B619" s="145" t="s">
        <v>420</v>
      </c>
      <c r="C619" s="145">
        <v>1101</v>
      </c>
      <c r="D619" s="145" t="s">
        <v>124</v>
      </c>
      <c r="E619" s="145" t="s">
        <v>426</v>
      </c>
      <c r="F619" s="145">
        <v>230101</v>
      </c>
      <c r="G619" s="145" t="s">
        <v>119</v>
      </c>
      <c r="H619" s="145" t="s">
        <v>550</v>
      </c>
      <c r="I619" s="145" t="s">
        <v>92</v>
      </c>
      <c r="J619" s="145" t="s">
        <v>92</v>
      </c>
      <c r="K619" s="145"/>
      <c r="L619" s="145">
        <v>0</v>
      </c>
      <c r="M619" s="165">
        <v>0</v>
      </c>
      <c r="N619" s="145">
        <v>0</v>
      </c>
      <c r="O619" s="145">
        <v>0</v>
      </c>
      <c r="P619" s="145"/>
      <c r="Q619" s="145"/>
      <c r="R619" s="145">
        <v>0</v>
      </c>
      <c r="S619" s="166">
        <v>0</v>
      </c>
    </row>
    <row r="620" spans="1:19" x14ac:dyDescent="0.25">
      <c r="A620" s="161" t="s">
        <v>114</v>
      </c>
      <c r="B620" s="144" t="s">
        <v>420</v>
      </c>
      <c r="C620" s="144">
        <v>1101</v>
      </c>
      <c r="D620" s="144" t="s">
        <v>124</v>
      </c>
      <c r="E620" s="144" t="s">
        <v>426</v>
      </c>
      <c r="F620" s="144">
        <v>230101</v>
      </c>
      <c r="G620" s="144" t="s">
        <v>119</v>
      </c>
      <c r="H620" s="144" t="s">
        <v>970</v>
      </c>
      <c r="I620" s="144" t="s">
        <v>92</v>
      </c>
      <c r="J620" s="144" t="s">
        <v>92</v>
      </c>
      <c r="K620" s="144"/>
      <c r="L620" s="144">
        <v>0</v>
      </c>
      <c r="M620" s="162">
        <v>0</v>
      </c>
      <c r="N620" s="144">
        <v>0</v>
      </c>
      <c r="O620" s="144">
        <v>0</v>
      </c>
      <c r="P620" s="144"/>
      <c r="Q620" s="144"/>
      <c r="R620" s="144">
        <v>0</v>
      </c>
      <c r="S620" s="163">
        <v>0</v>
      </c>
    </row>
    <row r="621" spans="1:19" x14ac:dyDescent="0.25">
      <c r="A621" s="164" t="s">
        <v>114</v>
      </c>
      <c r="B621" s="145" t="s">
        <v>420</v>
      </c>
      <c r="C621" s="145">
        <v>1101</v>
      </c>
      <c r="D621" s="145" t="s">
        <v>124</v>
      </c>
      <c r="E621" s="145" t="s">
        <v>426</v>
      </c>
      <c r="F621" s="145">
        <v>230101</v>
      </c>
      <c r="G621" s="145" t="s">
        <v>119</v>
      </c>
      <c r="H621" s="145" t="s">
        <v>972</v>
      </c>
      <c r="I621" s="145" t="s">
        <v>92</v>
      </c>
      <c r="J621" s="145" t="s">
        <v>92</v>
      </c>
      <c r="K621" s="145"/>
      <c r="L621" s="145">
        <v>0</v>
      </c>
      <c r="M621" s="165">
        <v>0</v>
      </c>
      <c r="N621" s="145">
        <v>0</v>
      </c>
      <c r="O621" s="145">
        <v>0</v>
      </c>
      <c r="P621" s="145"/>
      <c r="Q621" s="145"/>
      <c r="R621" s="145">
        <v>0</v>
      </c>
      <c r="S621" s="166">
        <v>0</v>
      </c>
    </row>
    <row r="622" spans="1:19" x14ac:dyDescent="0.25">
      <c r="A622" s="161" t="s">
        <v>114</v>
      </c>
      <c r="B622" s="144" t="s">
        <v>420</v>
      </c>
      <c r="C622" s="144">
        <v>1102</v>
      </c>
      <c r="D622" s="144" t="s">
        <v>1824</v>
      </c>
      <c r="E622" s="144" t="s">
        <v>423</v>
      </c>
      <c r="F622" s="144">
        <v>230101</v>
      </c>
      <c r="G622" s="144" t="s">
        <v>119</v>
      </c>
      <c r="H622" s="144" t="s">
        <v>547</v>
      </c>
      <c r="I622" s="144" t="s">
        <v>92</v>
      </c>
      <c r="J622" s="144" t="s">
        <v>92</v>
      </c>
      <c r="K622" s="144"/>
      <c r="L622" s="144">
        <v>0</v>
      </c>
      <c r="M622" s="162">
        <v>0</v>
      </c>
      <c r="N622" s="144">
        <v>0</v>
      </c>
      <c r="O622" s="144">
        <v>0</v>
      </c>
      <c r="P622" s="144"/>
      <c r="Q622" s="144"/>
      <c r="R622" s="144">
        <v>0</v>
      </c>
      <c r="S622" s="163">
        <v>0</v>
      </c>
    </row>
    <row r="623" spans="1:19" x14ac:dyDescent="0.25">
      <c r="A623" s="164" t="s">
        <v>114</v>
      </c>
      <c r="B623" s="145" t="s">
        <v>420</v>
      </c>
      <c r="C623" s="145">
        <v>1102</v>
      </c>
      <c r="D623" s="145" t="s">
        <v>1824</v>
      </c>
      <c r="E623" s="145" t="s">
        <v>423</v>
      </c>
      <c r="F623" s="145">
        <v>230101</v>
      </c>
      <c r="G623" s="145" t="s">
        <v>119</v>
      </c>
      <c r="H623" s="145" t="s">
        <v>550</v>
      </c>
      <c r="I623" s="145" t="s">
        <v>92</v>
      </c>
      <c r="J623" s="145" t="s">
        <v>92</v>
      </c>
      <c r="K623" s="145"/>
      <c r="L623" s="145">
        <v>0</v>
      </c>
      <c r="M623" s="165">
        <v>0</v>
      </c>
      <c r="N623" s="145">
        <v>0</v>
      </c>
      <c r="O623" s="145">
        <v>0</v>
      </c>
      <c r="P623" s="145"/>
      <c r="Q623" s="145"/>
      <c r="R623" s="145">
        <v>0</v>
      </c>
      <c r="S623" s="166">
        <v>0</v>
      </c>
    </row>
    <row r="624" spans="1:19" x14ac:dyDescent="0.25">
      <c r="A624" s="161" t="s">
        <v>114</v>
      </c>
      <c r="B624" s="144" t="s">
        <v>420</v>
      </c>
      <c r="C624" s="144">
        <v>1102</v>
      </c>
      <c r="D624" s="144" t="s">
        <v>1824</v>
      </c>
      <c r="E624" s="144" t="s">
        <v>423</v>
      </c>
      <c r="F624" s="144">
        <v>230101</v>
      </c>
      <c r="G624" s="144" t="s">
        <v>119</v>
      </c>
      <c r="H624" s="144" t="s">
        <v>972</v>
      </c>
      <c r="I624" s="144" t="s">
        <v>92</v>
      </c>
      <c r="J624" s="144" t="s">
        <v>92</v>
      </c>
      <c r="K624" s="144"/>
      <c r="L624" s="144">
        <v>0</v>
      </c>
      <c r="M624" s="162">
        <v>0</v>
      </c>
      <c r="N624" s="144">
        <v>0</v>
      </c>
      <c r="O624" s="144">
        <v>0</v>
      </c>
      <c r="P624" s="144"/>
      <c r="Q624" s="144"/>
      <c r="R624" s="144">
        <v>0</v>
      </c>
      <c r="S624" s="163">
        <v>0</v>
      </c>
    </row>
    <row r="625" spans="1:19" x14ac:dyDescent="0.25">
      <c r="A625" s="164" t="s">
        <v>114</v>
      </c>
      <c r="B625" s="145" t="s">
        <v>420</v>
      </c>
      <c r="C625" s="145">
        <v>1102</v>
      </c>
      <c r="D625" s="145" t="s">
        <v>1824</v>
      </c>
      <c r="E625" s="145" t="s">
        <v>423</v>
      </c>
      <c r="F625" s="145">
        <v>230101</v>
      </c>
      <c r="G625" s="145" t="s">
        <v>119</v>
      </c>
      <c r="H625" s="145" t="s">
        <v>1000</v>
      </c>
      <c r="I625" s="145" t="s">
        <v>92</v>
      </c>
      <c r="J625" s="145" t="s">
        <v>92</v>
      </c>
      <c r="K625" s="145"/>
      <c r="L625" s="145">
        <v>0</v>
      </c>
      <c r="M625" s="165">
        <v>0</v>
      </c>
      <c r="N625" s="145">
        <v>0</v>
      </c>
      <c r="O625" s="145">
        <v>0</v>
      </c>
      <c r="P625" s="145"/>
      <c r="Q625" s="145"/>
      <c r="R625" s="145">
        <v>0</v>
      </c>
      <c r="S625" s="166">
        <v>0</v>
      </c>
    </row>
    <row r="626" spans="1:19" x14ac:dyDescent="0.25">
      <c r="A626" s="161" t="s">
        <v>114</v>
      </c>
      <c r="B626" s="144" t="s">
        <v>420</v>
      </c>
      <c r="C626" s="144">
        <v>1102</v>
      </c>
      <c r="D626" s="144" t="s">
        <v>1824</v>
      </c>
      <c r="E626" s="144" t="s">
        <v>423</v>
      </c>
      <c r="F626" s="144">
        <v>230101</v>
      </c>
      <c r="G626" s="144" t="s">
        <v>119</v>
      </c>
      <c r="H626" s="144" t="s">
        <v>1009</v>
      </c>
      <c r="I626" s="144" t="s">
        <v>92</v>
      </c>
      <c r="J626" s="144" t="s">
        <v>92</v>
      </c>
      <c r="K626" s="144"/>
      <c r="L626" s="144">
        <v>0</v>
      </c>
      <c r="M626" s="162">
        <v>0</v>
      </c>
      <c r="N626" s="144">
        <v>0</v>
      </c>
      <c r="O626" s="144">
        <v>0</v>
      </c>
      <c r="P626" s="144"/>
      <c r="Q626" s="144"/>
      <c r="R626" s="144">
        <v>0</v>
      </c>
      <c r="S626" s="163">
        <v>0</v>
      </c>
    </row>
    <row r="627" spans="1:19" x14ac:dyDescent="0.25">
      <c r="A627" s="164" t="s">
        <v>114</v>
      </c>
      <c r="B627" s="145" t="s">
        <v>420</v>
      </c>
      <c r="C627" s="145">
        <v>1102</v>
      </c>
      <c r="D627" s="145" t="s">
        <v>1824</v>
      </c>
      <c r="E627" s="145" t="s">
        <v>423</v>
      </c>
      <c r="F627" s="145">
        <v>230101</v>
      </c>
      <c r="G627" s="145" t="s">
        <v>119</v>
      </c>
      <c r="H627" s="145" t="s">
        <v>1019</v>
      </c>
      <c r="I627" s="145" t="s">
        <v>92</v>
      </c>
      <c r="J627" s="145" t="s">
        <v>92</v>
      </c>
      <c r="K627" s="145"/>
      <c r="L627" s="145">
        <v>0</v>
      </c>
      <c r="M627" s="165">
        <v>0</v>
      </c>
      <c r="N627" s="145">
        <v>0</v>
      </c>
      <c r="O627" s="145">
        <v>0</v>
      </c>
      <c r="P627" s="145"/>
      <c r="Q627" s="145"/>
      <c r="R627" s="145">
        <v>0</v>
      </c>
      <c r="S627" s="166">
        <v>0</v>
      </c>
    </row>
    <row r="628" spans="1:19" x14ac:dyDescent="0.25">
      <c r="A628" s="161" t="s">
        <v>114</v>
      </c>
      <c r="B628" s="144" t="s">
        <v>420</v>
      </c>
      <c r="C628" s="144">
        <v>1102</v>
      </c>
      <c r="D628" s="144" t="s">
        <v>1824</v>
      </c>
      <c r="E628" s="144" t="s">
        <v>423</v>
      </c>
      <c r="F628" s="144">
        <v>230101</v>
      </c>
      <c r="G628" s="144" t="s">
        <v>119</v>
      </c>
      <c r="H628" s="144" t="s">
        <v>1472</v>
      </c>
      <c r="I628" s="144" t="s">
        <v>92</v>
      </c>
      <c r="J628" s="144" t="s">
        <v>92</v>
      </c>
      <c r="K628" s="144"/>
      <c r="L628" s="144">
        <v>0</v>
      </c>
      <c r="M628" s="162">
        <v>0</v>
      </c>
      <c r="N628" s="144">
        <v>0</v>
      </c>
      <c r="O628" s="144">
        <v>0</v>
      </c>
      <c r="P628" s="144"/>
      <c r="Q628" s="144"/>
      <c r="R628" s="144">
        <v>0</v>
      </c>
      <c r="S628" s="163">
        <v>0</v>
      </c>
    </row>
    <row r="629" spans="1:19" x14ac:dyDescent="0.25">
      <c r="A629" s="164" t="s">
        <v>114</v>
      </c>
      <c r="B629" s="145" t="s">
        <v>420</v>
      </c>
      <c r="C629" s="145">
        <v>1102</v>
      </c>
      <c r="D629" s="145" t="s">
        <v>1824</v>
      </c>
      <c r="E629" s="145" t="s">
        <v>423</v>
      </c>
      <c r="F629" s="145">
        <v>230101</v>
      </c>
      <c r="G629" s="145" t="s">
        <v>119</v>
      </c>
      <c r="H629" s="145" t="s">
        <v>1489</v>
      </c>
      <c r="I629" s="145" t="s">
        <v>92</v>
      </c>
      <c r="J629" s="145" t="s">
        <v>92</v>
      </c>
      <c r="K629" s="145"/>
      <c r="L629" s="145">
        <v>0</v>
      </c>
      <c r="M629" s="165">
        <v>0</v>
      </c>
      <c r="N629" s="145">
        <v>0</v>
      </c>
      <c r="O629" s="145">
        <v>0</v>
      </c>
      <c r="P629" s="145"/>
      <c r="Q629" s="145"/>
      <c r="R629" s="145">
        <v>0</v>
      </c>
      <c r="S629" s="166">
        <v>0</v>
      </c>
    </row>
    <row r="630" spans="1:19" x14ac:dyDescent="0.25">
      <c r="A630" s="161" t="s">
        <v>114</v>
      </c>
      <c r="B630" s="144" t="s">
        <v>420</v>
      </c>
      <c r="C630" s="144">
        <v>2111</v>
      </c>
      <c r="D630" s="144" t="s">
        <v>118</v>
      </c>
      <c r="E630" s="144" t="s">
        <v>117</v>
      </c>
      <c r="F630" s="144">
        <v>230101</v>
      </c>
      <c r="G630" s="144" t="s">
        <v>119</v>
      </c>
      <c r="H630" s="144" t="s">
        <v>547</v>
      </c>
      <c r="I630" s="144" t="s">
        <v>92</v>
      </c>
      <c r="J630" s="144" t="s">
        <v>92</v>
      </c>
      <c r="K630" s="144"/>
      <c r="L630" s="144">
        <v>0</v>
      </c>
      <c r="M630" s="162">
        <v>0</v>
      </c>
      <c r="N630" s="144">
        <v>0</v>
      </c>
      <c r="O630" s="144">
        <v>0</v>
      </c>
      <c r="P630" s="144"/>
      <c r="Q630" s="144"/>
      <c r="R630" s="144">
        <v>0</v>
      </c>
      <c r="S630" s="163">
        <v>0</v>
      </c>
    </row>
    <row r="631" spans="1:19" x14ac:dyDescent="0.25">
      <c r="A631" s="164" t="s">
        <v>114</v>
      </c>
      <c r="B631" s="145" t="s">
        <v>420</v>
      </c>
      <c r="C631" s="145">
        <v>2111</v>
      </c>
      <c r="D631" s="145" t="s">
        <v>118</v>
      </c>
      <c r="E631" s="145" t="s">
        <v>117</v>
      </c>
      <c r="F631" s="145">
        <v>230101</v>
      </c>
      <c r="G631" s="145" t="s">
        <v>119</v>
      </c>
      <c r="H631" s="145" t="s">
        <v>550</v>
      </c>
      <c r="I631" s="145" t="s">
        <v>92</v>
      </c>
      <c r="J631" s="145" t="s">
        <v>92</v>
      </c>
      <c r="K631" s="145"/>
      <c r="L631" s="145">
        <v>0</v>
      </c>
      <c r="M631" s="165">
        <v>0</v>
      </c>
      <c r="N631" s="145">
        <v>0</v>
      </c>
      <c r="O631" s="145">
        <v>0</v>
      </c>
      <c r="P631" s="145"/>
      <c r="Q631" s="145"/>
      <c r="R631" s="145">
        <v>0</v>
      </c>
      <c r="S631" s="166">
        <v>0</v>
      </c>
    </row>
    <row r="632" spans="1:19" x14ac:dyDescent="0.25">
      <c r="A632" s="161" t="s">
        <v>114</v>
      </c>
      <c r="B632" s="144" t="s">
        <v>420</v>
      </c>
      <c r="C632" s="144">
        <v>2111</v>
      </c>
      <c r="D632" s="144" t="s">
        <v>118</v>
      </c>
      <c r="E632" s="144" t="s">
        <v>117</v>
      </c>
      <c r="F632" s="144">
        <v>230101</v>
      </c>
      <c r="G632" s="144" t="s">
        <v>119</v>
      </c>
      <c r="H632" s="144" t="s">
        <v>970</v>
      </c>
      <c r="I632" s="144" t="s">
        <v>92</v>
      </c>
      <c r="J632" s="144" t="s">
        <v>92</v>
      </c>
      <c r="K632" s="144"/>
      <c r="L632" s="144">
        <v>0</v>
      </c>
      <c r="M632" s="162">
        <v>0</v>
      </c>
      <c r="N632" s="144">
        <v>0</v>
      </c>
      <c r="O632" s="144">
        <v>0</v>
      </c>
      <c r="P632" s="144"/>
      <c r="Q632" s="144"/>
      <c r="R632" s="144">
        <v>0</v>
      </c>
      <c r="S632" s="163">
        <v>0</v>
      </c>
    </row>
    <row r="633" spans="1:19" x14ac:dyDescent="0.25">
      <c r="A633" s="164" t="s">
        <v>114</v>
      </c>
      <c r="B633" s="145" t="s">
        <v>420</v>
      </c>
      <c r="C633" s="145">
        <v>2111</v>
      </c>
      <c r="D633" s="145" t="s">
        <v>118</v>
      </c>
      <c r="E633" s="145" t="s">
        <v>117</v>
      </c>
      <c r="F633" s="145">
        <v>230101</v>
      </c>
      <c r="G633" s="145" t="s">
        <v>119</v>
      </c>
      <c r="H633" s="145" t="s">
        <v>972</v>
      </c>
      <c r="I633" s="145" t="s">
        <v>92</v>
      </c>
      <c r="J633" s="145" t="s">
        <v>92</v>
      </c>
      <c r="K633" s="145"/>
      <c r="L633" s="145">
        <v>0</v>
      </c>
      <c r="M633" s="165">
        <v>0</v>
      </c>
      <c r="N633" s="145">
        <v>0</v>
      </c>
      <c r="O633" s="145">
        <v>0</v>
      </c>
      <c r="P633" s="145"/>
      <c r="Q633" s="145"/>
      <c r="R633" s="145">
        <v>0</v>
      </c>
      <c r="S633" s="166">
        <v>0</v>
      </c>
    </row>
    <row r="634" spans="1:19" x14ac:dyDescent="0.25">
      <c r="A634" s="161" t="s">
        <v>114</v>
      </c>
      <c r="B634" s="144" t="s">
        <v>420</v>
      </c>
      <c r="C634" s="144">
        <v>2112</v>
      </c>
      <c r="D634" s="144" t="s">
        <v>178</v>
      </c>
      <c r="E634" s="144" t="s">
        <v>177</v>
      </c>
      <c r="F634" s="144">
        <v>230101</v>
      </c>
      <c r="G634" s="144" t="s">
        <v>119</v>
      </c>
      <c r="H634" s="144" t="s">
        <v>547</v>
      </c>
      <c r="I634" s="144" t="s">
        <v>92</v>
      </c>
      <c r="J634" s="144" t="s">
        <v>92</v>
      </c>
      <c r="K634" s="144"/>
      <c r="L634" s="144">
        <v>0</v>
      </c>
      <c r="M634" s="162">
        <v>0</v>
      </c>
      <c r="N634" s="144">
        <v>0</v>
      </c>
      <c r="O634" s="144">
        <v>0</v>
      </c>
      <c r="P634" s="144"/>
      <c r="Q634" s="144"/>
      <c r="R634" s="144">
        <v>0</v>
      </c>
      <c r="S634" s="163">
        <v>0</v>
      </c>
    </row>
    <row r="635" spans="1:19" x14ac:dyDescent="0.25">
      <c r="A635" s="164" t="s">
        <v>114</v>
      </c>
      <c r="B635" s="145" t="s">
        <v>420</v>
      </c>
      <c r="C635" s="145">
        <v>2131</v>
      </c>
      <c r="D635" s="145" t="s">
        <v>2168</v>
      </c>
      <c r="E635" s="145" t="s">
        <v>1045</v>
      </c>
      <c r="F635" s="145">
        <v>230101</v>
      </c>
      <c r="G635" s="145" t="s">
        <v>119</v>
      </c>
      <c r="H635" s="145" t="s">
        <v>547</v>
      </c>
      <c r="I635" s="145" t="s">
        <v>92</v>
      </c>
      <c r="J635" s="145" t="s">
        <v>92</v>
      </c>
      <c r="K635" s="145"/>
      <c r="L635" s="145">
        <v>0</v>
      </c>
      <c r="M635" s="165">
        <v>0</v>
      </c>
      <c r="N635" s="145">
        <v>0</v>
      </c>
      <c r="O635" s="145">
        <v>0</v>
      </c>
      <c r="P635" s="145"/>
      <c r="Q635" s="145"/>
      <c r="R635" s="145">
        <v>0</v>
      </c>
      <c r="S635" s="166">
        <v>0</v>
      </c>
    </row>
    <row r="636" spans="1:19" x14ac:dyDescent="0.25">
      <c r="A636" s="161" t="s">
        <v>114</v>
      </c>
      <c r="B636" s="144" t="s">
        <v>420</v>
      </c>
      <c r="C636" s="144">
        <v>2131</v>
      </c>
      <c r="D636" s="144" t="s">
        <v>2168</v>
      </c>
      <c r="E636" s="144" t="s">
        <v>1045</v>
      </c>
      <c r="F636" s="144">
        <v>230101</v>
      </c>
      <c r="G636" s="144" t="s">
        <v>119</v>
      </c>
      <c r="H636" s="144" t="s">
        <v>550</v>
      </c>
      <c r="I636" s="144" t="s">
        <v>92</v>
      </c>
      <c r="J636" s="144" t="s">
        <v>92</v>
      </c>
      <c r="K636" s="144"/>
      <c r="L636" s="144">
        <v>0</v>
      </c>
      <c r="M636" s="162">
        <v>0</v>
      </c>
      <c r="N636" s="144">
        <v>0</v>
      </c>
      <c r="O636" s="144">
        <v>0</v>
      </c>
      <c r="P636" s="144"/>
      <c r="Q636" s="144"/>
      <c r="R636" s="144">
        <v>0</v>
      </c>
      <c r="S636" s="163">
        <v>0</v>
      </c>
    </row>
    <row r="637" spans="1:19" x14ac:dyDescent="0.25">
      <c r="A637" s="164" t="s">
        <v>114</v>
      </c>
      <c r="B637" s="145" t="s">
        <v>420</v>
      </c>
      <c r="C637" s="145">
        <v>2132</v>
      </c>
      <c r="D637" s="145" t="s">
        <v>2160</v>
      </c>
      <c r="E637" s="145" t="s">
        <v>1051</v>
      </c>
      <c r="F637" s="145">
        <v>230101</v>
      </c>
      <c r="G637" s="145" t="s">
        <v>119</v>
      </c>
      <c r="H637" s="145" t="s">
        <v>547</v>
      </c>
      <c r="I637" s="145" t="s">
        <v>92</v>
      </c>
      <c r="J637" s="145" t="s">
        <v>92</v>
      </c>
      <c r="K637" s="145"/>
      <c r="L637" s="145">
        <v>0</v>
      </c>
      <c r="M637" s="165">
        <v>0</v>
      </c>
      <c r="N637" s="145">
        <v>0</v>
      </c>
      <c r="O637" s="145">
        <v>0</v>
      </c>
      <c r="P637" s="145"/>
      <c r="Q637" s="145"/>
      <c r="R637" s="145">
        <v>0</v>
      </c>
      <c r="S637" s="166">
        <v>0</v>
      </c>
    </row>
    <row r="638" spans="1:19" x14ac:dyDescent="0.25">
      <c r="A638" s="161" t="s">
        <v>114</v>
      </c>
      <c r="B638" s="144" t="s">
        <v>1054</v>
      </c>
      <c r="C638" s="144">
        <v>2202</v>
      </c>
      <c r="D638" s="144" t="s">
        <v>2139</v>
      </c>
      <c r="E638" s="144" t="s">
        <v>1057</v>
      </c>
      <c r="F638" s="144">
        <v>400601</v>
      </c>
      <c r="G638" s="144" t="s">
        <v>1915</v>
      </c>
      <c r="H638" s="144" t="s">
        <v>547</v>
      </c>
      <c r="I638" s="144" t="s">
        <v>92</v>
      </c>
      <c r="J638" s="144" t="s">
        <v>92</v>
      </c>
      <c r="K638" s="144" t="s">
        <v>548</v>
      </c>
      <c r="L638" s="144">
        <v>0</v>
      </c>
      <c r="M638" s="162">
        <v>0</v>
      </c>
      <c r="N638" s="144">
        <v>0</v>
      </c>
      <c r="O638" s="144">
        <v>0</v>
      </c>
      <c r="P638" s="144"/>
      <c r="Q638" s="144"/>
      <c r="R638" s="144">
        <v>0</v>
      </c>
      <c r="S638" s="163">
        <v>0</v>
      </c>
    </row>
    <row r="639" spans="1:19" x14ac:dyDescent="0.25">
      <c r="A639" s="164" t="s">
        <v>114</v>
      </c>
      <c r="B639" s="145" t="s">
        <v>1054</v>
      </c>
      <c r="C639" s="145">
        <v>2202</v>
      </c>
      <c r="D639" s="145" t="s">
        <v>2139</v>
      </c>
      <c r="E639" s="145" t="s">
        <v>1057</v>
      </c>
      <c r="F639" s="145">
        <v>400601</v>
      </c>
      <c r="G639" s="145" t="s">
        <v>1915</v>
      </c>
      <c r="H639" s="145" t="s">
        <v>550</v>
      </c>
      <c r="I639" s="145" t="s">
        <v>92</v>
      </c>
      <c r="J639" s="145" t="s">
        <v>92</v>
      </c>
      <c r="K639" s="145" t="s">
        <v>548</v>
      </c>
      <c r="L639" s="145">
        <v>0</v>
      </c>
      <c r="M639" s="165">
        <v>0</v>
      </c>
      <c r="N639" s="145">
        <v>0</v>
      </c>
      <c r="O639" s="145">
        <v>0</v>
      </c>
      <c r="P639" s="145"/>
      <c r="Q639" s="145"/>
      <c r="R639" s="145">
        <v>0</v>
      </c>
      <c r="S639" s="166">
        <v>0</v>
      </c>
    </row>
    <row r="640" spans="1:19" x14ac:dyDescent="0.25">
      <c r="A640" s="161" t="s">
        <v>114</v>
      </c>
      <c r="B640" s="144" t="s">
        <v>1054</v>
      </c>
      <c r="C640" s="144">
        <v>2202</v>
      </c>
      <c r="D640" s="144" t="s">
        <v>2139</v>
      </c>
      <c r="E640" s="144" t="s">
        <v>1057</v>
      </c>
      <c r="F640" s="144">
        <v>400601</v>
      </c>
      <c r="G640" s="144" t="s">
        <v>1915</v>
      </c>
      <c r="H640" s="144" t="s">
        <v>972</v>
      </c>
      <c r="I640" s="144" t="s">
        <v>92</v>
      </c>
      <c r="J640" s="144" t="s">
        <v>92</v>
      </c>
      <c r="K640" s="144" t="s">
        <v>548</v>
      </c>
      <c r="L640" s="144">
        <v>0</v>
      </c>
      <c r="M640" s="162">
        <v>0</v>
      </c>
      <c r="N640" s="144">
        <v>0</v>
      </c>
      <c r="O640" s="144">
        <v>0</v>
      </c>
      <c r="P640" s="144"/>
      <c r="Q640" s="144"/>
      <c r="R640" s="144">
        <v>0</v>
      </c>
      <c r="S640" s="163">
        <v>0</v>
      </c>
    </row>
    <row r="641" spans="1:19" x14ac:dyDescent="0.25">
      <c r="A641" s="164" t="s">
        <v>114</v>
      </c>
      <c r="B641" s="145" t="s">
        <v>1054</v>
      </c>
      <c r="C641" s="145">
        <v>2202</v>
      </c>
      <c r="D641" s="145" t="s">
        <v>2139</v>
      </c>
      <c r="E641" s="145" t="s">
        <v>1057</v>
      </c>
      <c r="F641" s="145">
        <v>400601</v>
      </c>
      <c r="G641" s="145" t="s">
        <v>1915</v>
      </c>
      <c r="H641" s="145" t="s">
        <v>1000</v>
      </c>
      <c r="I641" s="145" t="s">
        <v>92</v>
      </c>
      <c r="J641" s="145" t="s">
        <v>92</v>
      </c>
      <c r="K641" s="145" t="s">
        <v>548</v>
      </c>
      <c r="L641" s="145">
        <v>0</v>
      </c>
      <c r="M641" s="165">
        <v>0</v>
      </c>
      <c r="N641" s="145">
        <v>0</v>
      </c>
      <c r="O641" s="145">
        <v>0</v>
      </c>
      <c r="P641" s="145"/>
      <c r="Q641" s="145"/>
      <c r="R641" s="145">
        <v>0</v>
      </c>
      <c r="S641" s="166">
        <v>0</v>
      </c>
    </row>
    <row r="642" spans="1:19" x14ac:dyDescent="0.25">
      <c r="A642" s="161" t="s">
        <v>114</v>
      </c>
      <c r="B642" s="144" t="s">
        <v>692</v>
      </c>
      <c r="C642" s="144" t="s">
        <v>2169</v>
      </c>
      <c r="D642" s="144" t="s">
        <v>2170</v>
      </c>
      <c r="E642" s="144" t="s">
        <v>2171</v>
      </c>
      <c r="F642" s="144">
        <v>400601</v>
      </c>
      <c r="G642" s="144" t="s">
        <v>1915</v>
      </c>
      <c r="H642" s="144" t="s">
        <v>547</v>
      </c>
      <c r="I642" s="144" t="s">
        <v>92</v>
      </c>
      <c r="J642" s="144" t="s">
        <v>92</v>
      </c>
      <c r="K642" s="144"/>
      <c r="L642" s="144">
        <v>0</v>
      </c>
      <c r="M642" s="162">
        <v>0</v>
      </c>
      <c r="N642" s="144">
        <v>0</v>
      </c>
      <c r="O642" s="144">
        <v>0</v>
      </c>
      <c r="P642" s="144"/>
      <c r="Q642" s="144"/>
      <c r="R642" s="144">
        <v>0</v>
      </c>
      <c r="S642" s="163">
        <v>0</v>
      </c>
    </row>
    <row r="643" spans="1:19" x14ac:dyDescent="0.25">
      <c r="A643" s="164" t="s">
        <v>114</v>
      </c>
      <c r="B643" s="145" t="s">
        <v>692</v>
      </c>
      <c r="C643" s="145" t="s">
        <v>2169</v>
      </c>
      <c r="D643" s="145" t="s">
        <v>2170</v>
      </c>
      <c r="E643" s="145" t="s">
        <v>2171</v>
      </c>
      <c r="F643" s="145">
        <v>400601</v>
      </c>
      <c r="G643" s="145" t="s">
        <v>1915</v>
      </c>
      <c r="H643" s="145" t="s">
        <v>550</v>
      </c>
      <c r="I643" s="145" t="s">
        <v>92</v>
      </c>
      <c r="J643" s="145" t="s">
        <v>92</v>
      </c>
      <c r="K643" s="145"/>
      <c r="L643" s="145">
        <v>0</v>
      </c>
      <c r="M643" s="165">
        <v>0</v>
      </c>
      <c r="N643" s="145">
        <v>0</v>
      </c>
      <c r="O643" s="145">
        <v>0</v>
      </c>
      <c r="P643" s="145"/>
      <c r="Q643" s="145"/>
      <c r="R643" s="145">
        <v>0</v>
      </c>
      <c r="S643" s="166">
        <v>0</v>
      </c>
    </row>
    <row r="644" spans="1:19" x14ac:dyDescent="0.25">
      <c r="A644" s="161" t="s">
        <v>114</v>
      </c>
      <c r="B644" s="144" t="s">
        <v>692</v>
      </c>
      <c r="C644" s="144" t="s">
        <v>2169</v>
      </c>
      <c r="D644" s="144" t="s">
        <v>2170</v>
      </c>
      <c r="E644" s="144" t="s">
        <v>2171</v>
      </c>
      <c r="F644" s="144">
        <v>400601</v>
      </c>
      <c r="G644" s="144" t="s">
        <v>1915</v>
      </c>
      <c r="H644" s="144" t="s">
        <v>970</v>
      </c>
      <c r="I644" s="144" t="s">
        <v>92</v>
      </c>
      <c r="J644" s="144" t="s">
        <v>92</v>
      </c>
      <c r="K644" s="144"/>
      <c r="L644" s="144">
        <v>0</v>
      </c>
      <c r="M644" s="162">
        <v>0</v>
      </c>
      <c r="N644" s="144">
        <v>0</v>
      </c>
      <c r="O644" s="144">
        <v>0</v>
      </c>
      <c r="P644" s="144"/>
      <c r="Q644" s="144"/>
      <c r="R644" s="144">
        <v>0</v>
      </c>
      <c r="S644" s="163">
        <v>0</v>
      </c>
    </row>
    <row r="645" spans="1:19" x14ac:dyDescent="0.25">
      <c r="A645" s="164" t="s">
        <v>114</v>
      </c>
      <c r="B645" s="145" t="s">
        <v>692</v>
      </c>
      <c r="C645" s="145" t="s">
        <v>2169</v>
      </c>
      <c r="D645" s="145" t="s">
        <v>2170</v>
      </c>
      <c r="E645" s="145" t="s">
        <v>2171</v>
      </c>
      <c r="F645" s="145">
        <v>400601</v>
      </c>
      <c r="G645" s="145" t="s">
        <v>1915</v>
      </c>
      <c r="H645" s="145" t="s">
        <v>972</v>
      </c>
      <c r="I645" s="145" t="s">
        <v>92</v>
      </c>
      <c r="J645" s="145" t="s">
        <v>92</v>
      </c>
      <c r="K645" s="145"/>
      <c r="L645" s="145">
        <v>0</v>
      </c>
      <c r="M645" s="165">
        <v>0</v>
      </c>
      <c r="N645" s="145">
        <v>0</v>
      </c>
      <c r="O645" s="145">
        <v>0</v>
      </c>
      <c r="P645" s="145"/>
      <c r="Q645" s="145"/>
      <c r="R645" s="145">
        <v>0</v>
      </c>
      <c r="S645" s="166">
        <v>0</v>
      </c>
    </row>
    <row r="646" spans="1:19" x14ac:dyDescent="0.25">
      <c r="A646" s="161" t="s">
        <v>114</v>
      </c>
      <c r="B646" s="144" t="s">
        <v>392</v>
      </c>
      <c r="C646" s="144">
        <v>1111</v>
      </c>
      <c r="D646" s="144" t="s">
        <v>158</v>
      </c>
      <c r="E646" s="144" t="s">
        <v>491</v>
      </c>
      <c r="F646" s="144">
        <v>540101</v>
      </c>
      <c r="G646" s="144" t="s">
        <v>159</v>
      </c>
      <c r="H646" s="144" t="s">
        <v>547</v>
      </c>
      <c r="I646" s="144" t="s">
        <v>92</v>
      </c>
      <c r="J646" s="144" t="s">
        <v>92</v>
      </c>
      <c r="K646" s="144"/>
      <c r="L646" s="144">
        <v>0</v>
      </c>
      <c r="M646" s="162">
        <v>0</v>
      </c>
      <c r="N646" s="144">
        <v>0</v>
      </c>
      <c r="O646" s="144">
        <v>0</v>
      </c>
      <c r="P646" s="144"/>
      <c r="Q646" s="144"/>
      <c r="R646" s="144">
        <v>0</v>
      </c>
      <c r="S646" s="163">
        <v>0</v>
      </c>
    </row>
    <row r="647" spans="1:19" x14ac:dyDescent="0.25">
      <c r="A647" s="164" t="s">
        <v>114</v>
      </c>
      <c r="B647" s="145" t="s">
        <v>392</v>
      </c>
      <c r="C647" s="145">
        <v>1111</v>
      </c>
      <c r="D647" s="145" t="s">
        <v>158</v>
      </c>
      <c r="E647" s="145" t="s">
        <v>491</v>
      </c>
      <c r="F647" s="145">
        <v>540101</v>
      </c>
      <c r="G647" s="145" t="s">
        <v>159</v>
      </c>
      <c r="H647" s="145" t="s">
        <v>550</v>
      </c>
      <c r="I647" s="145" t="s">
        <v>92</v>
      </c>
      <c r="J647" s="145" t="s">
        <v>92</v>
      </c>
      <c r="K647" s="145"/>
      <c r="L647" s="145">
        <v>0</v>
      </c>
      <c r="M647" s="165">
        <v>0</v>
      </c>
      <c r="N647" s="145">
        <v>0</v>
      </c>
      <c r="O647" s="145">
        <v>0</v>
      </c>
      <c r="P647" s="145"/>
      <c r="Q647" s="145"/>
      <c r="R647" s="145">
        <v>0</v>
      </c>
      <c r="S647" s="166">
        <v>0</v>
      </c>
    </row>
    <row r="648" spans="1:19" x14ac:dyDescent="0.25">
      <c r="A648" s="161" t="s">
        <v>114</v>
      </c>
      <c r="B648" s="144" t="s">
        <v>392</v>
      </c>
      <c r="C648" s="144">
        <v>1111</v>
      </c>
      <c r="D648" s="144" t="s">
        <v>158</v>
      </c>
      <c r="E648" s="144" t="s">
        <v>491</v>
      </c>
      <c r="F648" s="144">
        <v>540101</v>
      </c>
      <c r="G648" s="144" t="s">
        <v>159</v>
      </c>
      <c r="H648" s="144" t="s">
        <v>970</v>
      </c>
      <c r="I648" s="144" t="s">
        <v>92</v>
      </c>
      <c r="J648" s="144" t="s">
        <v>92</v>
      </c>
      <c r="K648" s="144"/>
      <c r="L648" s="144">
        <v>0</v>
      </c>
      <c r="M648" s="162">
        <v>0</v>
      </c>
      <c r="N648" s="144">
        <v>0</v>
      </c>
      <c r="O648" s="144">
        <v>0</v>
      </c>
      <c r="P648" s="144"/>
      <c r="Q648" s="144"/>
      <c r="R648" s="144">
        <v>0</v>
      </c>
      <c r="S648" s="163">
        <v>0</v>
      </c>
    </row>
    <row r="649" spans="1:19" x14ac:dyDescent="0.25">
      <c r="A649" s="164" t="s">
        <v>114</v>
      </c>
      <c r="B649" s="145" t="s">
        <v>392</v>
      </c>
      <c r="C649" s="145">
        <v>1111</v>
      </c>
      <c r="D649" s="145" t="s">
        <v>158</v>
      </c>
      <c r="E649" s="145" t="s">
        <v>491</v>
      </c>
      <c r="F649" s="145">
        <v>540101</v>
      </c>
      <c r="G649" s="145" t="s">
        <v>159</v>
      </c>
      <c r="H649" s="145" t="s">
        <v>972</v>
      </c>
      <c r="I649" s="145" t="s">
        <v>92</v>
      </c>
      <c r="J649" s="145" t="s">
        <v>92</v>
      </c>
      <c r="K649" s="145"/>
      <c r="L649" s="145">
        <v>0</v>
      </c>
      <c r="M649" s="165">
        <v>0</v>
      </c>
      <c r="N649" s="145">
        <v>0</v>
      </c>
      <c r="O649" s="145">
        <v>0</v>
      </c>
      <c r="P649" s="145"/>
      <c r="Q649" s="145"/>
      <c r="R649" s="145">
        <v>0</v>
      </c>
      <c r="S649" s="166">
        <v>0</v>
      </c>
    </row>
    <row r="650" spans="1:19" x14ac:dyDescent="0.25">
      <c r="A650" s="161" t="s">
        <v>114</v>
      </c>
      <c r="B650" s="144" t="s">
        <v>392</v>
      </c>
      <c r="C650" s="144">
        <v>1111</v>
      </c>
      <c r="D650" s="144" t="s">
        <v>158</v>
      </c>
      <c r="E650" s="144" t="s">
        <v>491</v>
      </c>
      <c r="F650" s="144">
        <v>540101</v>
      </c>
      <c r="G650" s="144" t="s">
        <v>159</v>
      </c>
      <c r="H650" s="144" t="s">
        <v>1000</v>
      </c>
      <c r="I650" s="144" t="s">
        <v>92</v>
      </c>
      <c r="J650" s="144" t="s">
        <v>92</v>
      </c>
      <c r="K650" s="144"/>
      <c r="L650" s="144">
        <v>0</v>
      </c>
      <c r="M650" s="162">
        <v>0</v>
      </c>
      <c r="N650" s="144">
        <v>0</v>
      </c>
      <c r="O650" s="144">
        <v>0</v>
      </c>
      <c r="P650" s="144"/>
      <c r="Q650" s="144"/>
      <c r="R650" s="144">
        <v>0</v>
      </c>
      <c r="S650" s="163">
        <v>0</v>
      </c>
    </row>
    <row r="651" spans="1:19" x14ac:dyDescent="0.25">
      <c r="A651" s="164" t="s">
        <v>114</v>
      </c>
      <c r="B651" s="145" t="s">
        <v>392</v>
      </c>
      <c r="C651" s="145">
        <v>1112</v>
      </c>
      <c r="D651" s="145" t="s">
        <v>186</v>
      </c>
      <c r="E651" s="145" t="s">
        <v>398</v>
      </c>
      <c r="F651" s="145">
        <v>540101</v>
      </c>
      <c r="G651" s="145" t="s">
        <v>159</v>
      </c>
      <c r="H651" s="145" t="s">
        <v>547</v>
      </c>
      <c r="I651" s="145" t="s">
        <v>92</v>
      </c>
      <c r="J651" s="145" t="s">
        <v>92</v>
      </c>
      <c r="K651" s="145"/>
      <c r="L651" s="145">
        <v>0</v>
      </c>
      <c r="M651" s="165">
        <v>0</v>
      </c>
      <c r="N651" s="145">
        <v>0</v>
      </c>
      <c r="O651" s="145">
        <v>0</v>
      </c>
      <c r="P651" s="145"/>
      <c r="Q651" s="145"/>
      <c r="R651" s="145">
        <v>0</v>
      </c>
      <c r="S651" s="166">
        <v>0</v>
      </c>
    </row>
    <row r="652" spans="1:19" x14ac:dyDescent="0.25">
      <c r="A652" s="161" t="s">
        <v>114</v>
      </c>
      <c r="B652" s="144" t="s">
        <v>392</v>
      </c>
      <c r="C652" s="144">
        <v>1112</v>
      </c>
      <c r="D652" s="144" t="s">
        <v>186</v>
      </c>
      <c r="E652" s="144" t="s">
        <v>398</v>
      </c>
      <c r="F652" s="144">
        <v>540101</v>
      </c>
      <c r="G652" s="144" t="s">
        <v>159</v>
      </c>
      <c r="H652" s="144" t="s">
        <v>550</v>
      </c>
      <c r="I652" s="144" t="s">
        <v>92</v>
      </c>
      <c r="J652" s="144" t="s">
        <v>92</v>
      </c>
      <c r="K652" s="144"/>
      <c r="L652" s="144">
        <v>0</v>
      </c>
      <c r="M652" s="162">
        <v>0</v>
      </c>
      <c r="N652" s="144">
        <v>0</v>
      </c>
      <c r="O652" s="144">
        <v>0</v>
      </c>
      <c r="P652" s="144"/>
      <c r="Q652" s="144"/>
      <c r="R652" s="144">
        <v>0</v>
      </c>
      <c r="S652" s="163">
        <v>0</v>
      </c>
    </row>
    <row r="653" spans="1:19" x14ac:dyDescent="0.25">
      <c r="A653" s="164" t="s">
        <v>114</v>
      </c>
      <c r="B653" s="145" t="s">
        <v>392</v>
      </c>
      <c r="C653" s="145">
        <v>1112</v>
      </c>
      <c r="D653" s="145" t="s">
        <v>186</v>
      </c>
      <c r="E653" s="145" t="s">
        <v>398</v>
      </c>
      <c r="F653" s="145">
        <v>540101</v>
      </c>
      <c r="G653" s="145" t="s">
        <v>159</v>
      </c>
      <c r="H653" s="145" t="s">
        <v>970</v>
      </c>
      <c r="I653" s="145" t="s">
        <v>92</v>
      </c>
      <c r="J653" s="145" t="s">
        <v>92</v>
      </c>
      <c r="K653" s="145"/>
      <c r="L653" s="145">
        <v>0</v>
      </c>
      <c r="M653" s="165">
        <v>0</v>
      </c>
      <c r="N653" s="145">
        <v>0</v>
      </c>
      <c r="O653" s="145">
        <v>0</v>
      </c>
      <c r="P653" s="145"/>
      <c r="Q653" s="145"/>
      <c r="R653" s="145">
        <v>0</v>
      </c>
      <c r="S653" s="166">
        <v>0</v>
      </c>
    </row>
    <row r="654" spans="1:19" x14ac:dyDescent="0.25">
      <c r="A654" s="161" t="s">
        <v>114</v>
      </c>
      <c r="B654" s="144" t="s">
        <v>392</v>
      </c>
      <c r="C654" s="144">
        <v>2111</v>
      </c>
      <c r="D654" s="144" t="s">
        <v>192</v>
      </c>
      <c r="E654" s="144" t="s">
        <v>395</v>
      </c>
      <c r="F654" s="144">
        <v>540102</v>
      </c>
      <c r="G654" s="144" t="s">
        <v>159</v>
      </c>
      <c r="H654" s="144" t="s">
        <v>550</v>
      </c>
      <c r="I654" s="144" t="s">
        <v>92</v>
      </c>
      <c r="J654" s="144" t="s">
        <v>92</v>
      </c>
      <c r="K654" s="144"/>
      <c r="L654" s="144">
        <v>0</v>
      </c>
      <c r="M654" s="162">
        <v>0</v>
      </c>
      <c r="N654" s="144">
        <v>0</v>
      </c>
      <c r="O654" s="144">
        <v>0</v>
      </c>
      <c r="P654" s="144"/>
      <c r="Q654" s="144"/>
      <c r="R654" s="144">
        <v>0</v>
      </c>
      <c r="S654" s="163">
        <v>0</v>
      </c>
    </row>
    <row r="655" spans="1:19" x14ac:dyDescent="0.25">
      <c r="A655" s="164" t="s">
        <v>114</v>
      </c>
      <c r="B655" s="145" t="s">
        <v>392</v>
      </c>
      <c r="C655" s="145">
        <v>2111</v>
      </c>
      <c r="D655" s="145" t="s">
        <v>192</v>
      </c>
      <c r="E655" s="145" t="s">
        <v>395</v>
      </c>
      <c r="F655" s="145">
        <v>540102</v>
      </c>
      <c r="G655" s="145" t="s">
        <v>159</v>
      </c>
      <c r="H655" s="145" t="s">
        <v>970</v>
      </c>
      <c r="I655" s="145" t="s">
        <v>92</v>
      </c>
      <c r="J655" s="145" t="s">
        <v>92</v>
      </c>
      <c r="K655" s="145"/>
      <c r="L655" s="145">
        <v>0</v>
      </c>
      <c r="M655" s="165">
        <v>0</v>
      </c>
      <c r="N655" s="145">
        <v>0</v>
      </c>
      <c r="O655" s="145">
        <v>0</v>
      </c>
      <c r="P655" s="145"/>
      <c r="Q655" s="145"/>
      <c r="R655" s="145">
        <v>0</v>
      </c>
      <c r="S655" s="166">
        <v>0</v>
      </c>
    </row>
    <row r="656" spans="1:19" x14ac:dyDescent="0.25">
      <c r="A656" s="161" t="s">
        <v>114</v>
      </c>
      <c r="B656" s="144" t="s">
        <v>392</v>
      </c>
      <c r="C656" s="144">
        <v>2111</v>
      </c>
      <c r="D656" s="144" t="s">
        <v>192</v>
      </c>
      <c r="E656" s="144" t="s">
        <v>395</v>
      </c>
      <c r="F656" s="144">
        <v>540102</v>
      </c>
      <c r="G656" s="144" t="s">
        <v>159</v>
      </c>
      <c r="H656" s="144" t="s">
        <v>972</v>
      </c>
      <c r="I656" s="144" t="s">
        <v>92</v>
      </c>
      <c r="J656" s="144" t="s">
        <v>92</v>
      </c>
      <c r="K656" s="144"/>
      <c r="L656" s="144">
        <v>0</v>
      </c>
      <c r="M656" s="162">
        <v>0</v>
      </c>
      <c r="N656" s="144">
        <v>0</v>
      </c>
      <c r="O656" s="144">
        <v>0</v>
      </c>
      <c r="P656" s="144"/>
      <c r="Q656" s="144"/>
      <c r="R656" s="144">
        <v>0</v>
      </c>
      <c r="S656" s="163">
        <v>0</v>
      </c>
    </row>
    <row r="657" spans="1:19" x14ac:dyDescent="0.25">
      <c r="A657" s="164" t="s">
        <v>114</v>
      </c>
      <c r="B657" s="145" t="s">
        <v>392</v>
      </c>
      <c r="C657" s="145">
        <v>2111</v>
      </c>
      <c r="D657" s="145" t="s">
        <v>192</v>
      </c>
      <c r="E657" s="145" t="s">
        <v>395</v>
      </c>
      <c r="F657" s="145">
        <v>540102</v>
      </c>
      <c r="G657" s="145" t="s">
        <v>159</v>
      </c>
      <c r="H657" s="145" t="s">
        <v>1000</v>
      </c>
      <c r="I657" s="145" t="s">
        <v>92</v>
      </c>
      <c r="J657" s="145" t="s">
        <v>92</v>
      </c>
      <c r="K657" s="145"/>
      <c r="L657" s="145">
        <v>0</v>
      </c>
      <c r="M657" s="165">
        <v>0</v>
      </c>
      <c r="N657" s="145">
        <v>0</v>
      </c>
      <c r="O657" s="145">
        <v>0</v>
      </c>
      <c r="P657" s="145"/>
      <c r="Q657" s="145"/>
      <c r="R657" s="145">
        <v>0</v>
      </c>
      <c r="S657" s="166">
        <v>0</v>
      </c>
    </row>
    <row r="658" spans="1:19" x14ac:dyDescent="0.25">
      <c r="A658" s="161" t="s">
        <v>114</v>
      </c>
      <c r="B658" s="144" t="s">
        <v>703</v>
      </c>
      <c r="C658" s="144">
        <v>1101</v>
      </c>
      <c r="D658" s="144" t="s">
        <v>173</v>
      </c>
      <c r="E658" s="144" t="s">
        <v>1096</v>
      </c>
      <c r="F658" s="144">
        <v>270101</v>
      </c>
      <c r="G658" s="144" t="s">
        <v>1759</v>
      </c>
      <c r="H658" s="144" t="s">
        <v>547</v>
      </c>
      <c r="I658" s="144" t="s">
        <v>92</v>
      </c>
      <c r="J658" s="144" t="s">
        <v>92</v>
      </c>
      <c r="K658" s="144"/>
      <c r="L658" s="144">
        <v>0</v>
      </c>
      <c r="M658" s="162">
        <v>0</v>
      </c>
      <c r="N658" s="144">
        <v>0</v>
      </c>
      <c r="O658" s="144">
        <v>0</v>
      </c>
      <c r="P658" s="144"/>
      <c r="Q658" s="144"/>
      <c r="R658" s="144">
        <v>0</v>
      </c>
      <c r="S658" s="163">
        <v>0</v>
      </c>
    </row>
    <row r="659" spans="1:19" x14ac:dyDescent="0.25">
      <c r="A659" s="164" t="s">
        <v>114</v>
      </c>
      <c r="B659" s="145" t="s">
        <v>703</v>
      </c>
      <c r="C659" s="145">
        <v>1111</v>
      </c>
      <c r="D659" s="145" t="s">
        <v>123</v>
      </c>
      <c r="E659" s="145" t="s">
        <v>122</v>
      </c>
      <c r="F659" s="145">
        <v>270101</v>
      </c>
      <c r="G659" s="145" t="s">
        <v>1759</v>
      </c>
      <c r="H659" s="145" t="s">
        <v>547</v>
      </c>
      <c r="I659" s="145" t="s">
        <v>92</v>
      </c>
      <c r="J659" s="145" t="s">
        <v>92</v>
      </c>
      <c r="K659" s="145"/>
      <c r="L659" s="145">
        <v>0</v>
      </c>
      <c r="M659" s="165">
        <v>0</v>
      </c>
      <c r="N659" s="145">
        <v>0</v>
      </c>
      <c r="O659" s="145">
        <v>0</v>
      </c>
      <c r="P659" s="145"/>
      <c r="Q659" s="145"/>
      <c r="R659" s="145">
        <v>0</v>
      </c>
      <c r="S659" s="166">
        <v>0</v>
      </c>
    </row>
    <row r="660" spans="1:19" x14ac:dyDescent="0.25">
      <c r="A660" s="161" t="s">
        <v>114</v>
      </c>
      <c r="B660" s="144" t="s">
        <v>703</v>
      </c>
      <c r="C660" s="144">
        <v>1111</v>
      </c>
      <c r="D660" s="144" t="s">
        <v>123</v>
      </c>
      <c r="E660" s="144" t="s">
        <v>122</v>
      </c>
      <c r="F660" s="144">
        <v>270101</v>
      </c>
      <c r="G660" s="144" t="s">
        <v>1759</v>
      </c>
      <c r="H660" s="144" t="s">
        <v>550</v>
      </c>
      <c r="I660" s="144" t="s">
        <v>92</v>
      </c>
      <c r="J660" s="144" t="s">
        <v>92</v>
      </c>
      <c r="K660" s="144"/>
      <c r="L660" s="144">
        <v>0</v>
      </c>
      <c r="M660" s="162">
        <v>0</v>
      </c>
      <c r="N660" s="144">
        <v>0</v>
      </c>
      <c r="O660" s="144">
        <v>0</v>
      </c>
      <c r="P660" s="144"/>
      <c r="Q660" s="144"/>
      <c r="R660" s="144">
        <v>0</v>
      </c>
      <c r="S660" s="163">
        <v>0</v>
      </c>
    </row>
    <row r="661" spans="1:19" x14ac:dyDescent="0.25">
      <c r="A661" s="164" t="s">
        <v>114</v>
      </c>
      <c r="B661" s="145" t="s">
        <v>703</v>
      </c>
      <c r="C661" s="145">
        <v>1111</v>
      </c>
      <c r="D661" s="145" t="s">
        <v>123</v>
      </c>
      <c r="E661" s="145" t="s">
        <v>122</v>
      </c>
      <c r="F661" s="145">
        <v>270101</v>
      </c>
      <c r="G661" s="145" t="s">
        <v>1759</v>
      </c>
      <c r="H661" s="145" t="s">
        <v>972</v>
      </c>
      <c r="I661" s="145" t="s">
        <v>92</v>
      </c>
      <c r="J661" s="145" t="s">
        <v>92</v>
      </c>
      <c r="K661" s="145"/>
      <c r="L661" s="145">
        <v>0</v>
      </c>
      <c r="M661" s="165">
        <v>0</v>
      </c>
      <c r="N661" s="145">
        <v>0</v>
      </c>
      <c r="O661" s="145">
        <v>0</v>
      </c>
      <c r="P661" s="145"/>
      <c r="Q661" s="145"/>
      <c r="R661" s="145">
        <v>0</v>
      </c>
      <c r="S661" s="166">
        <v>0</v>
      </c>
    </row>
    <row r="662" spans="1:19" x14ac:dyDescent="0.25">
      <c r="A662" s="161" t="s">
        <v>114</v>
      </c>
      <c r="B662" s="144" t="s">
        <v>703</v>
      </c>
      <c r="C662" s="144">
        <v>1111</v>
      </c>
      <c r="D662" s="144" t="s">
        <v>123</v>
      </c>
      <c r="E662" s="144" t="s">
        <v>122</v>
      </c>
      <c r="F662" s="144">
        <v>270101</v>
      </c>
      <c r="G662" s="144" t="s">
        <v>1759</v>
      </c>
      <c r="H662" s="144" t="s">
        <v>1000</v>
      </c>
      <c r="I662" s="144" t="s">
        <v>92</v>
      </c>
      <c r="J662" s="144" t="s">
        <v>92</v>
      </c>
      <c r="K662" s="144"/>
      <c r="L662" s="144">
        <v>0</v>
      </c>
      <c r="M662" s="162">
        <v>0</v>
      </c>
      <c r="N662" s="144">
        <v>0</v>
      </c>
      <c r="O662" s="144">
        <v>0</v>
      </c>
      <c r="P662" s="144"/>
      <c r="Q662" s="144"/>
      <c r="R662" s="144">
        <v>0</v>
      </c>
      <c r="S662" s="163">
        <v>0</v>
      </c>
    </row>
    <row r="663" spans="1:19" x14ac:dyDescent="0.25">
      <c r="A663" s="164" t="s">
        <v>114</v>
      </c>
      <c r="B663" s="145" t="s">
        <v>703</v>
      </c>
      <c r="C663" s="145">
        <v>1113</v>
      </c>
      <c r="D663" s="145" t="s">
        <v>127</v>
      </c>
      <c r="E663" s="145" t="s">
        <v>753</v>
      </c>
      <c r="F663" s="145">
        <v>270101</v>
      </c>
      <c r="G663" s="145" t="s">
        <v>1759</v>
      </c>
      <c r="H663" s="145" t="s">
        <v>547</v>
      </c>
      <c r="I663" s="145" t="s">
        <v>92</v>
      </c>
      <c r="J663" s="145" t="s">
        <v>92</v>
      </c>
      <c r="K663" s="145"/>
      <c r="L663" s="145">
        <v>0</v>
      </c>
      <c r="M663" s="165">
        <v>0</v>
      </c>
      <c r="N663" s="145">
        <v>0</v>
      </c>
      <c r="O663" s="145">
        <v>0</v>
      </c>
      <c r="P663" s="145"/>
      <c r="Q663" s="145"/>
      <c r="R663" s="145">
        <v>0</v>
      </c>
      <c r="S663" s="166">
        <v>0</v>
      </c>
    </row>
    <row r="664" spans="1:19" x14ac:dyDescent="0.25">
      <c r="A664" s="161" t="s">
        <v>114</v>
      </c>
      <c r="B664" s="144" t="s">
        <v>703</v>
      </c>
      <c r="C664" s="144">
        <v>1113</v>
      </c>
      <c r="D664" s="144" t="s">
        <v>127</v>
      </c>
      <c r="E664" s="144" t="s">
        <v>753</v>
      </c>
      <c r="F664" s="144">
        <v>270101</v>
      </c>
      <c r="G664" s="144" t="s">
        <v>1759</v>
      </c>
      <c r="H664" s="144" t="s">
        <v>970</v>
      </c>
      <c r="I664" s="144" t="s">
        <v>92</v>
      </c>
      <c r="J664" s="144" t="s">
        <v>92</v>
      </c>
      <c r="K664" s="144"/>
      <c r="L664" s="144">
        <v>0</v>
      </c>
      <c r="M664" s="162">
        <v>0</v>
      </c>
      <c r="N664" s="144">
        <v>0</v>
      </c>
      <c r="O664" s="144">
        <v>0</v>
      </c>
      <c r="P664" s="144"/>
      <c r="Q664" s="144"/>
      <c r="R664" s="144">
        <v>0</v>
      </c>
      <c r="S664" s="163">
        <v>0</v>
      </c>
    </row>
    <row r="665" spans="1:19" x14ac:dyDescent="0.25">
      <c r="A665" s="164" t="s">
        <v>114</v>
      </c>
      <c r="B665" s="145" t="s">
        <v>703</v>
      </c>
      <c r="C665" s="145">
        <v>1113</v>
      </c>
      <c r="D665" s="145" t="s">
        <v>127</v>
      </c>
      <c r="E665" s="145" t="s">
        <v>753</v>
      </c>
      <c r="F665" s="145">
        <v>270101</v>
      </c>
      <c r="G665" s="145" t="s">
        <v>1759</v>
      </c>
      <c r="H665" s="145" t="s">
        <v>972</v>
      </c>
      <c r="I665" s="145" t="s">
        <v>92</v>
      </c>
      <c r="J665" s="145" t="s">
        <v>92</v>
      </c>
      <c r="K665" s="145"/>
      <c r="L665" s="145">
        <v>0</v>
      </c>
      <c r="M665" s="165">
        <v>0</v>
      </c>
      <c r="N665" s="145">
        <v>0</v>
      </c>
      <c r="O665" s="145">
        <v>0</v>
      </c>
      <c r="P665" s="145"/>
      <c r="Q665" s="145"/>
      <c r="R665" s="145">
        <v>0</v>
      </c>
      <c r="S665" s="166">
        <v>0</v>
      </c>
    </row>
    <row r="666" spans="1:19" x14ac:dyDescent="0.25">
      <c r="A666" s="161" t="s">
        <v>114</v>
      </c>
      <c r="B666" s="144" t="s">
        <v>703</v>
      </c>
      <c r="C666" s="144">
        <v>1401</v>
      </c>
      <c r="D666" s="144" t="s">
        <v>2140</v>
      </c>
      <c r="E666" s="144" t="s">
        <v>126</v>
      </c>
      <c r="F666" s="144">
        <v>270501</v>
      </c>
      <c r="G666" s="144" t="s">
        <v>1759</v>
      </c>
      <c r="H666" s="144" t="s">
        <v>547</v>
      </c>
      <c r="I666" s="144" t="s">
        <v>92</v>
      </c>
      <c r="J666" s="144" t="s">
        <v>92</v>
      </c>
      <c r="K666" s="144"/>
      <c r="L666" s="144">
        <v>0</v>
      </c>
      <c r="M666" s="162">
        <v>0</v>
      </c>
      <c r="N666" s="144">
        <v>0</v>
      </c>
      <c r="O666" s="144">
        <v>0</v>
      </c>
      <c r="P666" s="144"/>
      <c r="Q666" s="144"/>
      <c r="R666" s="144">
        <v>0</v>
      </c>
      <c r="S666" s="163">
        <v>0</v>
      </c>
    </row>
    <row r="667" spans="1:19" x14ac:dyDescent="0.25">
      <c r="A667" s="164" t="s">
        <v>114</v>
      </c>
      <c r="B667" s="145" t="s">
        <v>703</v>
      </c>
      <c r="C667" s="145">
        <v>1401</v>
      </c>
      <c r="D667" s="145" t="s">
        <v>2140</v>
      </c>
      <c r="E667" s="145" t="s">
        <v>126</v>
      </c>
      <c r="F667" s="145">
        <v>270501</v>
      </c>
      <c r="G667" s="145" t="s">
        <v>1759</v>
      </c>
      <c r="H667" s="145" t="s">
        <v>550</v>
      </c>
      <c r="I667" s="145" t="s">
        <v>92</v>
      </c>
      <c r="J667" s="145" t="s">
        <v>92</v>
      </c>
      <c r="K667" s="145"/>
      <c r="L667" s="145">
        <v>0</v>
      </c>
      <c r="M667" s="165">
        <v>0</v>
      </c>
      <c r="N667" s="145">
        <v>0</v>
      </c>
      <c r="O667" s="145">
        <v>0</v>
      </c>
      <c r="P667" s="145"/>
      <c r="Q667" s="145"/>
      <c r="R667" s="145">
        <v>0</v>
      </c>
      <c r="S667" s="166">
        <v>0</v>
      </c>
    </row>
    <row r="668" spans="1:19" x14ac:dyDescent="0.25">
      <c r="A668" s="161" t="s">
        <v>114</v>
      </c>
      <c r="B668" s="144" t="s">
        <v>703</v>
      </c>
      <c r="C668" s="144">
        <v>1501</v>
      </c>
      <c r="D668" s="144" t="s">
        <v>2141</v>
      </c>
      <c r="E668" s="144" t="s">
        <v>112</v>
      </c>
      <c r="F668" s="144">
        <v>270101</v>
      </c>
      <c r="G668" s="144" t="s">
        <v>1759</v>
      </c>
      <c r="H668" s="144" t="s">
        <v>547</v>
      </c>
      <c r="I668" s="144" t="s">
        <v>92</v>
      </c>
      <c r="J668" s="144" t="s">
        <v>92</v>
      </c>
      <c r="K668" s="144"/>
      <c r="L668" s="144">
        <v>0</v>
      </c>
      <c r="M668" s="162">
        <v>0</v>
      </c>
      <c r="N668" s="144">
        <v>0</v>
      </c>
      <c r="O668" s="144">
        <v>0</v>
      </c>
      <c r="P668" s="144"/>
      <c r="Q668" s="144"/>
      <c r="R668" s="144">
        <v>0</v>
      </c>
      <c r="S668" s="163">
        <v>0</v>
      </c>
    </row>
    <row r="669" spans="1:19" x14ac:dyDescent="0.25">
      <c r="A669" s="164" t="s">
        <v>114</v>
      </c>
      <c r="B669" s="145" t="s">
        <v>628</v>
      </c>
      <c r="C669" s="145">
        <v>1100</v>
      </c>
      <c r="D669" s="145" t="s">
        <v>144</v>
      </c>
      <c r="E669" s="145" t="s">
        <v>138</v>
      </c>
      <c r="F669" s="145">
        <v>500902</v>
      </c>
      <c r="G669" s="145" t="s">
        <v>1794</v>
      </c>
      <c r="H669" s="145" t="s">
        <v>547</v>
      </c>
      <c r="I669" s="145" t="s">
        <v>92</v>
      </c>
      <c r="J669" s="145" t="s">
        <v>92</v>
      </c>
      <c r="K669" s="145"/>
      <c r="L669" s="145">
        <v>0</v>
      </c>
      <c r="M669" s="165">
        <v>0</v>
      </c>
      <c r="N669" s="145">
        <v>0</v>
      </c>
      <c r="O669" s="145">
        <v>0</v>
      </c>
      <c r="P669" s="145"/>
      <c r="Q669" s="145"/>
      <c r="R669" s="145">
        <v>0</v>
      </c>
      <c r="S669" s="166">
        <v>0</v>
      </c>
    </row>
    <row r="670" spans="1:19" x14ac:dyDescent="0.25">
      <c r="A670" s="161" t="s">
        <v>114</v>
      </c>
      <c r="B670" s="144" t="s">
        <v>628</v>
      </c>
      <c r="C670" s="144">
        <v>1100</v>
      </c>
      <c r="D670" s="144" t="s">
        <v>144</v>
      </c>
      <c r="E670" s="144" t="s">
        <v>138</v>
      </c>
      <c r="F670" s="144">
        <v>500902</v>
      </c>
      <c r="G670" s="144" t="s">
        <v>1794</v>
      </c>
      <c r="H670" s="144" t="s">
        <v>550</v>
      </c>
      <c r="I670" s="144" t="s">
        <v>92</v>
      </c>
      <c r="J670" s="144" t="s">
        <v>92</v>
      </c>
      <c r="K670" s="144"/>
      <c r="L670" s="144">
        <v>0</v>
      </c>
      <c r="M670" s="162">
        <v>0</v>
      </c>
      <c r="N670" s="144">
        <v>0</v>
      </c>
      <c r="O670" s="144">
        <v>0</v>
      </c>
      <c r="P670" s="144"/>
      <c r="Q670" s="144"/>
      <c r="R670" s="144">
        <v>0</v>
      </c>
      <c r="S670" s="163">
        <v>0</v>
      </c>
    </row>
    <row r="671" spans="1:19" x14ac:dyDescent="0.25">
      <c r="A671" s="164" t="s">
        <v>114</v>
      </c>
      <c r="B671" s="145" t="s">
        <v>1126</v>
      </c>
      <c r="C671" s="145">
        <v>2010</v>
      </c>
      <c r="D671" s="145" t="s">
        <v>190</v>
      </c>
      <c r="E671" s="145" t="s">
        <v>1129</v>
      </c>
      <c r="F671" s="145">
        <v>380101</v>
      </c>
      <c r="G671" s="145" t="s">
        <v>1732</v>
      </c>
      <c r="H671" s="145" t="s">
        <v>547</v>
      </c>
      <c r="I671" s="145" t="s">
        <v>92</v>
      </c>
      <c r="J671" s="145" t="s">
        <v>92</v>
      </c>
      <c r="K671" s="145"/>
      <c r="L671" s="145">
        <v>0</v>
      </c>
      <c r="M671" s="165">
        <v>0</v>
      </c>
      <c r="N671" s="145">
        <v>0</v>
      </c>
      <c r="O671" s="145">
        <v>0</v>
      </c>
      <c r="P671" s="145"/>
      <c r="Q671" s="145"/>
      <c r="R671" s="145">
        <v>0</v>
      </c>
      <c r="S671" s="166">
        <v>0</v>
      </c>
    </row>
    <row r="672" spans="1:19" x14ac:dyDescent="0.25">
      <c r="A672" s="161" t="s">
        <v>114</v>
      </c>
      <c r="B672" s="144" t="s">
        <v>1126</v>
      </c>
      <c r="C672" s="144">
        <v>2010</v>
      </c>
      <c r="D672" s="144" t="s">
        <v>190</v>
      </c>
      <c r="E672" s="144" t="s">
        <v>1129</v>
      </c>
      <c r="F672" s="144">
        <v>380101</v>
      </c>
      <c r="G672" s="144" t="s">
        <v>1732</v>
      </c>
      <c r="H672" s="144" t="s">
        <v>550</v>
      </c>
      <c r="I672" s="144" t="s">
        <v>92</v>
      </c>
      <c r="J672" s="144" t="s">
        <v>92</v>
      </c>
      <c r="K672" s="144"/>
      <c r="L672" s="144">
        <v>0</v>
      </c>
      <c r="M672" s="162">
        <v>0</v>
      </c>
      <c r="N672" s="144">
        <v>0</v>
      </c>
      <c r="O672" s="144">
        <v>0</v>
      </c>
      <c r="P672" s="144"/>
      <c r="Q672" s="144"/>
      <c r="R672" s="144">
        <v>0</v>
      </c>
      <c r="S672" s="163">
        <v>0</v>
      </c>
    </row>
    <row r="673" spans="1:19" x14ac:dyDescent="0.25">
      <c r="A673" s="164" t="s">
        <v>114</v>
      </c>
      <c r="B673" s="145" t="s">
        <v>1126</v>
      </c>
      <c r="C673" s="145">
        <v>2010</v>
      </c>
      <c r="D673" s="145" t="s">
        <v>190</v>
      </c>
      <c r="E673" s="145" t="s">
        <v>1129</v>
      </c>
      <c r="F673" s="145">
        <v>380101</v>
      </c>
      <c r="G673" s="145" t="s">
        <v>1732</v>
      </c>
      <c r="H673" s="145" t="s">
        <v>970</v>
      </c>
      <c r="I673" s="145" t="s">
        <v>92</v>
      </c>
      <c r="J673" s="145" t="s">
        <v>92</v>
      </c>
      <c r="K673" s="145"/>
      <c r="L673" s="145">
        <v>0</v>
      </c>
      <c r="M673" s="165">
        <v>0</v>
      </c>
      <c r="N673" s="145">
        <v>0</v>
      </c>
      <c r="O673" s="145">
        <v>0</v>
      </c>
      <c r="P673" s="145"/>
      <c r="Q673" s="145"/>
      <c r="R673" s="145">
        <v>0</v>
      </c>
      <c r="S673" s="166">
        <v>0</v>
      </c>
    </row>
    <row r="674" spans="1:19" x14ac:dyDescent="0.25">
      <c r="A674" s="161" t="s">
        <v>114</v>
      </c>
      <c r="B674" s="144" t="s">
        <v>1126</v>
      </c>
      <c r="C674" s="144">
        <v>2010</v>
      </c>
      <c r="D674" s="144" t="s">
        <v>190</v>
      </c>
      <c r="E674" s="144" t="s">
        <v>1129</v>
      </c>
      <c r="F674" s="144">
        <v>380101</v>
      </c>
      <c r="G674" s="144" t="s">
        <v>1732</v>
      </c>
      <c r="H674" s="144" t="s">
        <v>972</v>
      </c>
      <c r="I674" s="144" t="s">
        <v>92</v>
      </c>
      <c r="J674" s="144" t="s">
        <v>92</v>
      </c>
      <c r="K674" s="144"/>
      <c r="L674" s="144">
        <v>0</v>
      </c>
      <c r="M674" s="162">
        <v>0</v>
      </c>
      <c r="N674" s="144">
        <v>0</v>
      </c>
      <c r="O674" s="144">
        <v>0</v>
      </c>
      <c r="P674" s="144"/>
      <c r="Q674" s="144"/>
      <c r="R674" s="144">
        <v>0</v>
      </c>
      <c r="S674" s="163">
        <v>0</v>
      </c>
    </row>
    <row r="675" spans="1:19" x14ac:dyDescent="0.25">
      <c r="A675" s="164" t="s">
        <v>114</v>
      </c>
      <c r="B675" s="145" t="s">
        <v>362</v>
      </c>
      <c r="C675" s="145">
        <v>1101</v>
      </c>
      <c r="D675" s="145" t="s">
        <v>90</v>
      </c>
      <c r="E675" s="145" t="s">
        <v>89</v>
      </c>
      <c r="F675" s="145">
        <v>451001</v>
      </c>
      <c r="G675" s="145" t="s">
        <v>1735</v>
      </c>
      <c r="H675" s="145" t="s">
        <v>970</v>
      </c>
      <c r="I675" s="145" t="s">
        <v>92</v>
      </c>
      <c r="J675" s="145" t="s">
        <v>92</v>
      </c>
      <c r="K675" s="145"/>
      <c r="L675" s="145">
        <v>0</v>
      </c>
      <c r="M675" s="165">
        <v>0</v>
      </c>
      <c r="N675" s="145">
        <v>0</v>
      </c>
      <c r="O675" s="145">
        <v>0</v>
      </c>
      <c r="P675" s="145"/>
      <c r="Q675" s="145"/>
      <c r="R675" s="145">
        <v>0</v>
      </c>
      <c r="S675" s="166">
        <v>0</v>
      </c>
    </row>
    <row r="676" spans="1:19" x14ac:dyDescent="0.25">
      <c r="A676" s="161" t="s">
        <v>114</v>
      </c>
      <c r="B676" s="144" t="s">
        <v>362</v>
      </c>
      <c r="C676" s="144">
        <v>1101</v>
      </c>
      <c r="D676" s="144" t="s">
        <v>90</v>
      </c>
      <c r="E676" s="144" t="s">
        <v>89</v>
      </c>
      <c r="F676" s="144">
        <v>451001</v>
      </c>
      <c r="G676" s="144" t="s">
        <v>1735</v>
      </c>
      <c r="H676" s="144" t="s">
        <v>972</v>
      </c>
      <c r="I676" s="144" t="s">
        <v>92</v>
      </c>
      <c r="J676" s="144" t="s">
        <v>92</v>
      </c>
      <c r="K676" s="144"/>
      <c r="L676" s="144">
        <v>0</v>
      </c>
      <c r="M676" s="162">
        <v>0</v>
      </c>
      <c r="N676" s="144">
        <v>0</v>
      </c>
      <c r="O676" s="144">
        <v>0</v>
      </c>
      <c r="P676" s="144"/>
      <c r="Q676" s="144"/>
      <c r="R676" s="144">
        <v>0</v>
      </c>
      <c r="S676" s="163">
        <v>0</v>
      </c>
    </row>
    <row r="677" spans="1:19" x14ac:dyDescent="0.25">
      <c r="A677" s="164" t="s">
        <v>114</v>
      </c>
      <c r="B677" s="145" t="s">
        <v>362</v>
      </c>
      <c r="C677" s="145">
        <v>1101</v>
      </c>
      <c r="D677" s="145" t="s">
        <v>90</v>
      </c>
      <c r="E677" s="145" t="s">
        <v>89</v>
      </c>
      <c r="F677" s="145">
        <v>451001</v>
      </c>
      <c r="G677" s="145" t="s">
        <v>1735</v>
      </c>
      <c r="H677" s="145" t="s">
        <v>1000</v>
      </c>
      <c r="I677" s="145" t="s">
        <v>92</v>
      </c>
      <c r="J677" s="145" t="s">
        <v>92</v>
      </c>
      <c r="K677" s="145"/>
      <c r="L677" s="145">
        <v>0</v>
      </c>
      <c r="M677" s="165">
        <v>0</v>
      </c>
      <c r="N677" s="145">
        <v>0</v>
      </c>
      <c r="O677" s="145">
        <v>0</v>
      </c>
      <c r="P677" s="145"/>
      <c r="Q677" s="145"/>
      <c r="R677" s="145">
        <v>0</v>
      </c>
      <c r="S677" s="166">
        <v>0</v>
      </c>
    </row>
    <row r="678" spans="1:19" x14ac:dyDescent="0.25">
      <c r="A678" s="161" t="s">
        <v>114</v>
      </c>
      <c r="B678" s="144" t="s">
        <v>313</v>
      </c>
      <c r="C678" s="144">
        <v>1101</v>
      </c>
      <c r="D678" s="144" t="s">
        <v>110</v>
      </c>
      <c r="E678" s="144" t="s">
        <v>315</v>
      </c>
      <c r="F678" s="144">
        <v>420101</v>
      </c>
      <c r="G678" s="144" t="s">
        <v>111</v>
      </c>
      <c r="H678" s="144" t="s">
        <v>550</v>
      </c>
      <c r="I678" s="144" t="s">
        <v>92</v>
      </c>
      <c r="J678" s="144" t="s">
        <v>92</v>
      </c>
      <c r="K678" s="144"/>
      <c r="L678" s="144">
        <v>0</v>
      </c>
      <c r="M678" s="162">
        <v>0</v>
      </c>
      <c r="N678" s="144">
        <v>0</v>
      </c>
      <c r="O678" s="144">
        <v>0</v>
      </c>
      <c r="P678" s="144"/>
      <c r="Q678" s="144"/>
      <c r="R678" s="144">
        <v>0</v>
      </c>
      <c r="S678" s="163">
        <v>0</v>
      </c>
    </row>
    <row r="679" spans="1:19" x14ac:dyDescent="0.25">
      <c r="A679" s="164" t="s">
        <v>114</v>
      </c>
      <c r="B679" s="145" t="s">
        <v>313</v>
      </c>
      <c r="C679" s="145">
        <v>1101</v>
      </c>
      <c r="D679" s="145" t="s">
        <v>110</v>
      </c>
      <c r="E679" s="145" t="s">
        <v>315</v>
      </c>
      <c r="F679" s="145">
        <v>420101</v>
      </c>
      <c r="G679" s="145" t="s">
        <v>111</v>
      </c>
      <c r="H679" s="145" t="s">
        <v>970</v>
      </c>
      <c r="I679" s="145" t="s">
        <v>92</v>
      </c>
      <c r="J679" s="145" t="s">
        <v>92</v>
      </c>
      <c r="K679" s="145"/>
      <c r="L679" s="145">
        <v>0</v>
      </c>
      <c r="M679" s="165">
        <v>0</v>
      </c>
      <c r="N679" s="145">
        <v>0</v>
      </c>
      <c r="O679" s="145">
        <v>0</v>
      </c>
      <c r="P679" s="145"/>
      <c r="Q679" s="145"/>
      <c r="R679" s="145">
        <v>0</v>
      </c>
      <c r="S679" s="166">
        <v>0</v>
      </c>
    </row>
    <row r="680" spans="1:19" x14ac:dyDescent="0.25">
      <c r="A680" s="161" t="s">
        <v>114</v>
      </c>
      <c r="B680" s="144" t="s">
        <v>313</v>
      </c>
      <c r="C680" s="144">
        <v>1101</v>
      </c>
      <c r="D680" s="144" t="s">
        <v>110</v>
      </c>
      <c r="E680" s="144" t="s">
        <v>315</v>
      </c>
      <c r="F680" s="144">
        <v>420101</v>
      </c>
      <c r="G680" s="144" t="s">
        <v>111</v>
      </c>
      <c r="H680" s="144" t="s">
        <v>1000</v>
      </c>
      <c r="I680" s="144" t="s">
        <v>92</v>
      </c>
      <c r="J680" s="144" t="s">
        <v>92</v>
      </c>
      <c r="K680" s="144"/>
      <c r="L680" s="144">
        <v>0</v>
      </c>
      <c r="M680" s="162">
        <v>0</v>
      </c>
      <c r="N680" s="144">
        <v>0</v>
      </c>
      <c r="O680" s="144">
        <v>0</v>
      </c>
      <c r="P680" s="144"/>
      <c r="Q680" s="144"/>
      <c r="R680" s="144">
        <v>0</v>
      </c>
      <c r="S680" s="163">
        <v>0</v>
      </c>
    </row>
    <row r="681" spans="1:19" x14ac:dyDescent="0.25">
      <c r="A681" s="164" t="s">
        <v>114</v>
      </c>
      <c r="B681" s="145" t="s">
        <v>306</v>
      </c>
      <c r="C681" s="145">
        <v>1101</v>
      </c>
      <c r="D681" s="145" t="s">
        <v>131</v>
      </c>
      <c r="E681" s="145" t="s">
        <v>130</v>
      </c>
      <c r="F681" s="145">
        <v>451101</v>
      </c>
      <c r="G681" s="145" t="s">
        <v>1735</v>
      </c>
      <c r="H681" s="145" t="s">
        <v>550</v>
      </c>
      <c r="I681" s="145" t="s">
        <v>92</v>
      </c>
      <c r="J681" s="145" t="s">
        <v>92</v>
      </c>
      <c r="K681" s="145"/>
      <c r="L681" s="145">
        <v>0</v>
      </c>
      <c r="M681" s="165">
        <v>0</v>
      </c>
      <c r="N681" s="145">
        <v>0</v>
      </c>
      <c r="O681" s="145">
        <v>0</v>
      </c>
      <c r="P681" s="145"/>
      <c r="Q681" s="145"/>
      <c r="R681" s="145">
        <v>0</v>
      </c>
      <c r="S681" s="166">
        <v>0</v>
      </c>
    </row>
    <row r="682" spans="1:19" x14ac:dyDescent="0.25">
      <c r="A682" s="161" t="s">
        <v>114</v>
      </c>
      <c r="B682" s="144" t="s">
        <v>306</v>
      </c>
      <c r="C682" s="144">
        <v>1101</v>
      </c>
      <c r="D682" s="144" t="s">
        <v>131</v>
      </c>
      <c r="E682" s="144" t="s">
        <v>130</v>
      </c>
      <c r="F682" s="144">
        <v>451101</v>
      </c>
      <c r="G682" s="144" t="s">
        <v>1735</v>
      </c>
      <c r="H682" s="144" t="s">
        <v>970</v>
      </c>
      <c r="I682" s="144" t="s">
        <v>92</v>
      </c>
      <c r="J682" s="144" t="s">
        <v>92</v>
      </c>
      <c r="K682" s="144"/>
      <c r="L682" s="144">
        <v>0</v>
      </c>
      <c r="M682" s="162">
        <v>0</v>
      </c>
      <c r="N682" s="144">
        <v>0</v>
      </c>
      <c r="O682" s="144">
        <v>0</v>
      </c>
      <c r="P682" s="144"/>
      <c r="Q682" s="144"/>
      <c r="R682" s="144">
        <v>0</v>
      </c>
      <c r="S682" s="163">
        <v>0</v>
      </c>
    </row>
    <row r="683" spans="1:19" x14ac:dyDescent="0.25">
      <c r="A683" s="164" t="s">
        <v>114</v>
      </c>
      <c r="B683" s="145" t="s">
        <v>306</v>
      </c>
      <c r="C683" s="145">
        <v>1101</v>
      </c>
      <c r="D683" s="145" t="s">
        <v>131</v>
      </c>
      <c r="E683" s="145" t="s">
        <v>130</v>
      </c>
      <c r="F683" s="145">
        <v>451101</v>
      </c>
      <c r="G683" s="145" t="s">
        <v>1735</v>
      </c>
      <c r="H683" s="145" t="s">
        <v>972</v>
      </c>
      <c r="I683" s="145" t="s">
        <v>92</v>
      </c>
      <c r="J683" s="145" t="s">
        <v>92</v>
      </c>
      <c r="K683" s="145"/>
      <c r="L683" s="145">
        <v>0</v>
      </c>
      <c r="M683" s="165">
        <v>0</v>
      </c>
      <c r="N683" s="145">
        <v>0</v>
      </c>
      <c r="O683" s="145">
        <v>0</v>
      </c>
      <c r="P683" s="145"/>
      <c r="Q683" s="145"/>
      <c r="R683" s="145">
        <v>0</v>
      </c>
      <c r="S683" s="166">
        <v>0</v>
      </c>
    </row>
    <row r="684" spans="1:19" x14ac:dyDescent="0.25">
      <c r="A684" s="161" t="s">
        <v>114</v>
      </c>
      <c r="B684" s="144" t="s">
        <v>306</v>
      </c>
      <c r="C684" s="144">
        <v>1101</v>
      </c>
      <c r="D684" s="144" t="s">
        <v>131</v>
      </c>
      <c r="E684" s="144" t="s">
        <v>130</v>
      </c>
      <c r="F684" s="144">
        <v>451101</v>
      </c>
      <c r="G684" s="144" t="s">
        <v>1735</v>
      </c>
      <c r="H684" s="144" t="s">
        <v>1000</v>
      </c>
      <c r="I684" s="144" t="s">
        <v>92</v>
      </c>
      <c r="J684" s="144" t="s">
        <v>92</v>
      </c>
      <c r="K684" s="144"/>
      <c r="L684" s="144">
        <v>0</v>
      </c>
      <c r="M684" s="162">
        <v>0</v>
      </c>
      <c r="N684" s="144">
        <v>0</v>
      </c>
      <c r="O684" s="144">
        <v>0</v>
      </c>
      <c r="P684" s="144"/>
      <c r="Q684" s="144"/>
      <c r="R684" s="144">
        <v>0</v>
      </c>
      <c r="S684" s="163">
        <v>0</v>
      </c>
    </row>
    <row r="685" spans="1:19" x14ac:dyDescent="0.25">
      <c r="A685" s="164" t="s">
        <v>114</v>
      </c>
      <c r="B685" s="145" t="s">
        <v>306</v>
      </c>
      <c r="C685" s="145">
        <v>1101</v>
      </c>
      <c r="D685" s="145" t="s">
        <v>131</v>
      </c>
      <c r="E685" s="145" t="s">
        <v>130</v>
      </c>
      <c r="F685" s="145">
        <v>451101</v>
      </c>
      <c r="G685" s="145" t="s">
        <v>1735</v>
      </c>
      <c r="H685" s="145" t="s">
        <v>547</v>
      </c>
      <c r="I685" s="145" t="s">
        <v>92</v>
      </c>
      <c r="J685" s="145" t="s">
        <v>92</v>
      </c>
      <c r="K685" s="145"/>
      <c r="L685" s="145">
        <v>0</v>
      </c>
      <c r="M685" s="165">
        <v>0</v>
      </c>
      <c r="N685" s="145">
        <v>0</v>
      </c>
      <c r="O685" s="145">
        <v>0</v>
      </c>
      <c r="P685" s="145"/>
      <c r="Q685" s="145"/>
      <c r="R685" s="145">
        <v>0</v>
      </c>
      <c r="S685" s="166">
        <v>0</v>
      </c>
    </row>
    <row r="686" spans="1:19" x14ac:dyDescent="0.25">
      <c r="A686" s="161" t="s">
        <v>114</v>
      </c>
      <c r="B686" s="144" t="s">
        <v>477</v>
      </c>
      <c r="C686" s="144">
        <v>2001</v>
      </c>
      <c r="D686" s="144" t="s">
        <v>2144</v>
      </c>
      <c r="E686" s="144" t="s">
        <v>1164</v>
      </c>
      <c r="F686" s="144">
        <v>160905</v>
      </c>
      <c r="G686" s="144" t="s">
        <v>137</v>
      </c>
      <c r="H686" s="144" t="s">
        <v>547</v>
      </c>
      <c r="I686" s="144" t="s">
        <v>92</v>
      </c>
      <c r="J686" s="144" t="s">
        <v>92</v>
      </c>
      <c r="K686" s="144"/>
      <c r="L686" s="144">
        <v>0</v>
      </c>
      <c r="M686" s="162">
        <v>0</v>
      </c>
      <c r="N686" s="144">
        <v>0</v>
      </c>
      <c r="O686" s="144">
        <v>0</v>
      </c>
      <c r="P686" s="144"/>
      <c r="Q686" s="144"/>
      <c r="R686" s="144">
        <v>0</v>
      </c>
      <c r="S686" s="163">
        <v>0</v>
      </c>
    </row>
    <row r="687" spans="1:19" x14ac:dyDescent="0.25">
      <c r="A687" s="164" t="s">
        <v>114</v>
      </c>
      <c r="B687" s="145" t="s">
        <v>477</v>
      </c>
      <c r="C687" s="145">
        <v>2001</v>
      </c>
      <c r="D687" s="145" t="s">
        <v>2144</v>
      </c>
      <c r="E687" s="145" t="s">
        <v>1164</v>
      </c>
      <c r="F687" s="145">
        <v>160905</v>
      </c>
      <c r="G687" s="145" t="s">
        <v>137</v>
      </c>
      <c r="H687" s="145" t="s">
        <v>550</v>
      </c>
      <c r="I687" s="145" t="s">
        <v>92</v>
      </c>
      <c r="J687" s="145" t="s">
        <v>92</v>
      </c>
      <c r="K687" s="145"/>
      <c r="L687" s="145">
        <v>0</v>
      </c>
      <c r="M687" s="165">
        <v>0</v>
      </c>
      <c r="N687" s="145">
        <v>0</v>
      </c>
      <c r="O687" s="145">
        <v>0</v>
      </c>
      <c r="P687" s="145"/>
      <c r="Q687" s="145"/>
      <c r="R687" s="145">
        <v>0</v>
      </c>
      <c r="S687" s="166">
        <v>0</v>
      </c>
    </row>
    <row r="688" spans="1:19" x14ac:dyDescent="0.25">
      <c r="A688" s="161" t="s">
        <v>114</v>
      </c>
      <c r="B688" s="144" t="s">
        <v>477</v>
      </c>
      <c r="C688" s="144">
        <v>2002</v>
      </c>
      <c r="D688" s="144" t="s">
        <v>2172</v>
      </c>
      <c r="E688" s="144" t="s">
        <v>1169</v>
      </c>
      <c r="F688" s="144">
        <v>160905</v>
      </c>
      <c r="G688" s="144" t="s">
        <v>137</v>
      </c>
      <c r="H688" s="144" t="s">
        <v>547</v>
      </c>
      <c r="I688" s="144" t="s">
        <v>92</v>
      </c>
      <c r="J688" s="144" t="s">
        <v>92</v>
      </c>
      <c r="K688" s="144"/>
      <c r="L688" s="144">
        <v>0</v>
      </c>
      <c r="M688" s="162">
        <v>0</v>
      </c>
      <c r="N688" s="144">
        <v>0</v>
      </c>
      <c r="O688" s="144">
        <v>0</v>
      </c>
      <c r="P688" s="144"/>
      <c r="Q688" s="144"/>
      <c r="R688" s="144">
        <v>0</v>
      </c>
      <c r="S688" s="163">
        <v>0</v>
      </c>
    </row>
    <row r="689" spans="1:19" x14ac:dyDescent="0.25">
      <c r="A689" s="164" t="s">
        <v>114</v>
      </c>
      <c r="B689" s="145" t="s">
        <v>544</v>
      </c>
      <c r="C689" s="145">
        <v>1100</v>
      </c>
      <c r="D689" s="145" t="s">
        <v>2135</v>
      </c>
      <c r="E689" s="145" t="s">
        <v>546</v>
      </c>
      <c r="F689" s="145">
        <v>360110</v>
      </c>
      <c r="G689" s="145" t="s">
        <v>1748</v>
      </c>
      <c r="H689" s="145" t="s">
        <v>552</v>
      </c>
      <c r="I689" s="145" t="s">
        <v>92</v>
      </c>
      <c r="J689" s="145" t="s">
        <v>92</v>
      </c>
      <c r="K689" s="145" t="s">
        <v>548</v>
      </c>
      <c r="L689" s="145">
        <v>0</v>
      </c>
      <c r="M689" s="165">
        <v>0</v>
      </c>
      <c r="N689" s="145">
        <v>0</v>
      </c>
      <c r="O689" s="145">
        <v>0</v>
      </c>
      <c r="P689" s="145"/>
      <c r="Q689" s="145"/>
      <c r="R689" s="145">
        <v>0</v>
      </c>
      <c r="S689" s="166">
        <v>0</v>
      </c>
    </row>
    <row r="690" spans="1:19" x14ac:dyDescent="0.25">
      <c r="A690" s="161" t="s">
        <v>114</v>
      </c>
      <c r="B690" s="144" t="s">
        <v>371</v>
      </c>
      <c r="C690" s="144">
        <v>1100</v>
      </c>
      <c r="D690" s="144" t="s">
        <v>2136</v>
      </c>
      <c r="E690" s="144" t="s">
        <v>995</v>
      </c>
      <c r="F690" s="144">
        <v>231001</v>
      </c>
      <c r="G690" s="144" t="s">
        <v>119</v>
      </c>
      <c r="H690" s="144" t="s">
        <v>552</v>
      </c>
      <c r="I690" s="144" t="s">
        <v>92</v>
      </c>
      <c r="J690" s="144" t="s">
        <v>92</v>
      </c>
      <c r="K690" s="144" t="s">
        <v>548</v>
      </c>
      <c r="L690" s="144">
        <v>0</v>
      </c>
      <c r="M690" s="162">
        <v>0</v>
      </c>
      <c r="N690" s="144">
        <v>0</v>
      </c>
      <c r="O690" s="144">
        <v>0</v>
      </c>
      <c r="P690" s="144"/>
      <c r="Q690" s="144"/>
      <c r="R690" s="144">
        <v>0</v>
      </c>
      <c r="S690" s="163">
        <v>0</v>
      </c>
    </row>
    <row r="691" spans="1:19" x14ac:dyDescent="0.25">
      <c r="A691" s="164" t="s">
        <v>114</v>
      </c>
      <c r="B691" s="145" t="s">
        <v>420</v>
      </c>
      <c r="C691" s="145">
        <v>1101</v>
      </c>
      <c r="D691" s="145" t="s">
        <v>124</v>
      </c>
      <c r="E691" s="145" t="s">
        <v>426</v>
      </c>
      <c r="F691" s="145">
        <v>230101</v>
      </c>
      <c r="G691" s="145" t="s">
        <v>119</v>
      </c>
      <c r="H691" s="145" t="s">
        <v>1022</v>
      </c>
      <c r="I691" s="145" t="s">
        <v>92</v>
      </c>
      <c r="J691" s="145" t="s">
        <v>92</v>
      </c>
      <c r="K691" s="145"/>
      <c r="L691" s="145">
        <v>0</v>
      </c>
      <c r="M691" s="165">
        <v>0</v>
      </c>
      <c r="N691" s="145">
        <v>0</v>
      </c>
      <c r="O691" s="145">
        <v>0</v>
      </c>
      <c r="P691" s="145"/>
      <c r="Q691" s="145"/>
      <c r="R691" s="145">
        <v>0</v>
      </c>
      <c r="S691" s="166">
        <v>0</v>
      </c>
    </row>
    <row r="692" spans="1:19" x14ac:dyDescent="0.25">
      <c r="A692" s="161" t="s">
        <v>114</v>
      </c>
      <c r="B692" s="144" t="s">
        <v>420</v>
      </c>
      <c r="C692" s="144">
        <v>1102</v>
      </c>
      <c r="D692" s="144" t="s">
        <v>1824</v>
      </c>
      <c r="E692" s="144" t="s">
        <v>423</v>
      </c>
      <c r="F692" s="144">
        <v>230101</v>
      </c>
      <c r="G692" s="144" t="s">
        <v>119</v>
      </c>
      <c r="H692" s="144" t="s">
        <v>552</v>
      </c>
      <c r="I692" s="144" t="s">
        <v>92</v>
      </c>
      <c r="J692" s="144" t="s">
        <v>92</v>
      </c>
      <c r="K692" s="144"/>
      <c r="L692" s="144">
        <v>0</v>
      </c>
      <c r="M692" s="162">
        <v>0</v>
      </c>
      <c r="N692" s="144">
        <v>0</v>
      </c>
      <c r="O692" s="144">
        <v>0</v>
      </c>
      <c r="P692" s="144"/>
      <c r="Q692" s="144"/>
      <c r="R692" s="144">
        <v>0</v>
      </c>
      <c r="S692" s="163">
        <v>0</v>
      </c>
    </row>
    <row r="693" spans="1:19" x14ac:dyDescent="0.25">
      <c r="A693" s="164" t="s">
        <v>114</v>
      </c>
      <c r="B693" s="145" t="s">
        <v>420</v>
      </c>
      <c r="C693" s="145">
        <v>1102</v>
      </c>
      <c r="D693" s="145" t="s">
        <v>1824</v>
      </c>
      <c r="E693" s="145" t="s">
        <v>423</v>
      </c>
      <c r="F693" s="145">
        <v>230101</v>
      </c>
      <c r="G693" s="145" t="s">
        <v>119</v>
      </c>
      <c r="H693" s="145" t="s">
        <v>1022</v>
      </c>
      <c r="I693" s="145" t="s">
        <v>92</v>
      </c>
      <c r="J693" s="145" t="s">
        <v>92</v>
      </c>
      <c r="K693" s="145"/>
      <c r="L693" s="145">
        <v>0</v>
      </c>
      <c r="M693" s="165">
        <v>0</v>
      </c>
      <c r="N693" s="145">
        <v>0</v>
      </c>
      <c r="O693" s="145">
        <v>0</v>
      </c>
      <c r="P693" s="145"/>
      <c r="Q693" s="145"/>
      <c r="R693" s="145">
        <v>0</v>
      </c>
      <c r="S693" s="166">
        <v>0</v>
      </c>
    </row>
    <row r="694" spans="1:19" x14ac:dyDescent="0.25">
      <c r="A694" s="161" t="s">
        <v>114</v>
      </c>
      <c r="B694" s="144" t="s">
        <v>420</v>
      </c>
      <c r="C694" s="144">
        <v>2111</v>
      </c>
      <c r="D694" s="144" t="s">
        <v>118</v>
      </c>
      <c r="E694" s="144" t="s">
        <v>117</v>
      </c>
      <c r="F694" s="144">
        <v>230101</v>
      </c>
      <c r="G694" s="144" t="s">
        <v>119</v>
      </c>
      <c r="H694" s="144" t="s">
        <v>552</v>
      </c>
      <c r="I694" s="144" t="s">
        <v>92</v>
      </c>
      <c r="J694" s="144" t="s">
        <v>92</v>
      </c>
      <c r="K694" s="144"/>
      <c r="L694" s="144">
        <v>0</v>
      </c>
      <c r="M694" s="162">
        <v>0</v>
      </c>
      <c r="N694" s="144">
        <v>0</v>
      </c>
      <c r="O694" s="144">
        <v>0</v>
      </c>
      <c r="P694" s="144"/>
      <c r="Q694" s="144"/>
      <c r="R694" s="144">
        <v>0</v>
      </c>
      <c r="S694" s="163">
        <v>0</v>
      </c>
    </row>
    <row r="695" spans="1:19" x14ac:dyDescent="0.25">
      <c r="A695" s="164" t="s">
        <v>114</v>
      </c>
      <c r="B695" s="145" t="s">
        <v>420</v>
      </c>
      <c r="C695" s="145">
        <v>2111</v>
      </c>
      <c r="D695" s="145" t="s">
        <v>118</v>
      </c>
      <c r="E695" s="145" t="s">
        <v>117</v>
      </c>
      <c r="F695" s="145">
        <v>230101</v>
      </c>
      <c r="G695" s="145" t="s">
        <v>119</v>
      </c>
      <c r="H695" s="145" t="s">
        <v>1022</v>
      </c>
      <c r="I695" s="145" t="s">
        <v>92</v>
      </c>
      <c r="J695" s="145" t="s">
        <v>92</v>
      </c>
      <c r="K695" s="145"/>
      <c r="L695" s="145">
        <v>0</v>
      </c>
      <c r="M695" s="165">
        <v>0</v>
      </c>
      <c r="N695" s="145">
        <v>0</v>
      </c>
      <c r="O695" s="145">
        <v>0</v>
      </c>
      <c r="P695" s="145"/>
      <c r="Q695" s="145"/>
      <c r="R695" s="145">
        <v>0</v>
      </c>
      <c r="S695" s="166">
        <v>0</v>
      </c>
    </row>
    <row r="696" spans="1:19" x14ac:dyDescent="0.25">
      <c r="A696" s="161" t="s">
        <v>114</v>
      </c>
      <c r="B696" s="144" t="s">
        <v>420</v>
      </c>
      <c r="C696" s="144">
        <v>2131</v>
      </c>
      <c r="D696" s="144" t="s">
        <v>2168</v>
      </c>
      <c r="E696" s="144" t="s">
        <v>1045</v>
      </c>
      <c r="F696" s="144">
        <v>230101</v>
      </c>
      <c r="G696" s="144" t="s">
        <v>119</v>
      </c>
      <c r="H696" s="144" t="s">
        <v>552</v>
      </c>
      <c r="I696" s="144" t="s">
        <v>92</v>
      </c>
      <c r="J696" s="144" t="s">
        <v>92</v>
      </c>
      <c r="K696" s="144"/>
      <c r="L696" s="144">
        <v>0</v>
      </c>
      <c r="M696" s="162">
        <v>0</v>
      </c>
      <c r="N696" s="144">
        <v>0</v>
      </c>
      <c r="O696" s="144">
        <v>0</v>
      </c>
      <c r="P696" s="144"/>
      <c r="Q696" s="144"/>
      <c r="R696" s="144">
        <v>0</v>
      </c>
      <c r="S696" s="163">
        <v>0</v>
      </c>
    </row>
    <row r="697" spans="1:19" x14ac:dyDescent="0.25">
      <c r="A697" s="164" t="s">
        <v>114</v>
      </c>
      <c r="B697" s="145" t="s">
        <v>420</v>
      </c>
      <c r="C697" s="145">
        <v>2132</v>
      </c>
      <c r="D697" s="145" t="s">
        <v>2160</v>
      </c>
      <c r="E697" s="145" t="s">
        <v>1051</v>
      </c>
      <c r="F697" s="145">
        <v>230101</v>
      </c>
      <c r="G697" s="145" t="s">
        <v>119</v>
      </c>
      <c r="H697" s="145" t="s">
        <v>552</v>
      </c>
      <c r="I697" s="145" t="s">
        <v>92</v>
      </c>
      <c r="J697" s="145" t="s">
        <v>92</v>
      </c>
      <c r="K697" s="145"/>
      <c r="L697" s="145">
        <v>0</v>
      </c>
      <c r="M697" s="165">
        <v>0</v>
      </c>
      <c r="N697" s="145">
        <v>0</v>
      </c>
      <c r="O697" s="145">
        <v>0</v>
      </c>
      <c r="P697" s="145"/>
      <c r="Q697" s="145"/>
      <c r="R697" s="145">
        <v>0</v>
      </c>
      <c r="S697" s="166">
        <v>0</v>
      </c>
    </row>
    <row r="698" spans="1:19" x14ac:dyDescent="0.25">
      <c r="A698" s="161" t="s">
        <v>114</v>
      </c>
      <c r="B698" s="144" t="s">
        <v>1054</v>
      </c>
      <c r="C698" s="144">
        <v>2202</v>
      </c>
      <c r="D698" s="144" t="s">
        <v>2139</v>
      </c>
      <c r="E698" s="144" t="s">
        <v>1057</v>
      </c>
      <c r="F698" s="144">
        <v>400601</v>
      </c>
      <c r="G698" s="144" t="s">
        <v>1915</v>
      </c>
      <c r="H698" s="144" t="s">
        <v>552</v>
      </c>
      <c r="I698" s="144" t="s">
        <v>92</v>
      </c>
      <c r="J698" s="144" t="s">
        <v>92</v>
      </c>
      <c r="K698" s="144" t="s">
        <v>548</v>
      </c>
      <c r="L698" s="144">
        <v>0</v>
      </c>
      <c r="M698" s="162">
        <v>0</v>
      </c>
      <c r="N698" s="144">
        <v>0</v>
      </c>
      <c r="O698" s="144">
        <v>0</v>
      </c>
      <c r="P698" s="144"/>
      <c r="Q698" s="144"/>
      <c r="R698" s="144">
        <v>0</v>
      </c>
      <c r="S698" s="163">
        <v>0</v>
      </c>
    </row>
    <row r="699" spans="1:19" x14ac:dyDescent="0.25">
      <c r="A699" s="164" t="s">
        <v>114</v>
      </c>
      <c r="B699" s="145" t="s">
        <v>1063</v>
      </c>
      <c r="C699" s="145">
        <v>1101</v>
      </c>
      <c r="D699" s="145" t="s">
        <v>2173</v>
      </c>
      <c r="E699" s="145" t="s">
        <v>1065</v>
      </c>
      <c r="F699" s="145">
        <v>110101</v>
      </c>
      <c r="G699" s="145" t="s">
        <v>1941</v>
      </c>
      <c r="H699" s="145" t="s">
        <v>552</v>
      </c>
      <c r="I699" s="145" t="s">
        <v>92</v>
      </c>
      <c r="J699" s="145" t="s">
        <v>92</v>
      </c>
      <c r="K699" s="145"/>
      <c r="L699" s="145">
        <v>0</v>
      </c>
      <c r="M699" s="165">
        <v>0</v>
      </c>
      <c r="N699" s="145">
        <v>0</v>
      </c>
      <c r="O699" s="145">
        <v>0</v>
      </c>
      <c r="P699" s="145"/>
      <c r="Q699" s="145"/>
      <c r="R699" s="145">
        <v>0</v>
      </c>
      <c r="S699" s="166">
        <v>0</v>
      </c>
    </row>
    <row r="700" spans="1:19" x14ac:dyDescent="0.25">
      <c r="A700" s="161" t="s">
        <v>114</v>
      </c>
      <c r="B700" s="144" t="s">
        <v>392</v>
      </c>
      <c r="C700" s="144">
        <v>1111</v>
      </c>
      <c r="D700" s="144" t="s">
        <v>158</v>
      </c>
      <c r="E700" s="144" t="s">
        <v>491</v>
      </c>
      <c r="F700" s="144">
        <v>540101</v>
      </c>
      <c r="G700" s="144" t="s">
        <v>159</v>
      </c>
      <c r="H700" s="144" t="s">
        <v>552</v>
      </c>
      <c r="I700" s="144" t="s">
        <v>92</v>
      </c>
      <c r="J700" s="144" t="s">
        <v>92</v>
      </c>
      <c r="K700" s="144"/>
      <c r="L700" s="144">
        <v>0</v>
      </c>
      <c r="M700" s="162">
        <v>0</v>
      </c>
      <c r="N700" s="144">
        <v>0</v>
      </c>
      <c r="O700" s="144">
        <v>0</v>
      </c>
      <c r="P700" s="144"/>
      <c r="Q700" s="144"/>
      <c r="R700" s="144">
        <v>0</v>
      </c>
      <c r="S700" s="163">
        <v>0</v>
      </c>
    </row>
    <row r="701" spans="1:19" x14ac:dyDescent="0.25">
      <c r="A701" s="164" t="s">
        <v>114</v>
      </c>
      <c r="B701" s="145" t="s">
        <v>392</v>
      </c>
      <c r="C701" s="145">
        <v>1111</v>
      </c>
      <c r="D701" s="145" t="s">
        <v>158</v>
      </c>
      <c r="E701" s="145" t="s">
        <v>491</v>
      </c>
      <c r="F701" s="145">
        <v>540101</v>
      </c>
      <c r="G701" s="145" t="s">
        <v>159</v>
      </c>
      <c r="H701" s="145" t="s">
        <v>1022</v>
      </c>
      <c r="I701" s="145" t="s">
        <v>92</v>
      </c>
      <c r="J701" s="145" t="s">
        <v>92</v>
      </c>
      <c r="K701" s="145"/>
      <c r="L701" s="145">
        <v>0</v>
      </c>
      <c r="M701" s="165">
        <v>0</v>
      </c>
      <c r="N701" s="145">
        <v>0</v>
      </c>
      <c r="O701" s="145">
        <v>0</v>
      </c>
      <c r="P701" s="145"/>
      <c r="Q701" s="145"/>
      <c r="R701" s="145">
        <v>0</v>
      </c>
      <c r="S701" s="166">
        <v>0</v>
      </c>
    </row>
    <row r="702" spans="1:19" x14ac:dyDescent="0.25">
      <c r="A702" s="161" t="s">
        <v>114</v>
      </c>
      <c r="B702" s="144" t="s">
        <v>392</v>
      </c>
      <c r="C702" s="144">
        <v>1112</v>
      </c>
      <c r="D702" s="144" t="s">
        <v>186</v>
      </c>
      <c r="E702" s="144" t="s">
        <v>398</v>
      </c>
      <c r="F702" s="144">
        <v>540101</v>
      </c>
      <c r="G702" s="144" t="s">
        <v>159</v>
      </c>
      <c r="H702" s="144" t="s">
        <v>552</v>
      </c>
      <c r="I702" s="144" t="s">
        <v>92</v>
      </c>
      <c r="J702" s="144" t="s">
        <v>92</v>
      </c>
      <c r="K702" s="144"/>
      <c r="L702" s="144">
        <v>0</v>
      </c>
      <c r="M702" s="162">
        <v>0</v>
      </c>
      <c r="N702" s="144">
        <v>0</v>
      </c>
      <c r="O702" s="144">
        <v>0</v>
      </c>
      <c r="P702" s="144"/>
      <c r="Q702" s="144"/>
      <c r="R702" s="144">
        <v>0</v>
      </c>
      <c r="S702" s="163">
        <v>0</v>
      </c>
    </row>
    <row r="703" spans="1:19" x14ac:dyDescent="0.25">
      <c r="A703" s="164" t="s">
        <v>114</v>
      </c>
      <c r="B703" s="145" t="s">
        <v>392</v>
      </c>
      <c r="C703" s="145">
        <v>1112</v>
      </c>
      <c r="D703" s="145" t="s">
        <v>186</v>
      </c>
      <c r="E703" s="145" t="s">
        <v>398</v>
      </c>
      <c r="F703" s="145">
        <v>540101</v>
      </c>
      <c r="G703" s="145" t="s">
        <v>159</v>
      </c>
      <c r="H703" s="145" t="s">
        <v>1022</v>
      </c>
      <c r="I703" s="145" t="s">
        <v>92</v>
      </c>
      <c r="J703" s="145" t="s">
        <v>92</v>
      </c>
      <c r="K703" s="145"/>
      <c r="L703" s="145">
        <v>0</v>
      </c>
      <c r="M703" s="165">
        <v>0</v>
      </c>
      <c r="N703" s="145">
        <v>0</v>
      </c>
      <c r="O703" s="145">
        <v>0</v>
      </c>
      <c r="P703" s="145"/>
      <c r="Q703" s="145"/>
      <c r="R703" s="145">
        <v>0</v>
      </c>
      <c r="S703" s="166">
        <v>0</v>
      </c>
    </row>
    <row r="704" spans="1:19" x14ac:dyDescent="0.25">
      <c r="A704" s="161" t="s">
        <v>114</v>
      </c>
      <c r="B704" s="144" t="s">
        <v>392</v>
      </c>
      <c r="C704" s="144">
        <v>2111</v>
      </c>
      <c r="D704" s="144" t="s">
        <v>192</v>
      </c>
      <c r="E704" s="144" t="s">
        <v>395</v>
      </c>
      <c r="F704" s="144">
        <v>540102</v>
      </c>
      <c r="G704" s="144" t="s">
        <v>159</v>
      </c>
      <c r="H704" s="144" t="s">
        <v>1022</v>
      </c>
      <c r="I704" s="144" t="s">
        <v>92</v>
      </c>
      <c r="J704" s="144" t="s">
        <v>92</v>
      </c>
      <c r="K704" s="144"/>
      <c r="L704" s="144">
        <v>0</v>
      </c>
      <c r="M704" s="162">
        <v>0</v>
      </c>
      <c r="N704" s="144">
        <v>0</v>
      </c>
      <c r="O704" s="144">
        <v>0</v>
      </c>
      <c r="P704" s="144"/>
      <c r="Q704" s="144"/>
      <c r="R704" s="144">
        <v>0</v>
      </c>
      <c r="S704" s="163">
        <v>0</v>
      </c>
    </row>
    <row r="705" spans="1:19" x14ac:dyDescent="0.25">
      <c r="A705" s="164" t="s">
        <v>114</v>
      </c>
      <c r="B705" s="145" t="s">
        <v>392</v>
      </c>
      <c r="C705" s="145">
        <v>2111</v>
      </c>
      <c r="D705" s="145" t="s">
        <v>192</v>
      </c>
      <c r="E705" s="145" t="s">
        <v>395</v>
      </c>
      <c r="F705" s="145">
        <v>540102</v>
      </c>
      <c r="G705" s="145" t="s">
        <v>159</v>
      </c>
      <c r="H705" s="145" t="s">
        <v>1373</v>
      </c>
      <c r="I705" s="145" t="s">
        <v>92</v>
      </c>
      <c r="J705" s="145" t="s">
        <v>92</v>
      </c>
      <c r="K705" s="145"/>
      <c r="L705" s="145">
        <v>0</v>
      </c>
      <c r="M705" s="165">
        <v>0</v>
      </c>
      <c r="N705" s="145">
        <v>0</v>
      </c>
      <c r="O705" s="145">
        <v>0</v>
      </c>
      <c r="P705" s="145"/>
      <c r="Q705" s="145"/>
      <c r="R705" s="145">
        <v>0</v>
      </c>
      <c r="S705" s="166">
        <v>0</v>
      </c>
    </row>
    <row r="706" spans="1:19" x14ac:dyDescent="0.25">
      <c r="A706" s="161" t="s">
        <v>114</v>
      </c>
      <c r="B706" s="144" t="s">
        <v>703</v>
      </c>
      <c r="C706" s="144">
        <v>1101</v>
      </c>
      <c r="D706" s="144" t="s">
        <v>173</v>
      </c>
      <c r="E706" s="144" t="s">
        <v>1096</v>
      </c>
      <c r="F706" s="144">
        <v>270101</v>
      </c>
      <c r="G706" s="144" t="s">
        <v>1759</v>
      </c>
      <c r="H706" s="144" t="s">
        <v>552</v>
      </c>
      <c r="I706" s="144" t="s">
        <v>92</v>
      </c>
      <c r="J706" s="144" t="s">
        <v>92</v>
      </c>
      <c r="K706" s="144"/>
      <c r="L706" s="144">
        <v>0</v>
      </c>
      <c r="M706" s="162">
        <v>0</v>
      </c>
      <c r="N706" s="144">
        <v>0</v>
      </c>
      <c r="O706" s="144">
        <v>0</v>
      </c>
      <c r="P706" s="144"/>
      <c r="Q706" s="144"/>
      <c r="R706" s="144">
        <v>0</v>
      </c>
      <c r="S706" s="163">
        <v>0</v>
      </c>
    </row>
    <row r="707" spans="1:19" x14ac:dyDescent="0.25">
      <c r="A707" s="164" t="s">
        <v>114</v>
      </c>
      <c r="B707" s="145" t="s">
        <v>703</v>
      </c>
      <c r="C707" s="145">
        <v>1111</v>
      </c>
      <c r="D707" s="145" t="s">
        <v>123</v>
      </c>
      <c r="E707" s="145" t="s">
        <v>122</v>
      </c>
      <c r="F707" s="145">
        <v>270101</v>
      </c>
      <c r="G707" s="145" t="s">
        <v>1759</v>
      </c>
      <c r="H707" s="145" t="s">
        <v>552</v>
      </c>
      <c r="I707" s="145" t="s">
        <v>92</v>
      </c>
      <c r="J707" s="145" t="s">
        <v>92</v>
      </c>
      <c r="K707" s="145"/>
      <c r="L707" s="145">
        <v>0</v>
      </c>
      <c r="M707" s="165">
        <v>0</v>
      </c>
      <c r="N707" s="145">
        <v>0</v>
      </c>
      <c r="O707" s="145">
        <v>0</v>
      </c>
      <c r="P707" s="145"/>
      <c r="Q707" s="145"/>
      <c r="R707" s="145">
        <v>0</v>
      </c>
      <c r="S707" s="166">
        <v>0</v>
      </c>
    </row>
    <row r="708" spans="1:19" x14ac:dyDescent="0.25">
      <c r="A708" s="161" t="s">
        <v>114</v>
      </c>
      <c r="B708" s="144" t="s">
        <v>703</v>
      </c>
      <c r="C708" s="144">
        <v>1113</v>
      </c>
      <c r="D708" s="144" t="s">
        <v>127</v>
      </c>
      <c r="E708" s="144" t="s">
        <v>753</v>
      </c>
      <c r="F708" s="144">
        <v>270101</v>
      </c>
      <c r="G708" s="144" t="s">
        <v>1759</v>
      </c>
      <c r="H708" s="144" t="s">
        <v>1022</v>
      </c>
      <c r="I708" s="144" t="s">
        <v>92</v>
      </c>
      <c r="J708" s="144" t="s">
        <v>92</v>
      </c>
      <c r="K708" s="144"/>
      <c r="L708" s="144">
        <v>0</v>
      </c>
      <c r="M708" s="162">
        <v>0</v>
      </c>
      <c r="N708" s="144">
        <v>0</v>
      </c>
      <c r="O708" s="144">
        <v>0</v>
      </c>
      <c r="P708" s="144"/>
      <c r="Q708" s="144"/>
      <c r="R708" s="144">
        <v>0</v>
      </c>
      <c r="S708" s="163">
        <v>0</v>
      </c>
    </row>
    <row r="709" spans="1:19" x14ac:dyDescent="0.25">
      <c r="A709" s="164" t="s">
        <v>114</v>
      </c>
      <c r="B709" s="145" t="s">
        <v>703</v>
      </c>
      <c r="C709" s="145">
        <v>1401</v>
      </c>
      <c r="D709" s="145" t="s">
        <v>2140</v>
      </c>
      <c r="E709" s="145" t="s">
        <v>126</v>
      </c>
      <c r="F709" s="145">
        <v>270501</v>
      </c>
      <c r="G709" s="145" t="s">
        <v>1759</v>
      </c>
      <c r="H709" s="145" t="s">
        <v>552</v>
      </c>
      <c r="I709" s="145" t="s">
        <v>92</v>
      </c>
      <c r="J709" s="145" t="s">
        <v>92</v>
      </c>
      <c r="K709" s="145"/>
      <c r="L709" s="145">
        <v>0</v>
      </c>
      <c r="M709" s="165">
        <v>0</v>
      </c>
      <c r="N709" s="145">
        <v>0</v>
      </c>
      <c r="O709" s="145">
        <v>0</v>
      </c>
      <c r="P709" s="145"/>
      <c r="Q709" s="145"/>
      <c r="R709" s="145">
        <v>0</v>
      </c>
      <c r="S709" s="166">
        <v>0</v>
      </c>
    </row>
    <row r="710" spans="1:19" x14ac:dyDescent="0.25">
      <c r="A710" s="161" t="s">
        <v>114</v>
      </c>
      <c r="B710" s="144" t="s">
        <v>703</v>
      </c>
      <c r="C710" s="144">
        <v>1501</v>
      </c>
      <c r="D710" s="144" t="s">
        <v>2141</v>
      </c>
      <c r="E710" s="144" t="s">
        <v>112</v>
      </c>
      <c r="F710" s="144">
        <v>270101</v>
      </c>
      <c r="G710" s="144" t="s">
        <v>1759</v>
      </c>
      <c r="H710" s="144" t="s">
        <v>552</v>
      </c>
      <c r="I710" s="144" t="s">
        <v>92</v>
      </c>
      <c r="J710" s="144" t="s">
        <v>92</v>
      </c>
      <c r="K710" s="144"/>
      <c r="L710" s="144">
        <v>0</v>
      </c>
      <c r="M710" s="162">
        <v>0</v>
      </c>
      <c r="N710" s="144">
        <v>0</v>
      </c>
      <c r="O710" s="144">
        <v>0</v>
      </c>
      <c r="P710" s="144"/>
      <c r="Q710" s="144"/>
      <c r="R710" s="144">
        <v>0</v>
      </c>
      <c r="S710" s="163">
        <v>0</v>
      </c>
    </row>
    <row r="711" spans="1:19" x14ac:dyDescent="0.25">
      <c r="A711" s="164" t="s">
        <v>114</v>
      </c>
      <c r="B711" s="145" t="s">
        <v>628</v>
      </c>
      <c r="C711" s="145">
        <v>1100</v>
      </c>
      <c r="D711" s="145" t="s">
        <v>144</v>
      </c>
      <c r="E711" s="145" t="s">
        <v>138</v>
      </c>
      <c r="F711" s="145">
        <v>500902</v>
      </c>
      <c r="G711" s="145" t="s">
        <v>1794</v>
      </c>
      <c r="H711" s="145" t="s">
        <v>552</v>
      </c>
      <c r="I711" s="145" t="s">
        <v>92</v>
      </c>
      <c r="J711" s="145" t="s">
        <v>92</v>
      </c>
      <c r="K711" s="145"/>
      <c r="L711" s="145">
        <v>0</v>
      </c>
      <c r="M711" s="165">
        <v>0</v>
      </c>
      <c r="N711" s="145">
        <v>0</v>
      </c>
      <c r="O711" s="145">
        <v>0</v>
      </c>
      <c r="P711" s="145"/>
      <c r="Q711" s="145"/>
      <c r="R711" s="145">
        <v>0</v>
      </c>
      <c r="S711" s="166">
        <v>0</v>
      </c>
    </row>
    <row r="712" spans="1:19" x14ac:dyDescent="0.25">
      <c r="A712" s="161" t="s">
        <v>114</v>
      </c>
      <c r="B712" s="144" t="s">
        <v>1126</v>
      </c>
      <c r="C712" s="144">
        <v>2010</v>
      </c>
      <c r="D712" s="144" t="s">
        <v>190</v>
      </c>
      <c r="E712" s="144" t="s">
        <v>1129</v>
      </c>
      <c r="F712" s="144">
        <v>380101</v>
      </c>
      <c r="G712" s="144" t="s">
        <v>1732</v>
      </c>
      <c r="H712" s="144" t="s">
        <v>552</v>
      </c>
      <c r="I712" s="144" t="s">
        <v>92</v>
      </c>
      <c r="J712" s="144" t="s">
        <v>92</v>
      </c>
      <c r="K712" s="144"/>
      <c r="L712" s="144">
        <v>0</v>
      </c>
      <c r="M712" s="162">
        <v>0</v>
      </c>
      <c r="N712" s="144">
        <v>0</v>
      </c>
      <c r="O712" s="144">
        <v>0</v>
      </c>
      <c r="P712" s="144"/>
      <c r="Q712" s="144"/>
      <c r="R712" s="144">
        <v>0</v>
      </c>
      <c r="S712" s="163">
        <v>0</v>
      </c>
    </row>
    <row r="713" spans="1:19" x14ac:dyDescent="0.25">
      <c r="A713" s="164" t="s">
        <v>114</v>
      </c>
      <c r="B713" s="145" t="s">
        <v>362</v>
      </c>
      <c r="C713" s="145">
        <v>1101</v>
      </c>
      <c r="D713" s="145" t="s">
        <v>90</v>
      </c>
      <c r="E713" s="145" t="s">
        <v>89</v>
      </c>
      <c r="F713" s="145">
        <v>451001</v>
      </c>
      <c r="G713" s="145" t="s">
        <v>1735</v>
      </c>
      <c r="H713" s="145" t="s">
        <v>552</v>
      </c>
      <c r="I713" s="145" t="s">
        <v>92</v>
      </c>
      <c r="J713" s="145" t="s">
        <v>92</v>
      </c>
      <c r="K713" s="145"/>
      <c r="L713" s="145">
        <v>0</v>
      </c>
      <c r="M713" s="165">
        <v>0</v>
      </c>
      <c r="N713" s="145">
        <v>0</v>
      </c>
      <c r="O713" s="145">
        <v>0</v>
      </c>
      <c r="P713" s="145"/>
      <c r="Q713" s="145"/>
      <c r="R713" s="145">
        <v>0</v>
      </c>
      <c r="S713" s="166">
        <v>0</v>
      </c>
    </row>
    <row r="714" spans="1:19" x14ac:dyDescent="0.25">
      <c r="A714" s="161" t="s">
        <v>114</v>
      </c>
      <c r="B714" s="144" t="s">
        <v>362</v>
      </c>
      <c r="C714" s="144">
        <v>1101</v>
      </c>
      <c r="D714" s="144" t="s">
        <v>90</v>
      </c>
      <c r="E714" s="144" t="s">
        <v>89</v>
      </c>
      <c r="F714" s="144">
        <v>451001</v>
      </c>
      <c r="G714" s="144" t="s">
        <v>1735</v>
      </c>
      <c r="H714" s="144" t="s">
        <v>1022</v>
      </c>
      <c r="I714" s="144" t="s">
        <v>92</v>
      </c>
      <c r="J714" s="144" t="s">
        <v>92</v>
      </c>
      <c r="K714" s="144"/>
      <c r="L714" s="144">
        <v>0</v>
      </c>
      <c r="M714" s="162">
        <v>0</v>
      </c>
      <c r="N714" s="144">
        <v>0</v>
      </c>
      <c r="O714" s="144">
        <v>0</v>
      </c>
      <c r="P714" s="144"/>
      <c r="Q714" s="144"/>
      <c r="R714" s="144">
        <v>0</v>
      </c>
      <c r="S714" s="163">
        <v>0</v>
      </c>
    </row>
    <row r="715" spans="1:19" x14ac:dyDescent="0.25">
      <c r="A715" s="164" t="s">
        <v>114</v>
      </c>
      <c r="B715" s="145" t="s">
        <v>306</v>
      </c>
      <c r="C715" s="145">
        <v>1101</v>
      </c>
      <c r="D715" s="145" t="s">
        <v>131</v>
      </c>
      <c r="E715" s="145" t="s">
        <v>130</v>
      </c>
      <c r="F715" s="145">
        <v>451101</v>
      </c>
      <c r="G715" s="145" t="s">
        <v>1735</v>
      </c>
      <c r="H715" s="145" t="s">
        <v>552</v>
      </c>
      <c r="I715" s="145" t="s">
        <v>92</v>
      </c>
      <c r="J715" s="145" t="s">
        <v>92</v>
      </c>
      <c r="K715" s="145"/>
      <c r="L715" s="145">
        <v>0</v>
      </c>
      <c r="M715" s="165">
        <v>0</v>
      </c>
      <c r="N715" s="145">
        <v>0</v>
      </c>
      <c r="O715" s="145">
        <v>0</v>
      </c>
      <c r="P715" s="145"/>
      <c r="Q715" s="145"/>
      <c r="R715" s="145">
        <v>0</v>
      </c>
      <c r="S715" s="166">
        <v>0</v>
      </c>
    </row>
    <row r="716" spans="1:19" x14ac:dyDescent="0.25">
      <c r="A716" s="161" t="s">
        <v>114</v>
      </c>
      <c r="B716" s="144" t="s">
        <v>477</v>
      </c>
      <c r="C716" s="144">
        <v>2001</v>
      </c>
      <c r="D716" s="144" t="s">
        <v>2144</v>
      </c>
      <c r="E716" s="144" t="s">
        <v>1164</v>
      </c>
      <c r="F716" s="144">
        <v>160905</v>
      </c>
      <c r="G716" s="144" t="s">
        <v>137</v>
      </c>
      <c r="H716" s="144" t="s">
        <v>552</v>
      </c>
      <c r="I716" s="144" t="s">
        <v>92</v>
      </c>
      <c r="J716" s="144" t="s">
        <v>92</v>
      </c>
      <c r="K716" s="144"/>
      <c r="L716" s="144">
        <v>0</v>
      </c>
      <c r="M716" s="162">
        <v>0</v>
      </c>
      <c r="N716" s="144">
        <v>0</v>
      </c>
      <c r="O716" s="144">
        <v>0</v>
      </c>
      <c r="P716" s="144"/>
      <c r="Q716" s="144"/>
      <c r="R716" s="144">
        <v>0</v>
      </c>
      <c r="S716" s="163">
        <v>0</v>
      </c>
    </row>
    <row r="717" spans="1:19" x14ac:dyDescent="0.25">
      <c r="A717" s="164" t="s">
        <v>114</v>
      </c>
      <c r="B717" s="145" t="s">
        <v>477</v>
      </c>
      <c r="C717" s="145">
        <v>2002</v>
      </c>
      <c r="D717" s="145" t="s">
        <v>2172</v>
      </c>
      <c r="E717" s="145" t="s">
        <v>1169</v>
      </c>
      <c r="F717" s="145">
        <v>160905</v>
      </c>
      <c r="G717" s="145" t="s">
        <v>137</v>
      </c>
      <c r="H717" s="145" t="s">
        <v>552</v>
      </c>
      <c r="I717" s="145" t="s">
        <v>92</v>
      </c>
      <c r="J717" s="145" t="s">
        <v>92</v>
      </c>
      <c r="K717" s="145"/>
      <c r="L717" s="145">
        <v>0</v>
      </c>
      <c r="M717" s="165">
        <v>0</v>
      </c>
      <c r="N717" s="145">
        <v>0</v>
      </c>
      <c r="O717" s="145">
        <v>0</v>
      </c>
      <c r="P717" s="145"/>
      <c r="Q717" s="145"/>
      <c r="R717" s="145">
        <v>0</v>
      </c>
      <c r="S717" s="166">
        <v>0</v>
      </c>
    </row>
    <row r="718" spans="1:19" x14ac:dyDescent="0.25">
      <c r="A718" s="161" t="s">
        <v>114</v>
      </c>
      <c r="B718" s="144" t="s">
        <v>371</v>
      </c>
      <c r="C718" s="144">
        <v>1100</v>
      </c>
      <c r="D718" s="144" t="s">
        <v>2136</v>
      </c>
      <c r="E718" s="144" t="s">
        <v>995</v>
      </c>
      <c r="F718" s="144">
        <v>231001</v>
      </c>
      <c r="G718" s="144" t="s">
        <v>119</v>
      </c>
      <c r="H718" s="144" t="s">
        <v>554</v>
      </c>
      <c r="I718" s="144" t="s">
        <v>92</v>
      </c>
      <c r="J718" s="144" t="s">
        <v>92</v>
      </c>
      <c r="K718" s="144" t="s">
        <v>548</v>
      </c>
      <c r="L718" s="144">
        <v>0</v>
      </c>
      <c r="M718" s="162">
        <v>0</v>
      </c>
      <c r="N718" s="144">
        <v>0</v>
      </c>
      <c r="O718" s="144">
        <v>0</v>
      </c>
      <c r="P718" s="144"/>
      <c r="Q718" s="144"/>
      <c r="R718" s="144">
        <v>0</v>
      </c>
      <c r="S718" s="163">
        <v>0</v>
      </c>
    </row>
    <row r="719" spans="1:19" x14ac:dyDescent="0.25">
      <c r="A719" s="164" t="s">
        <v>114</v>
      </c>
      <c r="B719" s="145" t="s">
        <v>371</v>
      </c>
      <c r="C719" s="145">
        <v>1100</v>
      </c>
      <c r="D719" s="145" t="s">
        <v>2136</v>
      </c>
      <c r="E719" s="145" t="s">
        <v>995</v>
      </c>
      <c r="F719" s="145">
        <v>231001</v>
      </c>
      <c r="G719" s="145" t="s">
        <v>119</v>
      </c>
      <c r="H719" s="145" t="s">
        <v>1025</v>
      </c>
      <c r="I719" s="145" t="s">
        <v>92</v>
      </c>
      <c r="J719" s="145" t="s">
        <v>92</v>
      </c>
      <c r="K719" s="145" t="s">
        <v>548</v>
      </c>
      <c r="L719" s="145">
        <v>0</v>
      </c>
      <c r="M719" s="165">
        <v>0</v>
      </c>
      <c r="N719" s="145">
        <v>0</v>
      </c>
      <c r="O719" s="145">
        <v>0</v>
      </c>
      <c r="P719" s="145"/>
      <c r="Q719" s="145"/>
      <c r="R719" s="145">
        <v>0</v>
      </c>
      <c r="S719" s="166">
        <v>0</v>
      </c>
    </row>
    <row r="720" spans="1:19" x14ac:dyDescent="0.25">
      <c r="A720" s="161" t="s">
        <v>114</v>
      </c>
      <c r="B720" s="144" t="s">
        <v>420</v>
      </c>
      <c r="C720" s="144">
        <v>1101</v>
      </c>
      <c r="D720" s="144" t="s">
        <v>124</v>
      </c>
      <c r="E720" s="144" t="s">
        <v>426</v>
      </c>
      <c r="F720" s="144">
        <v>230101</v>
      </c>
      <c r="G720" s="144" t="s">
        <v>119</v>
      </c>
      <c r="H720" s="144" t="s">
        <v>1025</v>
      </c>
      <c r="I720" s="144" t="s">
        <v>92</v>
      </c>
      <c r="J720" s="144" t="s">
        <v>92</v>
      </c>
      <c r="K720" s="144"/>
      <c r="L720" s="144">
        <v>0</v>
      </c>
      <c r="M720" s="162">
        <v>0</v>
      </c>
      <c r="N720" s="144">
        <v>0</v>
      </c>
      <c r="O720" s="144">
        <v>0</v>
      </c>
      <c r="P720" s="144"/>
      <c r="Q720" s="144"/>
      <c r="R720" s="144">
        <v>0</v>
      </c>
      <c r="S720" s="163">
        <v>0</v>
      </c>
    </row>
    <row r="721" spans="1:19" x14ac:dyDescent="0.25">
      <c r="A721" s="164" t="s">
        <v>114</v>
      </c>
      <c r="B721" s="145" t="s">
        <v>420</v>
      </c>
      <c r="C721" s="145">
        <v>1102</v>
      </c>
      <c r="D721" s="145" t="s">
        <v>1824</v>
      </c>
      <c r="E721" s="145" t="s">
        <v>423</v>
      </c>
      <c r="F721" s="145">
        <v>230101</v>
      </c>
      <c r="G721" s="145" t="s">
        <v>119</v>
      </c>
      <c r="H721" s="145" t="s">
        <v>1025</v>
      </c>
      <c r="I721" s="145" t="s">
        <v>92</v>
      </c>
      <c r="J721" s="145" t="s">
        <v>92</v>
      </c>
      <c r="K721" s="145"/>
      <c r="L721" s="145">
        <v>0</v>
      </c>
      <c r="M721" s="165">
        <v>0</v>
      </c>
      <c r="N721" s="145">
        <v>0</v>
      </c>
      <c r="O721" s="145">
        <v>0</v>
      </c>
      <c r="P721" s="145"/>
      <c r="Q721" s="145"/>
      <c r="R721" s="145">
        <v>0</v>
      </c>
      <c r="S721" s="166">
        <v>0</v>
      </c>
    </row>
    <row r="722" spans="1:19" x14ac:dyDescent="0.25">
      <c r="A722" s="161" t="s">
        <v>114</v>
      </c>
      <c r="B722" s="144" t="s">
        <v>420</v>
      </c>
      <c r="C722" s="144">
        <v>1102</v>
      </c>
      <c r="D722" s="144" t="s">
        <v>1824</v>
      </c>
      <c r="E722" s="144" t="s">
        <v>423</v>
      </c>
      <c r="F722" s="144">
        <v>230101</v>
      </c>
      <c r="G722" s="144" t="s">
        <v>119</v>
      </c>
      <c r="H722" s="144" t="s">
        <v>1518</v>
      </c>
      <c r="I722" s="144" t="s">
        <v>92</v>
      </c>
      <c r="J722" s="144" t="s">
        <v>92</v>
      </c>
      <c r="K722" s="144"/>
      <c r="L722" s="144">
        <v>0</v>
      </c>
      <c r="M722" s="162">
        <v>0</v>
      </c>
      <c r="N722" s="144">
        <v>0</v>
      </c>
      <c r="O722" s="144">
        <v>0</v>
      </c>
      <c r="P722" s="144"/>
      <c r="Q722" s="144"/>
      <c r="R722" s="144">
        <v>0</v>
      </c>
      <c r="S722" s="163">
        <v>0</v>
      </c>
    </row>
    <row r="723" spans="1:19" x14ac:dyDescent="0.25">
      <c r="A723" s="164" t="s">
        <v>114</v>
      </c>
      <c r="B723" s="145" t="s">
        <v>420</v>
      </c>
      <c r="C723" s="145">
        <v>2111</v>
      </c>
      <c r="D723" s="145" t="s">
        <v>118</v>
      </c>
      <c r="E723" s="145" t="s">
        <v>117</v>
      </c>
      <c r="F723" s="145">
        <v>230101</v>
      </c>
      <c r="G723" s="145" t="s">
        <v>119</v>
      </c>
      <c r="H723" s="145" t="s">
        <v>1025</v>
      </c>
      <c r="I723" s="145" t="s">
        <v>92</v>
      </c>
      <c r="J723" s="145" t="s">
        <v>92</v>
      </c>
      <c r="K723" s="145"/>
      <c r="L723" s="145">
        <v>0</v>
      </c>
      <c r="M723" s="165">
        <v>0</v>
      </c>
      <c r="N723" s="145">
        <v>0</v>
      </c>
      <c r="O723" s="145">
        <v>0</v>
      </c>
      <c r="P723" s="145"/>
      <c r="Q723" s="145"/>
      <c r="R723" s="145">
        <v>0</v>
      </c>
      <c r="S723" s="166">
        <v>0</v>
      </c>
    </row>
    <row r="724" spans="1:19" x14ac:dyDescent="0.25">
      <c r="A724" s="161" t="s">
        <v>114</v>
      </c>
      <c r="B724" s="144" t="s">
        <v>420</v>
      </c>
      <c r="C724" s="144">
        <v>2131</v>
      </c>
      <c r="D724" s="144" t="s">
        <v>2168</v>
      </c>
      <c r="E724" s="144" t="s">
        <v>1045</v>
      </c>
      <c r="F724" s="144">
        <v>230101</v>
      </c>
      <c r="G724" s="144" t="s">
        <v>119</v>
      </c>
      <c r="H724" s="144" t="s">
        <v>554</v>
      </c>
      <c r="I724" s="144" t="s">
        <v>92</v>
      </c>
      <c r="J724" s="144" t="s">
        <v>92</v>
      </c>
      <c r="K724" s="144"/>
      <c r="L724" s="144">
        <v>0</v>
      </c>
      <c r="M724" s="162">
        <v>0</v>
      </c>
      <c r="N724" s="144">
        <v>0</v>
      </c>
      <c r="O724" s="144">
        <v>0</v>
      </c>
      <c r="P724" s="144"/>
      <c r="Q724" s="144"/>
      <c r="R724" s="144">
        <v>0</v>
      </c>
      <c r="S724" s="163">
        <v>0</v>
      </c>
    </row>
    <row r="725" spans="1:19" x14ac:dyDescent="0.25">
      <c r="A725" s="164" t="s">
        <v>114</v>
      </c>
      <c r="B725" s="145" t="s">
        <v>420</v>
      </c>
      <c r="C725" s="145">
        <v>2132</v>
      </c>
      <c r="D725" s="145" t="s">
        <v>2160</v>
      </c>
      <c r="E725" s="145" t="s">
        <v>1051</v>
      </c>
      <c r="F725" s="145">
        <v>230101</v>
      </c>
      <c r="G725" s="145" t="s">
        <v>119</v>
      </c>
      <c r="H725" s="145" t="s">
        <v>554</v>
      </c>
      <c r="I725" s="145" t="s">
        <v>92</v>
      </c>
      <c r="J725" s="145" t="s">
        <v>92</v>
      </c>
      <c r="K725" s="145"/>
      <c r="L725" s="145">
        <v>0</v>
      </c>
      <c r="M725" s="165">
        <v>0</v>
      </c>
      <c r="N725" s="145">
        <v>0</v>
      </c>
      <c r="O725" s="145">
        <v>0</v>
      </c>
      <c r="P725" s="145"/>
      <c r="Q725" s="145"/>
      <c r="R725" s="145">
        <v>0</v>
      </c>
      <c r="S725" s="166">
        <v>0</v>
      </c>
    </row>
    <row r="726" spans="1:19" x14ac:dyDescent="0.25">
      <c r="A726" s="161" t="s">
        <v>114</v>
      </c>
      <c r="B726" s="144" t="s">
        <v>1063</v>
      </c>
      <c r="C726" s="144">
        <v>1101</v>
      </c>
      <c r="D726" s="144" t="s">
        <v>2173</v>
      </c>
      <c r="E726" s="144" t="s">
        <v>1065</v>
      </c>
      <c r="F726" s="144">
        <v>110101</v>
      </c>
      <c r="G726" s="144" t="s">
        <v>1941</v>
      </c>
      <c r="H726" s="144" t="s">
        <v>554</v>
      </c>
      <c r="I726" s="144" t="s">
        <v>92</v>
      </c>
      <c r="J726" s="144" t="s">
        <v>92</v>
      </c>
      <c r="K726" s="144"/>
      <c r="L726" s="144">
        <v>0</v>
      </c>
      <c r="M726" s="162">
        <v>0</v>
      </c>
      <c r="N726" s="144">
        <v>0</v>
      </c>
      <c r="O726" s="144">
        <v>0</v>
      </c>
      <c r="P726" s="144"/>
      <c r="Q726" s="144"/>
      <c r="R726" s="144">
        <v>0</v>
      </c>
      <c r="S726" s="163">
        <v>0</v>
      </c>
    </row>
    <row r="727" spans="1:19" x14ac:dyDescent="0.25">
      <c r="A727" s="164" t="s">
        <v>114</v>
      </c>
      <c r="B727" s="145" t="s">
        <v>392</v>
      </c>
      <c r="C727" s="145">
        <v>1111</v>
      </c>
      <c r="D727" s="145" t="s">
        <v>158</v>
      </c>
      <c r="E727" s="145" t="s">
        <v>491</v>
      </c>
      <c r="F727" s="145">
        <v>540101</v>
      </c>
      <c r="G727" s="145" t="s">
        <v>159</v>
      </c>
      <c r="H727" s="145" t="s">
        <v>554</v>
      </c>
      <c r="I727" s="145" t="s">
        <v>92</v>
      </c>
      <c r="J727" s="145" t="s">
        <v>92</v>
      </c>
      <c r="K727" s="145"/>
      <c r="L727" s="145">
        <v>0</v>
      </c>
      <c r="M727" s="165">
        <v>0</v>
      </c>
      <c r="N727" s="145">
        <v>0</v>
      </c>
      <c r="O727" s="145">
        <v>0</v>
      </c>
      <c r="P727" s="145"/>
      <c r="Q727" s="145"/>
      <c r="R727" s="145">
        <v>0</v>
      </c>
      <c r="S727" s="166">
        <v>0</v>
      </c>
    </row>
    <row r="728" spans="1:19" x14ac:dyDescent="0.25">
      <c r="A728" s="161" t="s">
        <v>114</v>
      </c>
      <c r="B728" s="144" t="s">
        <v>392</v>
      </c>
      <c r="C728" s="144">
        <v>1112</v>
      </c>
      <c r="D728" s="144" t="s">
        <v>186</v>
      </c>
      <c r="E728" s="144" t="s">
        <v>398</v>
      </c>
      <c r="F728" s="144">
        <v>540101</v>
      </c>
      <c r="G728" s="144" t="s">
        <v>159</v>
      </c>
      <c r="H728" s="144" t="s">
        <v>554</v>
      </c>
      <c r="I728" s="144" t="s">
        <v>92</v>
      </c>
      <c r="J728" s="144" t="s">
        <v>92</v>
      </c>
      <c r="K728" s="144"/>
      <c r="L728" s="144">
        <v>0</v>
      </c>
      <c r="M728" s="162">
        <v>0</v>
      </c>
      <c r="N728" s="144">
        <v>0</v>
      </c>
      <c r="O728" s="144">
        <v>0</v>
      </c>
      <c r="P728" s="144"/>
      <c r="Q728" s="144"/>
      <c r="R728" s="144">
        <v>0</v>
      </c>
      <c r="S728" s="163">
        <v>0</v>
      </c>
    </row>
    <row r="729" spans="1:19" x14ac:dyDescent="0.25">
      <c r="A729" s="164" t="s">
        <v>114</v>
      </c>
      <c r="B729" s="145" t="s">
        <v>392</v>
      </c>
      <c r="C729" s="145">
        <v>1112</v>
      </c>
      <c r="D729" s="145" t="s">
        <v>186</v>
      </c>
      <c r="E729" s="145" t="s">
        <v>398</v>
      </c>
      <c r="F729" s="145">
        <v>540101</v>
      </c>
      <c r="G729" s="145" t="s">
        <v>159</v>
      </c>
      <c r="H729" s="145" t="s">
        <v>1025</v>
      </c>
      <c r="I729" s="145" t="s">
        <v>92</v>
      </c>
      <c r="J729" s="145" t="s">
        <v>92</v>
      </c>
      <c r="K729" s="145"/>
      <c r="L729" s="145">
        <v>0</v>
      </c>
      <c r="M729" s="165">
        <v>0</v>
      </c>
      <c r="N729" s="145">
        <v>0</v>
      </c>
      <c r="O729" s="145">
        <v>0</v>
      </c>
      <c r="P729" s="145"/>
      <c r="Q729" s="145"/>
      <c r="R729" s="145">
        <v>0</v>
      </c>
      <c r="S729" s="166">
        <v>0</v>
      </c>
    </row>
    <row r="730" spans="1:19" x14ac:dyDescent="0.25">
      <c r="A730" s="161" t="s">
        <v>114</v>
      </c>
      <c r="B730" s="144" t="s">
        <v>392</v>
      </c>
      <c r="C730" s="144">
        <v>2111</v>
      </c>
      <c r="D730" s="144" t="s">
        <v>192</v>
      </c>
      <c r="E730" s="144" t="s">
        <v>395</v>
      </c>
      <c r="F730" s="144">
        <v>540102</v>
      </c>
      <c r="G730" s="144" t="s">
        <v>159</v>
      </c>
      <c r="H730" s="144" t="s">
        <v>554</v>
      </c>
      <c r="I730" s="144" t="s">
        <v>92</v>
      </c>
      <c r="J730" s="144" t="s">
        <v>92</v>
      </c>
      <c r="K730" s="144"/>
      <c r="L730" s="144">
        <v>0</v>
      </c>
      <c r="M730" s="162">
        <v>0</v>
      </c>
      <c r="N730" s="144">
        <v>0</v>
      </c>
      <c r="O730" s="144">
        <v>0</v>
      </c>
      <c r="P730" s="144"/>
      <c r="Q730" s="144"/>
      <c r="R730" s="144">
        <v>0</v>
      </c>
      <c r="S730" s="163">
        <v>0</v>
      </c>
    </row>
    <row r="731" spans="1:19" x14ac:dyDescent="0.25">
      <c r="A731" s="164" t="s">
        <v>114</v>
      </c>
      <c r="B731" s="145" t="s">
        <v>392</v>
      </c>
      <c r="C731" s="145">
        <v>2111</v>
      </c>
      <c r="D731" s="145" t="s">
        <v>192</v>
      </c>
      <c r="E731" s="145" t="s">
        <v>395</v>
      </c>
      <c r="F731" s="145">
        <v>540102</v>
      </c>
      <c r="G731" s="145" t="s">
        <v>159</v>
      </c>
      <c r="H731" s="145" t="s">
        <v>1025</v>
      </c>
      <c r="I731" s="145" t="s">
        <v>92</v>
      </c>
      <c r="J731" s="145" t="s">
        <v>92</v>
      </c>
      <c r="K731" s="145"/>
      <c r="L731" s="145">
        <v>0</v>
      </c>
      <c r="M731" s="165">
        <v>0</v>
      </c>
      <c r="N731" s="145">
        <v>0</v>
      </c>
      <c r="O731" s="145">
        <v>0</v>
      </c>
      <c r="P731" s="145"/>
      <c r="Q731" s="145"/>
      <c r="R731" s="145">
        <v>0</v>
      </c>
      <c r="S731" s="166">
        <v>0</v>
      </c>
    </row>
    <row r="732" spans="1:19" x14ac:dyDescent="0.25">
      <c r="A732" s="161" t="s">
        <v>114</v>
      </c>
      <c r="B732" s="144" t="s">
        <v>703</v>
      </c>
      <c r="C732" s="144">
        <v>1101</v>
      </c>
      <c r="D732" s="144" t="s">
        <v>173</v>
      </c>
      <c r="E732" s="144" t="s">
        <v>1096</v>
      </c>
      <c r="F732" s="144">
        <v>270101</v>
      </c>
      <c r="G732" s="144" t="s">
        <v>1759</v>
      </c>
      <c r="H732" s="144" t="s">
        <v>554</v>
      </c>
      <c r="I732" s="144" t="s">
        <v>92</v>
      </c>
      <c r="J732" s="144" t="s">
        <v>92</v>
      </c>
      <c r="K732" s="144"/>
      <c r="L732" s="144">
        <v>0</v>
      </c>
      <c r="M732" s="162">
        <v>0</v>
      </c>
      <c r="N732" s="144">
        <v>0</v>
      </c>
      <c r="O732" s="144">
        <v>0</v>
      </c>
      <c r="P732" s="144"/>
      <c r="Q732" s="144"/>
      <c r="R732" s="144">
        <v>0</v>
      </c>
      <c r="S732" s="163">
        <v>0</v>
      </c>
    </row>
    <row r="733" spans="1:19" x14ac:dyDescent="0.25">
      <c r="A733" s="164" t="s">
        <v>114</v>
      </c>
      <c r="B733" s="145" t="s">
        <v>703</v>
      </c>
      <c r="C733" s="145">
        <v>1111</v>
      </c>
      <c r="D733" s="145" t="s">
        <v>123</v>
      </c>
      <c r="E733" s="145" t="s">
        <v>122</v>
      </c>
      <c r="F733" s="145">
        <v>270101</v>
      </c>
      <c r="G733" s="145" t="s">
        <v>1759</v>
      </c>
      <c r="H733" s="145" t="s">
        <v>554</v>
      </c>
      <c r="I733" s="145" t="s">
        <v>92</v>
      </c>
      <c r="J733" s="145" t="s">
        <v>92</v>
      </c>
      <c r="K733" s="145"/>
      <c r="L733" s="145">
        <v>0</v>
      </c>
      <c r="M733" s="165">
        <v>0</v>
      </c>
      <c r="N733" s="145">
        <v>0</v>
      </c>
      <c r="O733" s="145">
        <v>0</v>
      </c>
      <c r="P733" s="145"/>
      <c r="Q733" s="145"/>
      <c r="R733" s="145">
        <v>0</v>
      </c>
      <c r="S733" s="166">
        <v>0</v>
      </c>
    </row>
    <row r="734" spans="1:19" x14ac:dyDescent="0.25">
      <c r="A734" s="161" t="s">
        <v>114</v>
      </c>
      <c r="B734" s="144" t="s">
        <v>703</v>
      </c>
      <c r="C734" s="144">
        <v>1401</v>
      </c>
      <c r="D734" s="144" t="s">
        <v>2140</v>
      </c>
      <c r="E734" s="144" t="s">
        <v>126</v>
      </c>
      <c r="F734" s="144">
        <v>270501</v>
      </c>
      <c r="G734" s="144" t="s">
        <v>1759</v>
      </c>
      <c r="H734" s="144" t="s">
        <v>554</v>
      </c>
      <c r="I734" s="144" t="s">
        <v>92</v>
      </c>
      <c r="J734" s="144" t="s">
        <v>92</v>
      </c>
      <c r="K734" s="144"/>
      <c r="L734" s="144">
        <v>0</v>
      </c>
      <c r="M734" s="162">
        <v>0</v>
      </c>
      <c r="N734" s="144">
        <v>0</v>
      </c>
      <c r="O734" s="144">
        <v>0</v>
      </c>
      <c r="P734" s="144"/>
      <c r="Q734" s="144"/>
      <c r="R734" s="144">
        <v>0</v>
      </c>
      <c r="S734" s="163">
        <v>0</v>
      </c>
    </row>
    <row r="735" spans="1:19" x14ac:dyDescent="0.25">
      <c r="A735" s="164" t="s">
        <v>114</v>
      </c>
      <c r="B735" s="145" t="s">
        <v>703</v>
      </c>
      <c r="C735" s="145">
        <v>1501</v>
      </c>
      <c r="D735" s="145" t="s">
        <v>2141</v>
      </c>
      <c r="E735" s="145" t="s">
        <v>112</v>
      </c>
      <c r="F735" s="145">
        <v>270101</v>
      </c>
      <c r="G735" s="145" t="s">
        <v>1759</v>
      </c>
      <c r="H735" s="145" t="s">
        <v>554</v>
      </c>
      <c r="I735" s="145" t="s">
        <v>92</v>
      </c>
      <c r="J735" s="145" t="s">
        <v>92</v>
      </c>
      <c r="K735" s="145"/>
      <c r="L735" s="145">
        <v>0</v>
      </c>
      <c r="M735" s="165">
        <v>0</v>
      </c>
      <c r="N735" s="145">
        <v>0</v>
      </c>
      <c r="O735" s="145">
        <v>0</v>
      </c>
      <c r="P735" s="145"/>
      <c r="Q735" s="145"/>
      <c r="R735" s="145">
        <v>0</v>
      </c>
      <c r="S735" s="166">
        <v>0</v>
      </c>
    </row>
    <row r="736" spans="1:19" x14ac:dyDescent="0.25">
      <c r="A736" s="161" t="s">
        <v>114</v>
      </c>
      <c r="B736" s="144" t="s">
        <v>628</v>
      </c>
      <c r="C736" s="144">
        <v>1100</v>
      </c>
      <c r="D736" s="144" t="s">
        <v>144</v>
      </c>
      <c r="E736" s="144" t="s">
        <v>138</v>
      </c>
      <c r="F736" s="144">
        <v>500902</v>
      </c>
      <c r="G736" s="144" t="s">
        <v>1794</v>
      </c>
      <c r="H736" s="144" t="s">
        <v>554</v>
      </c>
      <c r="I736" s="144" t="s">
        <v>92</v>
      </c>
      <c r="J736" s="144" t="s">
        <v>92</v>
      </c>
      <c r="K736" s="144"/>
      <c r="L736" s="144">
        <v>0</v>
      </c>
      <c r="M736" s="162">
        <v>0</v>
      </c>
      <c r="N736" s="144">
        <v>0</v>
      </c>
      <c r="O736" s="144">
        <v>0</v>
      </c>
      <c r="P736" s="144"/>
      <c r="Q736" s="144"/>
      <c r="R736" s="144">
        <v>0</v>
      </c>
      <c r="S736" s="163">
        <v>0</v>
      </c>
    </row>
    <row r="737" spans="1:19" x14ac:dyDescent="0.25">
      <c r="A737" s="164" t="s">
        <v>114</v>
      </c>
      <c r="B737" s="145" t="s">
        <v>628</v>
      </c>
      <c r="C737" s="145">
        <v>1100</v>
      </c>
      <c r="D737" s="145" t="s">
        <v>144</v>
      </c>
      <c r="E737" s="145" t="s">
        <v>138</v>
      </c>
      <c r="F737" s="145">
        <v>500902</v>
      </c>
      <c r="G737" s="145" t="s">
        <v>1794</v>
      </c>
      <c r="H737" s="145" t="s">
        <v>1025</v>
      </c>
      <c r="I737" s="145" t="s">
        <v>92</v>
      </c>
      <c r="J737" s="145" t="s">
        <v>92</v>
      </c>
      <c r="K737" s="145"/>
      <c r="L737" s="145">
        <v>0</v>
      </c>
      <c r="M737" s="165">
        <v>0</v>
      </c>
      <c r="N737" s="145">
        <v>0</v>
      </c>
      <c r="O737" s="145">
        <v>0</v>
      </c>
      <c r="P737" s="145"/>
      <c r="Q737" s="145"/>
      <c r="R737" s="145">
        <v>0</v>
      </c>
      <c r="S737" s="166">
        <v>0</v>
      </c>
    </row>
    <row r="738" spans="1:19" x14ac:dyDescent="0.25">
      <c r="A738" s="161" t="s">
        <v>114</v>
      </c>
      <c r="B738" s="144" t="s">
        <v>1126</v>
      </c>
      <c r="C738" s="144">
        <v>2010</v>
      </c>
      <c r="D738" s="144" t="s">
        <v>190</v>
      </c>
      <c r="E738" s="144" t="s">
        <v>1129</v>
      </c>
      <c r="F738" s="144">
        <v>380101</v>
      </c>
      <c r="G738" s="144" t="s">
        <v>1732</v>
      </c>
      <c r="H738" s="144" t="s">
        <v>554</v>
      </c>
      <c r="I738" s="144" t="s">
        <v>92</v>
      </c>
      <c r="J738" s="144" t="s">
        <v>92</v>
      </c>
      <c r="K738" s="144"/>
      <c r="L738" s="144">
        <v>0</v>
      </c>
      <c r="M738" s="162">
        <v>0</v>
      </c>
      <c r="N738" s="144">
        <v>0</v>
      </c>
      <c r="O738" s="144">
        <v>0</v>
      </c>
      <c r="P738" s="144"/>
      <c r="Q738" s="144"/>
      <c r="R738" s="144">
        <v>0</v>
      </c>
      <c r="S738" s="163">
        <v>0</v>
      </c>
    </row>
    <row r="739" spans="1:19" x14ac:dyDescent="0.25">
      <c r="A739" s="164" t="s">
        <v>114</v>
      </c>
      <c r="B739" s="145" t="s">
        <v>362</v>
      </c>
      <c r="C739" s="145">
        <v>1101</v>
      </c>
      <c r="D739" s="145" t="s">
        <v>90</v>
      </c>
      <c r="E739" s="145" t="s">
        <v>89</v>
      </c>
      <c r="F739" s="145">
        <v>451001</v>
      </c>
      <c r="G739" s="145" t="s">
        <v>1735</v>
      </c>
      <c r="H739" s="145" t="s">
        <v>554</v>
      </c>
      <c r="I739" s="145" t="s">
        <v>92</v>
      </c>
      <c r="J739" s="145" t="s">
        <v>92</v>
      </c>
      <c r="K739" s="145"/>
      <c r="L739" s="145">
        <v>0</v>
      </c>
      <c r="M739" s="165">
        <v>0</v>
      </c>
      <c r="N739" s="145">
        <v>0</v>
      </c>
      <c r="O739" s="145">
        <v>0</v>
      </c>
      <c r="P739" s="145"/>
      <c r="Q739" s="145"/>
      <c r="R739" s="145">
        <v>0</v>
      </c>
      <c r="S739" s="166">
        <v>0</v>
      </c>
    </row>
    <row r="740" spans="1:19" x14ac:dyDescent="0.25">
      <c r="A740" s="161" t="s">
        <v>114</v>
      </c>
      <c r="B740" s="144" t="s">
        <v>362</v>
      </c>
      <c r="C740" s="144">
        <v>1101</v>
      </c>
      <c r="D740" s="144" t="s">
        <v>90</v>
      </c>
      <c r="E740" s="144" t="s">
        <v>89</v>
      </c>
      <c r="F740" s="144">
        <v>451001</v>
      </c>
      <c r="G740" s="144" t="s">
        <v>1735</v>
      </c>
      <c r="H740" s="144" t="s">
        <v>1025</v>
      </c>
      <c r="I740" s="144" t="s">
        <v>92</v>
      </c>
      <c r="J740" s="144" t="s">
        <v>92</v>
      </c>
      <c r="K740" s="144"/>
      <c r="L740" s="144">
        <v>0</v>
      </c>
      <c r="M740" s="162">
        <v>0</v>
      </c>
      <c r="N740" s="144">
        <v>0</v>
      </c>
      <c r="O740" s="144">
        <v>0</v>
      </c>
      <c r="P740" s="144"/>
      <c r="Q740" s="144"/>
      <c r="R740" s="144">
        <v>0</v>
      </c>
      <c r="S740" s="163">
        <v>0</v>
      </c>
    </row>
    <row r="741" spans="1:19" x14ac:dyDescent="0.25">
      <c r="A741" s="164" t="s">
        <v>114</v>
      </c>
      <c r="B741" s="145" t="s">
        <v>362</v>
      </c>
      <c r="C741" s="145">
        <v>1101</v>
      </c>
      <c r="D741" s="145" t="s">
        <v>90</v>
      </c>
      <c r="E741" s="145" t="s">
        <v>89</v>
      </c>
      <c r="F741" s="145">
        <v>451001</v>
      </c>
      <c r="G741" s="145" t="s">
        <v>1735</v>
      </c>
      <c r="H741" s="145" t="s">
        <v>1518</v>
      </c>
      <c r="I741" s="145" t="s">
        <v>92</v>
      </c>
      <c r="J741" s="145" t="s">
        <v>92</v>
      </c>
      <c r="K741" s="145"/>
      <c r="L741" s="145">
        <v>0</v>
      </c>
      <c r="M741" s="165">
        <v>0</v>
      </c>
      <c r="N741" s="145">
        <v>0</v>
      </c>
      <c r="O741" s="145">
        <v>0</v>
      </c>
      <c r="P741" s="145"/>
      <c r="Q741" s="145"/>
      <c r="R741" s="145">
        <v>0</v>
      </c>
      <c r="S741" s="166">
        <v>0</v>
      </c>
    </row>
    <row r="742" spans="1:19" x14ac:dyDescent="0.25">
      <c r="A742" s="161" t="s">
        <v>114</v>
      </c>
      <c r="B742" s="144" t="s">
        <v>313</v>
      </c>
      <c r="C742" s="144">
        <v>1101</v>
      </c>
      <c r="D742" s="144" t="s">
        <v>110</v>
      </c>
      <c r="E742" s="144" t="s">
        <v>315</v>
      </c>
      <c r="F742" s="144">
        <v>420101</v>
      </c>
      <c r="G742" s="144" t="s">
        <v>111</v>
      </c>
      <c r="H742" s="144" t="s">
        <v>554</v>
      </c>
      <c r="I742" s="144" t="s">
        <v>92</v>
      </c>
      <c r="J742" s="144" t="s">
        <v>92</v>
      </c>
      <c r="K742" s="144"/>
      <c r="L742" s="144">
        <v>0</v>
      </c>
      <c r="M742" s="162">
        <v>0</v>
      </c>
      <c r="N742" s="144">
        <v>0</v>
      </c>
      <c r="O742" s="144">
        <v>0</v>
      </c>
      <c r="P742" s="144"/>
      <c r="Q742" s="144"/>
      <c r="R742" s="144">
        <v>0</v>
      </c>
      <c r="S742" s="163">
        <v>0</v>
      </c>
    </row>
    <row r="743" spans="1:19" x14ac:dyDescent="0.25">
      <c r="A743" s="164" t="s">
        <v>114</v>
      </c>
      <c r="B743" s="145" t="s">
        <v>313</v>
      </c>
      <c r="C743" s="145">
        <v>1101</v>
      </c>
      <c r="D743" s="145" t="s">
        <v>110</v>
      </c>
      <c r="E743" s="145" t="s">
        <v>315</v>
      </c>
      <c r="F743" s="145">
        <v>420101</v>
      </c>
      <c r="G743" s="145" t="s">
        <v>111</v>
      </c>
      <c r="H743" s="145" t="s">
        <v>1025</v>
      </c>
      <c r="I743" s="145" t="s">
        <v>92</v>
      </c>
      <c r="J743" s="145" t="s">
        <v>92</v>
      </c>
      <c r="K743" s="145"/>
      <c r="L743" s="145">
        <v>0</v>
      </c>
      <c r="M743" s="165">
        <v>0</v>
      </c>
      <c r="N743" s="145">
        <v>0</v>
      </c>
      <c r="O743" s="145">
        <v>0</v>
      </c>
      <c r="P743" s="145"/>
      <c r="Q743" s="145"/>
      <c r="R743" s="145">
        <v>0</v>
      </c>
      <c r="S743" s="166">
        <v>0</v>
      </c>
    </row>
    <row r="744" spans="1:19" x14ac:dyDescent="0.25">
      <c r="A744" s="161" t="s">
        <v>114</v>
      </c>
      <c r="B744" s="144" t="s">
        <v>306</v>
      </c>
      <c r="C744" s="144">
        <v>1101</v>
      </c>
      <c r="D744" s="144" t="s">
        <v>131</v>
      </c>
      <c r="E744" s="144" t="s">
        <v>130</v>
      </c>
      <c r="F744" s="144">
        <v>451101</v>
      </c>
      <c r="G744" s="144" t="s">
        <v>1735</v>
      </c>
      <c r="H744" s="144" t="s">
        <v>554</v>
      </c>
      <c r="I744" s="144" t="s">
        <v>92</v>
      </c>
      <c r="J744" s="144" t="s">
        <v>92</v>
      </c>
      <c r="K744" s="144"/>
      <c r="L744" s="144">
        <v>0</v>
      </c>
      <c r="M744" s="162">
        <v>0</v>
      </c>
      <c r="N744" s="144">
        <v>0</v>
      </c>
      <c r="O744" s="144">
        <v>0</v>
      </c>
      <c r="P744" s="144"/>
      <c r="Q744" s="144"/>
      <c r="R744" s="144">
        <v>0</v>
      </c>
      <c r="S744" s="163">
        <v>0</v>
      </c>
    </row>
    <row r="745" spans="1:19" x14ac:dyDescent="0.25">
      <c r="A745" s="164" t="s">
        <v>114</v>
      </c>
      <c r="B745" s="145" t="s">
        <v>477</v>
      </c>
      <c r="C745" s="145">
        <v>2002</v>
      </c>
      <c r="D745" s="145" t="s">
        <v>2172</v>
      </c>
      <c r="E745" s="145" t="s">
        <v>1169</v>
      </c>
      <c r="F745" s="145">
        <v>160905</v>
      </c>
      <c r="G745" s="145" t="s">
        <v>137</v>
      </c>
      <c r="H745" s="145" t="s">
        <v>554</v>
      </c>
      <c r="I745" s="145" t="s">
        <v>92</v>
      </c>
      <c r="J745" s="145" t="s">
        <v>92</v>
      </c>
      <c r="K745" s="145"/>
      <c r="L745" s="145">
        <v>0</v>
      </c>
      <c r="M745" s="165">
        <v>0</v>
      </c>
      <c r="N745" s="145">
        <v>0</v>
      </c>
      <c r="O745" s="145">
        <v>0</v>
      </c>
      <c r="P745" s="145"/>
      <c r="Q745" s="145"/>
      <c r="R745" s="145">
        <v>0</v>
      </c>
      <c r="S745" s="166">
        <v>0</v>
      </c>
    </row>
    <row r="746" spans="1:19" x14ac:dyDescent="0.25">
      <c r="A746" s="161" t="s">
        <v>114</v>
      </c>
      <c r="B746" s="144" t="s">
        <v>703</v>
      </c>
      <c r="C746" s="144">
        <v>997</v>
      </c>
      <c r="D746" s="144" t="s">
        <v>1878</v>
      </c>
      <c r="E746" s="144" t="s">
        <v>706</v>
      </c>
      <c r="F746" s="144">
        <v>320104</v>
      </c>
      <c r="G746" s="144" t="s">
        <v>1879</v>
      </c>
      <c r="H746" s="144" t="s">
        <v>1976</v>
      </c>
      <c r="I746" s="144" t="s">
        <v>95</v>
      </c>
      <c r="J746" s="144" t="s">
        <v>95</v>
      </c>
      <c r="K746" s="144"/>
      <c r="L746" s="144">
        <v>0</v>
      </c>
      <c r="M746" s="162">
        <v>0</v>
      </c>
      <c r="N746" s="144">
        <v>0</v>
      </c>
      <c r="O746" s="144">
        <v>0</v>
      </c>
      <c r="P746" s="144"/>
      <c r="Q746" s="144"/>
      <c r="R746" s="144">
        <v>0</v>
      </c>
      <c r="S746" s="163">
        <v>0</v>
      </c>
    </row>
    <row r="747" spans="1:19" x14ac:dyDescent="0.25">
      <c r="A747" s="164" t="s">
        <v>114</v>
      </c>
      <c r="B747" s="145" t="s">
        <v>703</v>
      </c>
      <c r="C747" s="145">
        <v>1001</v>
      </c>
      <c r="D747" s="145" t="s">
        <v>146</v>
      </c>
      <c r="E747" s="145" t="s">
        <v>711</v>
      </c>
      <c r="F747" s="145">
        <v>279999</v>
      </c>
      <c r="G747" s="145" t="s">
        <v>1759</v>
      </c>
      <c r="H747" s="145" t="s">
        <v>788</v>
      </c>
      <c r="I747" s="145" t="s">
        <v>95</v>
      </c>
      <c r="J747" s="145" t="s">
        <v>95</v>
      </c>
      <c r="K747" s="145" t="s">
        <v>548</v>
      </c>
      <c r="L747" s="145">
        <v>0</v>
      </c>
      <c r="M747" s="165">
        <v>0</v>
      </c>
      <c r="N747" s="145">
        <v>0</v>
      </c>
      <c r="O747" s="145">
        <v>0</v>
      </c>
      <c r="P747" s="145"/>
      <c r="Q747" s="145"/>
      <c r="R747" s="145">
        <v>0</v>
      </c>
      <c r="S747" s="166">
        <v>0</v>
      </c>
    </row>
    <row r="748" spans="1:19" x14ac:dyDescent="0.25">
      <c r="A748" s="161" t="s">
        <v>114</v>
      </c>
      <c r="B748" s="144" t="s">
        <v>329</v>
      </c>
      <c r="C748" s="144">
        <v>1002</v>
      </c>
      <c r="D748" s="144" t="s">
        <v>2174</v>
      </c>
      <c r="E748" s="144" t="s">
        <v>1177</v>
      </c>
      <c r="F748" s="144">
        <v>500605</v>
      </c>
      <c r="G748" s="144" t="s">
        <v>1794</v>
      </c>
      <c r="H748" s="144" t="s">
        <v>1231</v>
      </c>
      <c r="I748" s="144" t="s">
        <v>95</v>
      </c>
      <c r="J748" s="144" t="s">
        <v>95</v>
      </c>
      <c r="K748" s="144"/>
      <c r="L748" s="144">
        <v>0</v>
      </c>
      <c r="M748" s="162">
        <v>0</v>
      </c>
      <c r="N748" s="144">
        <v>0</v>
      </c>
      <c r="O748" s="144">
        <v>0</v>
      </c>
      <c r="P748" s="144"/>
      <c r="Q748" s="144"/>
      <c r="R748" s="144">
        <v>0</v>
      </c>
      <c r="S748" s="163">
        <v>0</v>
      </c>
    </row>
    <row r="749" spans="1:19" x14ac:dyDescent="0.25">
      <c r="A749" s="164" t="s">
        <v>114</v>
      </c>
      <c r="B749" s="145" t="s">
        <v>329</v>
      </c>
      <c r="C749" s="145">
        <v>1211</v>
      </c>
      <c r="D749" s="145" t="s">
        <v>2131</v>
      </c>
      <c r="E749" s="145" t="s">
        <v>1180</v>
      </c>
      <c r="F749" s="145">
        <v>500705</v>
      </c>
      <c r="G749" s="145" t="s">
        <v>1794</v>
      </c>
      <c r="H749" s="145" t="s">
        <v>248</v>
      </c>
      <c r="I749" s="145" t="s">
        <v>95</v>
      </c>
      <c r="J749" s="145" t="s">
        <v>95</v>
      </c>
      <c r="K749" s="145"/>
      <c r="L749" s="145">
        <v>0</v>
      </c>
      <c r="M749" s="165">
        <v>0</v>
      </c>
      <c r="N749" s="145">
        <v>0</v>
      </c>
      <c r="O749" s="145">
        <v>0</v>
      </c>
      <c r="P749" s="145"/>
      <c r="Q749" s="145"/>
      <c r="R749" s="145">
        <v>0</v>
      </c>
      <c r="S749" s="166">
        <v>0</v>
      </c>
    </row>
    <row r="750" spans="1:19" x14ac:dyDescent="0.25">
      <c r="A750" s="161" t="s">
        <v>114</v>
      </c>
      <c r="B750" s="144" t="s">
        <v>329</v>
      </c>
      <c r="C750" s="144">
        <v>1520</v>
      </c>
      <c r="D750" s="144" t="s">
        <v>2145</v>
      </c>
      <c r="E750" s="144" t="s">
        <v>1184</v>
      </c>
      <c r="F750" s="144">
        <v>500705</v>
      </c>
      <c r="G750" s="144" t="s">
        <v>1794</v>
      </c>
      <c r="H750" s="144" t="s">
        <v>338</v>
      </c>
      <c r="I750" s="144" t="s">
        <v>95</v>
      </c>
      <c r="J750" s="144" t="s">
        <v>95</v>
      </c>
      <c r="K750" s="144"/>
      <c r="L750" s="144">
        <v>0</v>
      </c>
      <c r="M750" s="162">
        <v>0</v>
      </c>
      <c r="N750" s="144">
        <v>0</v>
      </c>
      <c r="O750" s="144">
        <v>0</v>
      </c>
      <c r="P750" s="144"/>
      <c r="Q750" s="144"/>
      <c r="R750" s="144">
        <v>0</v>
      </c>
      <c r="S750" s="163">
        <v>0</v>
      </c>
    </row>
    <row r="751" spans="1:19" x14ac:dyDescent="0.25">
      <c r="A751" s="164" t="s">
        <v>114</v>
      </c>
      <c r="B751" s="145" t="s">
        <v>329</v>
      </c>
      <c r="C751" s="145">
        <v>1530</v>
      </c>
      <c r="D751" s="145" t="s">
        <v>2175</v>
      </c>
      <c r="E751" s="145" t="s">
        <v>1187</v>
      </c>
      <c r="F751" s="145">
        <v>500706</v>
      </c>
      <c r="G751" s="145" t="s">
        <v>1794</v>
      </c>
      <c r="H751" s="145" t="s">
        <v>248</v>
      </c>
      <c r="I751" s="145" t="s">
        <v>95</v>
      </c>
      <c r="J751" s="145" t="s">
        <v>95</v>
      </c>
      <c r="K751" s="145"/>
      <c r="L751" s="145">
        <v>0</v>
      </c>
      <c r="M751" s="165">
        <v>0</v>
      </c>
      <c r="N751" s="145">
        <v>0</v>
      </c>
      <c r="O751" s="145">
        <v>0</v>
      </c>
      <c r="P751" s="145"/>
      <c r="Q751" s="145"/>
      <c r="R751" s="145">
        <v>0</v>
      </c>
      <c r="S751" s="166">
        <v>0</v>
      </c>
    </row>
    <row r="752" spans="1:19" x14ac:dyDescent="0.25">
      <c r="A752" s="161" t="s">
        <v>114</v>
      </c>
      <c r="B752" s="144" t="s">
        <v>1189</v>
      </c>
      <c r="C752" s="144">
        <v>1002</v>
      </c>
      <c r="D752" s="144" t="s">
        <v>2176</v>
      </c>
      <c r="E752" s="144" t="s">
        <v>1193</v>
      </c>
      <c r="F752" s="144">
        <v>160301</v>
      </c>
      <c r="G752" s="144" t="s">
        <v>137</v>
      </c>
      <c r="H752" s="144" t="s">
        <v>248</v>
      </c>
      <c r="I752" s="144" t="s">
        <v>95</v>
      </c>
      <c r="J752" s="144" t="s">
        <v>95</v>
      </c>
      <c r="K752" s="144"/>
      <c r="L752" s="144">
        <v>0</v>
      </c>
      <c r="M752" s="162">
        <v>0</v>
      </c>
      <c r="N752" s="144">
        <v>0</v>
      </c>
      <c r="O752" s="144">
        <v>0</v>
      </c>
      <c r="P752" s="144"/>
      <c r="Q752" s="144"/>
      <c r="R752" s="144">
        <v>0</v>
      </c>
      <c r="S752" s="163">
        <v>0</v>
      </c>
    </row>
    <row r="753" spans="1:19" x14ac:dyDescent="0.25">
      <c r="A753" s="164" t="s">
        <v>114</v>
      </c>
      <c r="B753" s="145" t="s">
        <v>1189</v>
      </c>
      <c r="C753" s="145">
        <v>2001</v>
      </c>
      <c r="D753" s="145" t="s">
        <v>2177</v>
      </c>
      <c r="E753" s="145" t="s">
        <v>1195</v>
      </c>
      <c r="F753" s="145">
        <v>160301</v>
      </c>
      <c r="G753" s="145" t="s">
        <v>137</v>
      </c>
      <c r="H753" s="145" t="s">
        <v>248</v>
      </c>
      <c r="I753" s="145" t="s">
        <v>95</v>
      </c>
      <c r="J753" s="145" t="s">
        <v>95</v>
      </c>
      <c r="K753" s="145"/>
      <c r="L753" s="145">
        <v>0</v>
      </c>
      <c r="M753" s="165">
        <v>0</v>
      </c>
      <c r="N753" s="145">
        <v>0</v>
      </c>
      <c r="O753" s="145">
        <v>0</v>
      </c>
      <c r="P753" s="145"/>
      <c r="Q753" s="145"/>
      <c r="R753" s="145">
        <v>0</v>
      </c>
      <c r="S753" s="166">
        <v>0</v>
      </c>
    </row>
    <row r="754" spans="1:19" x14ac:dyDescent="0.25">
      <c r="A754" s="161" t="s">
        <v>114</v>
      </c>
      <c r="B754" s="144" t="s">
        <v>1189</v>
      </c>
      <c r="C754" s="144">
        <v>2002</v>
      </c>
      <c r="D754" s="144" t="s">
        <v>2178</v>
      </c>
      <c r="E754" s="144" t="s">
        <v>1197</v>
      </c>
      <c r="F754" s="144">
        <v>160501</v>
      </c>
      <c r="G754" s="144" t="s">
        <v>137</v>
      </c>
      <c r="H754" s="144" t="s">
        <v>248</v>
      </c>
      <c r="I754" s="144" t="s">
        <v>95</v>
      </c>
      <c r="J754" s="144" t="s">
        <v>95</v>
      </c>
      <c r="K754" s="144"/>
      <c r="L754" s="144">
        <v>0</v>
      </c>
      <c r="M754" s="162">
        <v>0</v>
      </c>
      <c r="N754" s="144">
        <v>0</v>
      </c>
      <c r="O754" s="144">
        <v>0</v>
      </c>
      <c r="P754" s="144"/>
      <c r="Q754" s="144"/>
      <c r="R754" s="144">
        <v>0</v>
      </c>
      <c r="S754" s="163">
        <v>0</v>
      </c>
    </row>
    <row r="755" spans="1:19" x14ac:dyDescent="0.25">
      <c r="A755" s="164" t="s">
        <v>114</v>
      </c>
      <c r="B755" s="145" t="s">
        <v>703</v>
      </c>
      <c r="C755" s="145">
        <v>1540</v>
      </c>
      <c r="D755" s="145" t="s">
        <v>1984</v>
      </c>
      <c r="E755" s="145" t="s">
        <v>112</v>
      </c>
      <c r="F755" s="145">
        <v>270101</v>
      </c>
      <c r="G755" s="145" t="s">
        <v>1759</v>
      </c>
      <c r="H755" s="145" t="s">
        <v>268</v>
      </c>
      <c r="I755" s="145" t="s">
        <v>95</v>
      </c>
      <c r="J755" s="145" t="s">
        <v>95</v>
      </c>
      <c r="K755" s="145"/>
      <c r="L755" s="145">
        <v>0</v>
      </c>
      <c r="M755" s="165">
        <v>0</v>
      </c>
      <c r="N755" s="145">
        <v>0</v>
      </c>
      <c r="O755" s="145">
        <v>0</v>
      </c>
      <c r="P755" s="145"/>
      <c r="Q755" s="145"/>
      <c r="R755" s="145">
        <v>0</v>
      </c>
      <c r="S755" s="166">
        <v>0</v>
      </c>
    </row>
    <row r="756" spans="1:19" x14ac:dyDescent="0.25">
      <c r="A756" s="161" t="s">
        <v>114</v>
      </c>
      <c r="B756" s="144" t="s">
        <v>1189</v>
      </c>
      <c r="C756" s="144">
        <v>2002</v>
      </c>
      <c r="D756" s="144" t="s">
        <v>2178</v>
      </c>
      <c r="E756" s="144" t="s">
        <v>1197</v>
      </c>
      <c r="F756" s="144">
        <v>160501</v>
      </c>
      <c r="G756" s="144" t="s">
        <v>137</v>
      </c>
      <c r="H756" s="144" t="s">
        <v>271</v>
      </c>
      <c r="I756" s="144" t="s">
        <v>95</v>
      </c>
      <c r="J756" s="144" t="s">
        <v>95</v>
      </c>
      <c r="K756" s="144"/>
      <c r="L756" s="144">
        <v>0</v>
      </c>
      <c r="M756" s="162">
        <v>0</v>
      </c>
      <c r="N756" s="144">
        <v>0</v>
      </c>
      <c r="O756" s="144">
        <v>0</v>
      </c>
      <c r="P756" s="144"/>
      <c r="Q756" s="144"/>
      <c r="R756" s="144">
        <v>0</v>
      </c>
      <c r="S756" s="163">
        <v>0</v>
      </c>
    </row>
    <row r="757" spans="1:19" x14ac:dyDescent="0.25">
      <c r="A757" s="164" t="s">
        <v>114</v>
      </c>
      <c r="B757" s="145" t="s">
        <v>1198</v>
      </c>
      <c r="C757" s="145">
        <v>1002</v>
      </c>
      <c r="D757" s="145" t="s">
        <v>2179</v>
      </c>
      <c r="E757" s="145" t="s">
        <v>1203</v>
      </c>
      <c r="F757" s="145">
        <v>160901</v>
      </c>
      <c r="G757" s="145" t="s">
        <v>137</v>
      </c>
      <c r="H757" s="145" t="s">
        <v>248</v>
      </c>
      <c r="I757" s="145" t="s">
        <v>95</v>
      </c>
      <c r="J757" s="145" t="s">
        <v>95</v>
      </c>
      <c r="K757" s="145"/>
      <c r="L757" s="145">
        <v>0</v>
      </c>
      <c r="M757" s="165">
        <v>0</v>
      </c>
      <c r="N757" s="145">
        <v>0</v>
      </c>
      <c r="O757" s="145">
        <v>0</v>
      </c>
      <c r="P757" s="145"/>
      <c r="Q757" s="145"/>
      <c r="R757" s="145">
        <v>0</v>
      </c>
      <c r="S757" s="166">
        <v>0</v>
      </c>
    </row>
    <row r="758" spans="1:19" x14ac:dyDescent="0.25">
      <c r="A758" s="161" t="s">
        <v>114</v>
      </c>
      <c r="B758" s="144" t="s">
        <v>1198</v>
      </c>
      <c r="C758" s="144">
        <v>2001</v>
      </c>
      <c r="D758" s="144" t="s">
        <v>2180</v>
      </c>
      <c r="E758" s="144" t="s">
        <v>2181</v>
      </c>
      <c r="F758" s="144">
        <v>160901</v>
      </c>
      <c r="G758" s="144" t="s">
        <v>137</v>
      </c>
      <c r="H758" s="144" t="s">
        <v>248</v>
      </c>
      <c r="I758" s="144" t="s">
        <v>95</v>
      </c>
      <c r="J758" s="144" t="s">
        <v>95</v>
      </c>
      <c r="K758" s="144"/>
      <c r="L758" s="144">
        <v>0</v>
      </c>
      <c r="M758" s="162">
        <v>0</v>
      </c>
      <c r="N758" s="144">
        <v>0</v>
      </c>
      <c r="O758" s="144">
        <v>0</v>
      </c>
      <c r="P758" s="144"/>
      <c r="Q758" s="144"/>
      <c r="R758" s="144">
        <v>0</v>
      </c>
      <c r="S758" s="163">
        <v>0</v>
      </c>
    </row>
    <row r="759" spans="1:19" x14ac:dyDescent="0.25">
      <c r="A759" s="164" t="s">
        <v>114</v>
      </c>
      <c r="B759" s="145" t="s">
        <v>1198</v>
      </c>
      <c r="C759" s="145">
        <v>2002</v>
      </c>
      <c r="D759" s="145" t="s">
        <v>2182</v>
      </c>
      <c r="E759" s="145" t="s">
        <v>2183</v>
      </c>
      <c r="F759" s="145">
        <v>160901</v>
      </c>
      <c r="G759" s="145" t="s">
        <v>137</v>
      </c>
      <c r="H759" s="145" t="s">
        <v>248</v>
      </c>
      <c r="I759" s="145" t="s">
        <v>95</v>
      </c>
      <c r="J759" s="145" t="s">
        <v>95</v>
      </c>
      <c r="K759" s="145"/>
      <c r="L759" s="145">
        <v>0</v>
      </c>
      <c r="M759" s="165">
        <v>0</v>
      </c>
      <c r="N759" s="145">
        <v>0</v>
      </c>
      <c r="O759" s="145">
        <v>0</v>
      </c>
      <c r="P759" s="145"/>
      <c r="Q759" s="145"/>
      <c r="R759" s="145">
        <v>0</v>
      </c>
      <c r="S759" s="166">
        <v>0</v>
      </c>
    </row>
    <row r="760" spans="1:19" x14ac:dyDescent="0.25">
      <c r="A760" s="161" t="s">
        <v>114</v>
      </c>
      <c r="B760" s="144" t="s">
        <v>1204</v>
      </c>
      <c r="C760" s="144">
        <v>1002</v>
      </c>
      <c r="D760" s="144" t="s">
        <v>2184</v>
      </c>
      <c r="E760" s="144" t="s">
        <v>2185</v>
      </c>
      <c r="F760" s="144">
        <v>160501</v>
      </c>
      <c r="G760" s="144" t="s">
        <v>137</v>
      </c>
      <c r="H760" s="144" t="s">
        <v>248</v>
      </c>
      <c r="I760" s="144" t="s">
        <v>95</v>
      </c>
      <c r="J760" s="144" t="s">
        <v>95</v>
      </c>
      <c r="K760" s="144"/>
      <c r="L760" s="144">
        <v>0</v>
      </c>
      <c r="M760" s="162">
        <v>0</v>
      </c>
      <c r="N760" s="144">
        <v>0</v>
      </c>
      <c r="O760" s="144">
        <v>0</v>
      </c>
      <c r="P760" s="144"/>
      <c r="Q760" s="144"/>
      <c r="R760" s="144">
        <v>0</v>
      </c>
      <c r="S760" s="163">
        <v>0</v>
      </c>
    </row>
    <row r="761" spans="1:19" x14ac:dyDescent="0.25">
      <c r="A761" s="164" t="s">
        <v>114</v>
      </c>
      <c r="B761" s="145" t="s">
        <v>1204</v>
      </c>
      <c r="C761" s="145">
        <v>2002</v>
      </c>
      <c r="D761" s="145" t="s">
        <v>2186</v>
      </c>
      <c r="E761" s="145" t="s">
        <v>2187</v>
      </c>
      <c r="F761" s="145">
        <v>160501</v>
      </c>
      <c r="G761" s="145" t="s">
        <v>137</v>
      </c>
      <c r="H761" s="145" t="s">
        <v>248</v>
      </c>
      <c r="I761" s="145" t="s">
        <v>95</v>
      </c>
      <c r="J761" s="145" t="s">
        <v>95</v>
      </c>
      <c r="K761" s="145"/>
      <c r="L761" s="145">
        <v>0</v>
      </c>
      <c r="M761" s="165">
        <v>0</v>
      </c>
      <c r="N761" s="145">
        <v>0</v>
      </c>
      <c r="O761" s="145">
        <v>0</v>
      </c>
      <c r="P761" s="145"/>
      <c r="Q761" s="145"/>
      <c r="R761" s="145">
        <v>0</v>
      </c>
      <c r="S761" s="166">
        <v>0</v>
      </c>
    </row>
    <row r="762" spans="1:19" x14ac:dyDescent="0.25">
      <c r="A762" s="161" t="s">
        <v>114</v>
      </c>
      <c r="B762" s="144" t="s">
        <v>1216</v>
      </c>
      <c r="C762" s="144">
        <v>3620</v>
      </c>
      <c r="D762" s="144" t="s">
        <v>2188</v>
      </c>
      <c r="E762" s="144" t="s">
        <v>1222</v>
      </c>
      <c r="F762" s="144">
        <v>500908</v>
      </c>
      <c r="G762" s="144" t="s">
        <v>1794</v>
      </c>
      <c r="H762" s="144" t="s">
        <v>248</v>
      </c>
      <c r="I762" s="144" t="s">
        <v>95</v>
      </c>
      <c r="J762" s="144" t="s">
        <v>95</v>
      </c>
      <c r="K762" s="144"/>
      <c r="L762" s="144">
        <v>0</v>
      </c>
      <c r="M762" s="162">
        <v>0</v>
      </c>
      <c r="N762" s="144">
        <v>0</v>
      </c>
      <c r="O762" s="144">
        <v>0</v>
      </c>
      <c r="P762" s="144"/>
      <c r="Q762" s="144"/>
      <c r="R762" s="144">
        <v>0</v>
      </c>
      <c r="S762" s="163">
        <v>0</v>
      </c>
    </row>
    <row r="763" spans="1:19" x14ac:dyDescent="0.25">
      <c r="A763" s="164" t="s">
        <v>114</v>
      </c>
      <c r="B763" s="145" t="s">
        <v>1216</v>
      </c>
      <c r="C763" s="145">
        <v>3630</v>
      </c>
      <c r="D763" s="145" t="s">
        <v>2189</v>
      </c>
      <c r="E763" s="145" t="s">
        <v>1225</v>
      </c>
      <c r="F763" s="145">
        <v>500903</v>
      </c>
      <c r="G763" s="145" t="s">
        <v>1794</v>
      </c>
      <c r="H763" s="145" t="s">
        <v>248</v>
      </c>
      <c r="I763" s="145" t="s">
        <v>95</v>
      </c>
      <c r="J763" s="145" t="s">
        <v>95</v>
      </c>
      <c r="K763" s="145"/>
      <c r="L763" s="145">
        <v>0</v>
      </c>
      <c r="M763" s="165">
        <v>0</v>
      </c>
      <c r="N763" s="145">
        <v>0</v>
      </c>
      <c r="O763" s="145">
        <v>0</v>
      </c>
      <c r="P763" s="145"/>
      <c r="Q763" s="145"/>
      <c r="R763" s="145">
        <v>0</v>
      </c>
      <c r="S763" s="166">
        <v>0</v>
      </c>
    </row>
    <row r="764" spans="1:19" x14ac:dyDescent="0.25">
      <c r="A764" s="161" t="s">
        <v>114</v>
      </c>
      <c r="B764" s="144" t="s">
        <v>477</v>
      </c>
      <c r="C764" s="144">
        <v>1001</v>
      </c>
      <c r="D764" s="144" t="s">
        <v>154</v>
      </c>
      <c r="E764" s="144" t="s">
        <v>480</v>
      </c>
      <c r="F764" s="144">
        <v>160905</v>
      </c>
      <c r="G764" s="144" t="s">
        <v>137</v>
      </c>
      <c r="H764" s="144" t="s">
        <v>257</v>
      </c>
      <c r="I764" s="144" t="s">
        <v>95</v>
      </c>
      <c r="J764" s="144" t="s">
        <v>95</v>
      </c>
      <c r="K764" s="144"/>
      <c r="L764" s="144">
        <v>0</v>
      </c>
      <c r="M764" s="162">
        <v>0</v>
      </c>
      <c r="N764" s="144">
        <v>0</v>
      </c>
      <c r="O764" s="144">
        <v>0</v>
      </c>
      <c r="P764" s="144"/>
      <c r="Q764" s="144"/>
      <c r="R764" s="144">
        <v>0</v>
      </c>
      <c r="S764" s="163">
        <v>0</v>
      </c>
    </row>
    <row r="765" spans="1:19" x14ac:dyDescent="0.25">
      <c r="A765" s="164" t="s">
        <v>114</v>
      </c>
      <c r="B765" s="145" t="s">
        <v>677</v>
      </c>
      <c r="C765" s="145">
        <v>1211</v>
      </c>
      <c r="D765" s="145" t="s">
        <v>121</v>
      </c>
      <c r="E765" s="145" t="s">
        <v>680</v>
      </c>
      <c r="F765" s="145">
        <v>400501</v>
      </c>
      <c r="G765" s="145" t="s">
        <v>1915</v>
      </c>
      <c r="H765" s="145" t="s">
        <v>268</v>
      </c>
      <c r="I765" s="145" t="s">
        <v>95</v>
      </c>
      <c r="J765" s="145" t="s">
        <v>95</v>
      </c>
      <c r="K765" s="145"/>
      <c r="L765" s="145">
        <v>0</v>
      </c>
      <c r="M765" s="165">
        <v>0</v>
      </c>
      <c r="N765" s="145">
        <v>0</v>
      </c>
      <c r="O765" s="145">
        <v>0</v>
      </c>
      <c r="P765" s="145"/>
      <c r="Q765" s="145"/>
      <c r="R765" s="145">
        <v>0</v>
      </c>
      <c r="S765" s="166">
        <v>0</v>
      </c>
    </row>
    <row r="766" spans="1:19" x14ac:dyDescent="0.25">
      <c r="A766" s="161" t="s">
        <v>114</v>
      </c>
      <c r="B766" s="144" t="s">
        <v>477</v>
      </c>
      <c r="C766" s="144">
        <v>1002</v>
      </c>
      <c r="D766" s="144" t="s">
        <v>2015</v>
      </c>
      <c r="E766" s="144" t="s">
        <v>516</v>
      </c>
      <c r="F766" s="144">
        <v>160905</v>
      </c>
      <c r="G766" s="144" t="s">
        <v>137</v>
      </c>
      <c r="H766" s="144" t="s">
        <v>1178</v>
      </c>
      <c r="I766" s="144" t="s">
        <v>95</v>
      </c>
      <c r="J766" s="144" t="s">
        <v>95</v>
      </c>
      <c r="K766" s="144"/>
      <c r="L766" s="144">
        <v>0</v>
      </c>
      <c r="M766" s="162">
        <v>0</v>
      </c>
      <c r="N766" s="144">
        <v>0</v>
      </c>
      <c r="O766" s="144">
        <v>0</v>
      </c>
      <c r="P766" s="144"/>
      <c r="Q766" s="144"/>
      <c r="R766" s="144">
        <v>0</v>
      </c>
      <c r="S766" s="163">
        <v>0</v>
      </c>
    </row>
    <row r="767" spans="1:19" x14ac:dyDescent="0.25">
      <c r="A767" s="164" t="s">
        <v>114</v>
      </c>
      <c r="B767" s="145" t="s">
        <v>477</v>
      </c>
      <c r="C767" s="145">
        <v>2001</v>
      </c>
      <c r="D767" s="145" t="s">
        <v>2144</v>
      </c>
      <c r="E767" s="145" t="s">
        <v>1164</v>
      </c>
      <c r="F767" s="145">
        <v>160905</v>
      </c>
      <c r="G767" s="145" t="s">
        <v>137</v>
      </c>
      <c r="H767" s="145" t="s">
        <v>248</v>
      </c>
      <c r="I767" s="145" t="s">
        <v>95</v>
      </c>
      <c r="J767" s="145" t="s">
        <v>95</v>
      </c>
      <c r="K767" s="145"/>
      <c r="L767" s="145">
        <v>0</v>
      </c>
      <c r="M767" s="165">
        <v>0</v>
      </c>
      <c r="N767" s="145">
        <v>0</v>
      </c>
      <c r="O767" s="145">
        <v>0</v>
      </c>
      <c r="P767" s="145"/>
      <c r="Q767" s="145"/>
      <c r="R767" s="145">
        <v>0</v>
      </c>
      <c r="S767" s="166">
        <v>0</v>
      </c>
    </row>
    <row r="768" spans="1:19" x14ac:dyDescent="0.25">
      <c r="A768" s="161" t="s">
        <v>114</v>
      </c>
      <c r="B768" s="144" t="s">
        <v>477</v>
      </c>
      <c r="C768" s="144">
        <v>2001</v>
      </c>
      <c r="D768" s="144" t="s">
        <v>2144</v>
      </c>
      <c r="E768" s="144" t="s">
        <v>1164</v>
      </c>
      <c r="F768" s="144">
        <v>160905</v>
      </c>
      <c r="G768" s="144" t="s">
        <v>137</v>
      </c>
      <c r="H768" s="144" t="s">
        <v>338</v>
      </c>
      <c r="I768" s="144" t="s">
        <v>95</v>
      </c>
      <c r="J768" s="144" t="s">
        <v>95</v>
      </c>
      <c r="K768" s="144"/>
      <c r="L768" s="144">
        <v>0</v>
      </c>
      <c r="M768" s="162">
        <v>0</v>
      </c>
      <c r="N768" s="144">
        <v>0</v>
      </c>
      <c r="O768" s="144">
        <v>0</v>
      </c>
      <c r="P768" s="144"/>
      <c r="Q768" s="144"/>
      <c r="R768" s="144">
        <v>0</v>
      </c>
      <c r="S768" s="163">
        <v>0</v>
      </c>
    </row>
    <row r="769" spans="1:19" x14ac:dyDescent="0.25">
      <c r="A769" s="164" t="s">
        <v>114</v>
      </c>
      <c r="B769" s="145" t="s">
        <v>477</v>
      </c>
      <c r="C769" s="145">
        <v>2002</v>
      </c>
      <c r="D769" s="145" t="s">
        <v>2172</v>
      </c>
      <c r="E769" s="145" t="s">
        <v>1169</v>
      </c>
      <c r="F769" s="145">
        <v>160905</v>
      </c>
      <c r="G769" s="145" t="s">
        <v>137</v>
      </c>
      <c r="H769" s="145" t="s">
        <v>338</v>
      </c>
      <c r="I769" s="145" t="s">
        <v>95</v>
      </c>
      <c r="J769" s="145" t="s">
        <v>95</v>
      </c>
      <c r="K769" s="145"/>
      <c r="L769" s="145">
        <v>0</v>
      </c>
      <c r="M769" s="165">
        <v>0</v>
      </c>
      <c r="N769" s="145">
        <v>0</v>
      </c>
      <c r="O769" s="145">
        <v>0</v>
      </c>
      <c r="P769" s="145"/>
      <c r="Q769" s="145"/>
      <c r="R769" s="145">
        <v>0</v>
      </c>
      <c r="S769" s="166">
        <v>0</v>
      </c>
    </row>
    <row r="770" spans="1:19" x14ac:dyDescent="0.25">
      <c r="A770" s="161" t="s">
        <v>114</v>
      </c>
      <c r="B770" s="144" t="s">
        <v>1240</v>
      </c>
      <c r="C770" s="144">
        <v>1011</v>
      </c>
      <c r="D770" s="144" t="s">
        <v>2190</v>
      </c>
      <c r="E770" s="144" t="s">
        <v>1242</v>
      </c>
      <c r="F770" s="144">
        <v>360108</v>
      </c>
      <c r="G770" s="144" t="s">
        <v>1748</v>
      </c>
      <c r="H770" s="144" t="s">
        <v>248</v>
      </c>
      <c r="I770" s="144" t="s">
        <v>95</v>
      </c>
      <c r="J770" s="144" t="s">
        <v>95</v>
      </c>
      <c r="K770" s="144"/>
      <c r="L770" s="144">
        <v>0</v>
      </c>
      <c r="M770" s="162">
        <v>0</v>
      </c>
      <c r="N770" s="144">
        <v>0</v>
      </c>
      <c r="O770" s="144">
        <v>0</v>
      </c>
      <c r="P770" s="144"/>
      <c r="Q770" s="144"/>
      <c r="R770" s="144">
        <v>0</v>
      </c>
      <c r="S770" s="163">
        <v>0</v>
      </c>
    </row>
    <row r="771" spans="1:19" x14ac:dyDescent="0.25">
      <c r="A771" s="164" t="s">
        <v>114</v>
      </c>
      <c r="B771" s="145" t="s">
        <v>1240</v>
      </c>
      <c r="C771" s="145">
        <v>1012</v>
      </c>
      <c r="D771" s="145" t="s">
        <v>2191</v>
      </c>
      <c r="E771" s="145" t="s">
        <v>1245</v>
      </c>
      <c r="F771" s="145">
        <v>360108</v>
      </c>
      <c r="G771" s="145" t="s">
        <v>1748</v>
      </c>
      <c r="H771" s="145" t="s">
        <v>248</v>
      </c>
      <c r="I771" s="145" t="s">
        <v>95</v>
      </c>
      <c r="J771" s="145" t="s">
        <v>95</v>
      </c>
      <c r="K771" s="145"/>
      <c r="L771" s="145">
        <v>0</v>
      </c>
      <c r="M771" s="165">
        <v>0</v>
      </c>
      <c r="N771" s="145">
        <v>0</v>
      </c>
      <c r="O771" s="145">
        <v>0</v>
      </c>
      <c r="P771" s="145"/>
      <c r="Q771" s="145"/>
      <c r="R771" s="145">
        <v>0</v>
      </c>
      <c r="S771" s="166">
        <v>0</v>
      </c>
    </row>
    <row r="772" spans="1:19" x14ac:dyDescent="0.25">
      <c r="A772" s="161" t="s">
        <v>114</v>
      </c>
      <c r="B772" s="144" t="s">
        <v>1240</v>
      </c>
      <c r="C772" s="144">
        <v>1017</v>
      </c>
      <c r="D772" s="144" t="s">
        <v>2192</v>
      </c>
      <c r="E772" s="144" t="s">
        <v>1248</v>
      </c>
      <c r="F772" s="144">
        <v>360108</v>
      </c>
      <c r="G772" s="144" t="s">
        <v>1748</v>
      </c>
      <c r="H772" s="144" t="s">
        <v>248</v>
      </c>
      <c r="I772" s="144" t="s">
        <v>95</v>
      </c>
      <c r="J772" s="144" t="s">
        <v>95</v>
      </c>
      <c r="K772" s="144"/>
      <c r="L772" s="144">
        <v>0</v>
      </c>
      <c r="M772" s="162">
        <v>0</v>
      </c>
      <c r="N772" s="144">
        <v>0</v>
      </c>
      <c r="O772" s="144">
        <v>0</v>
      </c>
      <c r="P772" s="144"/>
      <c r="Q772" s="144"/>
      <c r="R772" s="144">
        <v>0</v>
      </c>
      <c r="S772" s="163">
        <v>0</v>
      </c>
    </row>
    <row r="773" spans="1:19" x14ac:dyDescent="0.25">
      <c r="A773" s="164" t="s">
        <v>114</v>
      </c>
      <c r="B773" s="145" t="s">
        <v>1240</v>
      </c>
      <c r="C773" s="145">
        <v>1025</v>
      </c>
      <c r="D773" s="145" t="s">
        <v>2193</v>
      </c>
      <c r="E773" s="145" t="s">
        <v>1257</v>
      </c>
      <c r="F773" s="145">
        <v>360108</v>
      </c>
      <c r="G773" s="145" t="s">
        <v>1748</v>
      </c>
      <c r="H773" s="145" t="s">
        <v>248</v>
      </c>
      <c r="I773" s="145" t="s">
        <v>95</v>
      </c>
      <c r="J773" s="145" t="s">
        <v>95</v>
      </c>
      <c r="K773" s="145"/>
      <c r="L773" s="145">
        <v>0</v>
      </c>
      <c r="M773" s="165">
        <v>0</v>
      </c>
      <c r="N773" s="145">
        <v>0</v>
      </c>
      <c r="O773" s="145">
        <v>0</v>
      </c>
      <c r="P773" s="145"/>
      <c r="Q773" s="145"/>
      <c r="R773" s="145">
        <v>0</v>
      </c>
      <c r="S773" s="166">
        <v>0</v>
      </c>
    </row>
    <row r="774" spans="1:19" x14ac:dyDescent="0.25">
      <c r="A774" s="161" t="s">
        <v>114</v>
      </c>
      <c r="B774" s="144" t="s">
        <v>1240</v>
      </c>
      <c r="C774" s="144">
        <v>1026</v>
      </c>
      <c r="D774" s="144" t="s">
        <v>2194</v>
      </c>
      <c r="E774" s="144" t="s">
        <v>1260</v>
      </c>
      <c r="F774" s="144">
        <v>360108</v>
      </c>
      <c r="G774" s="144" t="s">
        <v>1748</v>
      </c>
      <c r="H774" s="144" t="s">
        <v>248</v>
      </c>
      <c r="I774" s="144" t="s">
        <v>95</v>
      </c>
      <c r="J774" s="144" t="s">
        <v>95</v>
      </c>
      <c r="K774" s="144"/>
      <c r="L774" s="144">
        <v>0</v>
      </c>
      <c r="M774" s="162">
        <v>0</v>
      </c>
      <c r="N774" s="144">
        <v>0</v>
      </c>
      <c r="O774" s="144">
        <v>0</v>
      </c>
      <c r="P774" s="144"/>
      <c r="Q774" s="144"/>
      <c r="R774" s="144">
        <v>0</v>
      </c>
      <c r="S774" s="163">
        <v>0</v>
      </c>
    </row>
    <row r="775" spans="1:19" x14ac:dyDescent="0.25">
      <c r="A775" s="164" t="s">
        <v>114</v>
      </c>
      <c r="B775" s="145" t="s">
        <v>1240</v>
      </c>
      <c r="C775" s="145">
        <v>1201</v>
      </c>
      <c r="D775" s="145" t="s">
        <v>2195</v>
      </c>
      <c r="E775" s="145" t="s">
        <v>1265</v>
      </c>
      <c r="F775" s="145">
        <v>360108</v>
      </c>
      <c r="G775" s="145" t="s">
        <v>1748</v>
      </c>
      <c r="H775" s="145" t="s">
        <v>248</v>
      </c>
      <c r="I775" s="145" t="s">
        <v>95</v>
      </c>
      <c r="J775" s="145" t="s">
        <v>95</v>
      </c>
      <c r="K775" s="145"/>
      <c r="L775" s="145">
        <v>0</v>
      </c>
      <c r="M775" s="165">
        <v>0</v>
      </c>
      <c r="N775" s="145">
        <v>0</v>
      </c>
      <c r="O775" s="145">
        <v>0</v>
      </c>
      <c r="P775" s="145"/>
      <c r="Q775" s="145"/>
      <c r="R775" s="145">
        <v>0</v>
      </c>
      <c r="S775" s="166">
        <v>0</v>
      </c>
    </row>
    <row r="776" spans="1:19" x14ac:dyDescent="0.25">
      <c r="A776" s="161" t="s">
        <v>114</v>
      </c>
      <c r="B776" s="144" t="s">
        <v>1240</v>
      </c>
      <c r="C776" s="144">
        <v>1205</v>
      </c>
      <c r="D776" s="144" t="s">
        <v>2196</v>
      </c>
      <c r="E776" s="144" t="s">
        <v>1268</v>
      </c>
      <c r="F776" s="144">
        <v>360108</v>
      </c>
      <c r="G776" s="144" t="s">
        <v>1748</v>
      </c>
      <c r="H776" s="144" t="s">
        <v>248</v>
      </c>
      <c r="I776" s="144" t="s">
        <v>95</v>
      </c>
      <c r="J776" s="144" t="s">
        <v>95</v>
      </c>
      <c r="K776" s="144"/>
      <c r="L776" s="144">
        <v>0</v>
      </c>
      <c r="M776" s="162">
        <v>0</v>
      </c>
      <c r="N776" s="144">
        <v>0</v>
      </c>
      <c r="O776" s="144">
        <v>0</v>
      </c>
      <c r="P776" s="144"/>
      <c r="Q776" s="144"/>
      <c r="R776" s="144">
        <v>0</v>
      </c>
      <c r="S776" s="163">
        <v>0</v>
      </c>
    </row>
    <row r="777" spans="1:19" x14ac:dyDescent="0.25">
      <c r="A777" s="164" t="s">
        <v>114</v>
      </c>
      <c r="B777" s="145" t="s">
        <v>1240</v>
      </c>
      <c r="C777" s="145">
        <v>1206</v>
      </c>
      <c r="D777" s="145" t="s">
        <v>2197</v>
      </c>
      <c r="E777" s="145" t="s">
        <v>2198</v>
      </c>
      <c r="F777" s="145">
        <v>360108</v>
      </c>
      <c r="G777" s="145" t="s">
        <v>1748</v>
      </c>
      <c r="H777" s="145" t="s">
        <v>248</v>
      </c>
      <c r="I777" s="145" t="s">
        <v>95</v>
      </c>
      <c r="J777" s="145" t="s">
        <v>95</v>
      </c>
      <c r="K777" s="145"/>
      <c r="L777" s="145">
        <v>0</v>
      </c>
      <c r="M777" s="165">
        <v>0</v>
      </c>
      <c r="N777" s="145">
        <v>0</v>
      </c>
      <c r="O777" s="145">
        <v>0</v>
      </c>
      <c r="P777" s="145"/>
      <c r="Q777" s="145"/>
      <c r="R777" s="145">
        <v>0</v>
      </c>
      <c r="S777" s="166">
        <v>0</v>
      </c>
    </row>
    <row r="778" spans="1:19" x14ac:dyDescent="0.25">
      <c r="A778" s="161" t="s">
        <v>114</v>
      </c>
      <c r="B778" s="144" t="s">
        <v>1240</v>
      </c>
      <c r="C778" s="144">
        <v>1301</v>
      </c>
      <c r="D778" s="144" t="s">
        <v>2199</v>
      </c>
      <c r="E778" s="144" t="s">
        <v>1273</v>
      </c>
      <c r="F778" s="144">
        <v>360108</v>
      </c>
      <c r="G778" s="144" t="s">
        <v>1748</v>
      </c>
      <c r="H778" s="144" t="s">
        <v>248</v>
      </c>
      <c r="I778" s="144" t="s">
        <v>95</v>
      </c>
      <c r="J778" s="144" t="s">
        <v>95</v>
      </c>
      <c r="K778" s="144"/>
      <c r="L778" s="144">
        <v>0</v>
      </c>
      <c r="M778" s="162">
        <v>0</v>
      </c>
      <c r="N778" s="144">
        <v>0</v>
      </c>
      <c r="O778" s="144">
        <v>0</v>
      </c>
      <c r="P778" s="144"/>
      <c r="Q778" s="144"/>
      <c r="R778" s="144">
        <v>0</v>
      </c>
      <c r="S778" s="163">
        <v>0</v>
      </c>
    </row>
    <row r="779" spans="1:19" x14ac:dyDescent="0.25">
      <c r="A779" s="164" t="s">
        <v>114</v>
      </c>
      <c r="B779" s="145" t="s">
        <v>1240</v>
      </c>
      <c r="C779" s="145">
        <v>1504</v>
      </c>
      <c r="D779" s="145" t="s">
        <v>2200</v>
      </c>
      <c r="E779" s="145" t="s">
        <v>1277</v>
      </c>
      <c r="F779" s="145">
        <v>360108</v>
      </c>
      <c r="G779" s="145" t="s">
        <v>1748</v>
      </c>
      <c r="H779" s="145" t="s">
        <v>248</v>
      </c>
      <c r="I779" s="145" t="s">
        <v>95</v>
      </c>
      <c r="J779" s="145" t="s">
        <v>95</v>
      </c>
      <c r="K779" s="145"/>
      <c r="L779" s="145">
        <v>0</v>
      </c>
      <c r="M779" s="165">
        <v>0</v>
      </c>
      <c r="N779" s="145">
        <v>0</v>
      </c>
      <c r="O779" s="145">
        <v>0</v>
      </c>
      <c r="P779" s="145"/>
      <c r="Q779" s="145"/>
      <c r="R779" s="145">
        <v>0</v>
      </c>
      <c r="S779" s="166">
        <v>0</v>
      </c>
    </row>
    <row r="780" spans="1:19" x14ac:dyDescent="0.25">
      <c r="A780" s="161" t="s">
        <v>114</v>
      </c>
      <c r="B780" s="144" t="s">
        <v>1240</v>
      </c>
      <c r="C780" s="144">
        <v>1506</v>
      </c>
      <c r="D780" s="144" t="s">
        <v>2025</v>
      </c>
      <c r="E780" s="144" t="s">
        <v>1280</v>
      </c>
      <c r="F780" s="144">
        <v>360108</v>
      </c>
      <c r="G780" s="144" t="s">
        <v>1748</v>
      </c>
      <c r="H780" s="144" t="s">
        <v>338</v>
      </c>
      <c r="I780" s="144" t="s">
        <v>95</v>
      </c>
      <c r="J780" s="144" t="s">
        <v>95</v>
      </c>
      <c r="K780" s="144"/>
      <c r="L780" s="144">
        <v>0</v>
      </c>
      <c r="M780" s="162">
        <v>0</v>
      </c>
      <c r="N780" s="144">
        <v>0</v>
      </c>
      <c r="O780" s="144">
        <v>0</v>
      </c>
      <c r="P780" s="144"/>
      <c r="Q780" s="144"/>
      <c r="R780" s="144">
        <v>0</v>
      </c>
      <c r="S780" s="163">
        <v>0</v>
      </c>
    </row>
    <row r="781" spans="1:19" x14ac:dyDescent="0.25">
      <c r="A781" s="164" t="s">
        <v>114</v>
      </c>
      <c r="B781" s="145" t="s">
        <v>1240</v>
      </c>
      <c r="C781" s="145">
        <v>1506</v>
      </c>
      <c r="D781" s="145" t="s">
        <v>2025</v>
      </c>
      <c r="E781" s="145" t="s">
        <v>1280</v>
      </c>
      <c r="F781" s="145">
        <v>360108</v>
      </c>
      <c r="G781" s="145" t="s">
        <v>1748</v>
      </c>
      <c r="H781" s="145" t="s">
        <v>257</v>
      </c>
      <c r="I781" s="145" t="s">
        <v>95</v>
      </c>
      <c r="J781" s="145" t="s">
        <v>95</v>
      </c>
      <c r="K781" s="145"/>
      <c r="L781" s="145">
        <v>0</v>
      </c>
      <c r="M781" s="165">
        <v>0</v>
      </c>
      <c r="N781" s="145">
        <v>0</v>
      </c>
      <c r="O781" s="145">
        <v>0</v>
      </c>
      <c r="P781" s="145"/>
      <c r="Q781" s="145"/>
      <c r="R781" s="145">
        <v>0</v>
      </c>
      <c r="S781" s="166">
        <v>0</v>
      </c>
    </row>
    <row r="782" spans="1:19" x14ac:dyDescent="0.25">
      <c r="A782" s="161" t="s">
        <v>114</v>
      </c>
      <c r="B782" s="144" t="s">
        <v>1240</v>
      </c>
      <c r="C782" s="144">
        <v>1506</v>
      </c>
      <c r="D782" s="144" t="s">
        <v>2025</v>
      </c>
      <c r="E782" s="144" t="s">
        <v>1280</v>
      </c>
      <c r="F782" s="144">
        <v>360108</v>
      </c>
      <c r="G782" s="144" t="s">
        <v>1748</v>
      </c>
      <c r="H782" s="144" t="s">
        <v>260</v>
      </c>
      <c r="I782" s="144" t="s">
        <v>95</v>
      </c>
      <c r="J782" s="144" t="s">
        <v>95</v>
      </c>
      <c r="K782" s="144"/>
      <c r="L782" s="144">
        <v>0</v>
      </c>
      <c r="M782" s="162">
        <v>0</v>
      </c>
      <c r="N782" s="144">
        <v>0</v>
      </c>
      <c r="O782" s="144">
        <v>0</v>
      </c>
      <c r="P782" s="144"/>
      <c r="Q782" s="144"/>
      <c r="R782" s="144">
        <v>0</v>
      </c>
      <c r="S782" s="163">
        <v>0</v>
      </c>
    </row>
    <row r="783" spans="1:19" x14ac:dyDescent="0.25">
      <c r="A783" s="164" t="s">
        <v>114</v>
      </c>
      <c r="B783" s="145" t="s">
        <v>1240</v>
      </c>
      <c r="C783" s="145">
        <v>1507</v>
      </c>
      <c r="D783" s="145" t="s">
        <v>2008</v>
      </c>
      <c r="E783" s="145" t="s">
        <v>1285</v>
      </c>
      <c r="F783" s="145">
        <v>360108</v>
      </c>
      <c r="G783" s="145" t="s">
        <v>1748</v>
      </c>
      <c r="H783" s="145" t="s">
        <v>248</v>
      </c>
      <c r="I783" s="145" t="s">
        <v>95</v>
      </c>
      <c r="J783" s="145" t="s">
        <v>95</v>
      </c>
      <c r="K783" s="145"/>
      <c r="L783" s="145">
        <v>0</v>
      </c>
      <c r="M783" s="165">
        <v>0</v>
      </c>
      <c r="N783" s="145">
        <v>0</v>
      </c>
      <c r="O783" s="145">
        <v>0</v>
      </c>
      <c r="P783" s="145"/>
      <c r="Q783" s="145"/>
      <c r="R783" s="145">
        <v>0</v>
      </c>
      <c r="S783" s="166">
        <v>0</v>
      </c>
    </row>
    <row r="784" spans="1:19" x14ac:dyDescent="0.25">
      <c r="A784" s="161" t="s">
        <v>114</v>
      </c>
      <c r="B784" s="144" t="s">
        <v>1240</v>
      </c>
      <c r="C784" s="144">
        <v>1507</v>
      </c>
      <c r="D784" s="144" t="s">
        <v>2008</v>
      </c>
      <c r="E784" s="144" t="s">
        <v>1285</v>
      </c>
      <c r="F784" s="144">
        <v>360108</v>
      </c>
      <c r="G784" s="144" t="s">
        <v>1748</v>
      </c>
      <c r="H784" s="144" t="s">
        <v>338</v>
      </c>
      <c r="I784" s="144" t="s">
        <v>95</v>
      </c>
      <c r="J784" s="144" t="s">
        <v>95</v>
      </c>
      <c r="K784" s="144"/>
      <c r="L784" s="144">
        <v>0</v>
      </c>
      <c r="M784" s="162">
        <v>0</v>
      </c>
      <c r="N784" s="144">
        <v>0</v>
      </c>
      <c r="O784" s="144">
        <v>0</v>
      </c>
      <c r="P784" s="144"/>
      <c r="Q784" s="144"/>
      <c r="R784" s="144">
        <v>0</v>
      </c>
      <c r="S784" s="163">
        <v>0</v>
      </c>
    </row>
    <row r="785" spans="1:19" x14ac:dyDescent="0.25">
      <c r="A785" s="164" t="s">
        <v>114</v>
      </c>
      <c r="B785" s="145" t="s">
        <v>1240</v>
      </c>
      <c r="C785" s="145">
        <v>1508</v>
      </c>
      <c r="D785" s="145" t="s">
        <v>2201</v>
      </c>
      <c r="E785" s="145" t="s">
        <v>1664</v>
      </c>
      <c r="F785" s="145">
        <v>310599</v>
      </c>
      <c r="G785" s="145" t="s">
        <v>1937</v>
      </c>
      <c r="H785" s="145" t="s">
        <v>248</v>
      </c>
      <c r="I785" s="145" t="s">
        <v>95</v>
      </c>
      <c r="J785" s="145" t="s">
        <v>95</v>
      </c>
      <c r="K785" s="145"/>
      <c r="L785" s="145">
        <v>0</v>
      </c>
      <c r="M785" s="165">
        <v>0</v>
      </c>
      <c r="N785" s="145">
        <v>0</v>
      </c>
      <c r="O785" s="145">
        <v>0</v>
      </c>
      <c r="P785" s="145"/>
      <c r="Q785" s="145"/>
      <c r="R785" s="145">
        <v>0</v>
      </c>
      <c r="S785" s="166">
        <v>0</v>
      </c>
    </row>
    <row r="786" spans="1:19" x14ac:dyDescent="0.25">
      <c r="A786" s="161" t="s">
        <v>114</v>
      </c>
      <c r="B786" s="144" t="s">
        <v>1240</v>
      </c>
      <c r="C786" s="144">
        <v>1511</v>
      </c>
      <c r="D786" s="144" t="s">
        <v>2033</v>
      </c>
      <c r="E786" s="144" t="s">
        <v>1291</v>
      </c>
      <c r="F786" s="144">
        <v>360108</v>
      </c>
      <c r="G786" s="144" t="s">
        <v>1748</v>
      </c>
      <c r="H786" s="144" t="s">
        <v>248</v>
      </c>
      <c r="I786" s="144" t="s">
        <v>95</v>
      </c>
      <c r="J786" s="144" t="s">
        <v>95</v>
      </c>
      <c r="K786" s="144"/>
      <c r="L786" s="144">
        <v>0</v>
      </c>
      <c r="M786" s="162">
        <v>0</v>
      </c>
      <c r="N786" s="144">
        <v>0</v>
      </c>
      <c r="O786" s="144">
        <v>0</v>
      </c>
      <c r="P786" s="144"/>
      <c r="Q786" s="144"/>
      <c r="R786" s="144">
        <v>0</v>
      </c>
      <c r="S786" s="163">
        <v>0</v>
      </c>
    </row>
    <row r="787" spans="1:19" x14ac:dyDescent="0.25">
      <c r="A787" s="164" t="s">
        <v>114</v>
      </c>
      <c r="B787" s="145" t="s">
        <v>1240</v>
      </c>
      <c r="C787" s="145">
        <v>1511</v>
      </c>
      <c r="D787" s="145" t="s">
        <v>2033</v>
      </c>
      <c r="E787" s="145" t="s">
        <v>1291</v>
      </c>
      <c r="F787" s="145">
        <v>360108</v>
      </c>
      <c r="G787" s="145" t="s">
        <v>1748</v>
      </c>
      <c r="H787" s="145" t="s">
        <v>338</v>
      </c>
      <c r="I787" s="145" t="s">
        <v>95</v>
      </c>
      <c r="J787" s="145" t="s">
        <v>95</v>
      </c>
      <c r="K787" s="145"/>
      <c r="L787" s="145">
        <v>0</v>
      </c>
      <c r="M787" s="165">
        <v>0</v>
      </c>
      <c r="N787" s="145">
        <v>0</v>
      </c>
      <c r="O787" s="145">
        <v>0</v>
      </c>
      <c r="P787" s="145"/>
      <c r="Q787" s="145"/>
      <c r="R787" s="145">
        <v>0</v>
      </c>
      <c r="S787" s="166">
        <v>0</v>
      </c>
    </row>
    <row r="788" spans="1:19" x14ac:dyDescent="0.25">
      <c r="A788" s="161" t="s">
        <v>114</v>
      </c>
      <c r="B788" s="144" t="s">
        <v>1240</v>
      </c>
      <c r="C788" s="144">
        <v>1512</v>
      </c>
      <c r="D788" s="144" t="s">
        <v>2153</v>
      </c>
      <c r="E788" s="144" t="s">
        <v>1296</v>
      </c>
      <c r="F788" s="144">
        <v>360108</v>
      </c>
      <c r="G788" s="144" t="s">
        <v>1748</v>
      </c>
      <c r="H788" s="144" t="s">
        <v>248</v>
      </c>
      <c r="I788" s="144" t="s">
        <v>95</v>
      </c>
      <c r="J788" s="144" t="s">
        <v>95</v>
      </c>
      <c r="K788" s="144"/>
      <c r="L788" s="144">
        <v>0</v>
      </c>
      <c r="M788" s="162">
        <v>0</v>
      </c>
      <c r="N788" s="144">
        <v>0</v>
      </c>
      <c r="O788" s="144">
        <v>0</v>
      </c>
      <c r="P788" s="144"/>
      <c r="Q788" s="144"/>
      <c r="R788" s="144">
        <v>0</v>
      </c>
      <c r="S788" s="163">
        <v>0</v>
      </c>
    </row>
    <row r="789" spans="1:19" x14ac:dyDescent="0.25">
      <c r="A789" s="164" t="s">
        <v>114</v>
      </c>
      <c r="B789" s="145" t="s">
        <v>1240</v>
      </c>
      <c r="C789" s="145">
        <v>1512</v>
      </c>
      <c r="D789" s="145" t="s">
        <v>2153</v>
      </c>
      <c r="E789" s="145" t="s">
        <v>1296</v>
      </c>
      <c r="F789" s="145">
        <v>360108</v>
      </c>
      <c r="G789" s="145" t="s">
        <v>1748</v>
      </c>
      <c r="H789" s="145" t="s">
        <v>338</v>
      </c>
      <c r="I789" s="145" t="s">
        <v>95</v>
      </c>
      <c r="J789" s="145" t="s">
        <v>95</v>
      </c>
      <c r="K789" s="145"/>
      <c r="L789" s="145">
        <v>0</v>
      </c>
      <c r="M789" s="165">
        <v>0</v>
      </c>
      <c r="N789" s="145">
        <v>0</v>
      </c>
      <c r="O789" s="145">
        <v>0</v>
      </c>
      <c r="P789" s="145"/>
      <c r="Q789" s="145"/>
      <c r="R789" s="145">
        <v>0</v>
      </c>
      <c r="S789" s="166">
        <v>0</v>
      </c>
    </row>
    <row r="790" spans="1:19" x14ac:dyDescent="0.25">
      <c r="A790" s="161" t="s">
        <v>114</v>
      </c>
      <c r="B790" s="144" t="s">
        <v>1240</v>
      </c>
      <c r="C790" s="144">
        <v>1699</v>
      </c>
      <c r="D790" s="144" t="s">
        <v>2202</v>
      </c>
      <c r="E790" s="144" t="s">
        <v>1300</v>
      </c>
      <c r="F790" s="144">
        <v>310501</v>
      </c>
      <c r="G790" s="144" t="s">
        <v>1937</v>
      </c>
      <c r="H790" s="144">
        <v>0</v>
      </c>
      <c r="I790" s="144" t="s">
        <v>95</v>
      </c>
      <c r="J790" s="144" t="s">
        <v>95</v>
      </c>
      <c r="K790" s="144"/>
      <c r="L790" s="144">
        <v>0</v>
      </c>
      <c r="M790" s="162">
        <v>0</v>
      </c>
      <c r="N790" s="144">
        <v>0</v>
      </c>
      <c r="O790" s="144">
        <v>0</v>
      </c>
      <c r="P790" s="144"/>
      <c r="Q790" s="144"/>
      <c r="R790" s="144">
        <v>0</v>
      </c>
      <c r="S790" s="163">
        <v>0</v>
      </c>
    </row>
    <row r="791" spans="1:19" x14ac:dyDescent="0.25">
      <c r="A791" s="164" t="s">
        <v>114</v>
      </c>
      <c r="B791" s="145" t="s">
        <v>329</v>
      </c>
      <c r="C791" s="145">
        <v>1530</v>
      </c>
      <c r="D791" s="145" t="s">
        <v>2175</v>
      </c>
      <c r="E791" s="145" t="s">
        <v>1187</v>
      </c>
      <c r="F791" s="145">
        <v>500706</v>
      </c>
      <c r="G791" s="145" t="s">
        <v>1794</v>
      </c>
      <c r="H791" s="145" t="s">
        <v>338</v>
      </c>
      <c r="I791" s="145" t="s">
        <v>95</v>
      </c>
      <c r="J791" s="145" t="s">
        <v>95</v>
      </c>
      <c r="K791" s="145"/>
      <c r="L791" s="145">
        <v>0</v>
      </c>
      <c r="M791" s="165">
        <v>0</v>
      </c>
      <c r="N791" s="145">
        <v>0</v>
      </c>
      <c r="O791" s="145">
        <v>0</v>
      </c>
      <c r="P791" s="145"/>
      <c r="Q791" s="145"/>
      <c r="R791" s="145">
        <v>0</v>
      </c>
      <c r="S791" s="166">
        <v>0</v>
      </c>
    </row>
    <row r="792" spans="1:19" x14ac:dyDescent="0.25">
      <c r="A792" s="161" t="s">
        <v>114</v>
      </c>
      <c r="B792" s="144" t="s">
        <v>477</v>
      </c>
      <c r="C792" s="144">
        <v>2002</v>
      </c>
      <c r="D792" s="144" t="s">
        <v>2172</v>
      </c>
      <c r="E792" s="144" t="s">
        <v>1169</v>
      </c>
      <c r="F792" s="144">
        <v>160905</v>
      </c>
      <c r="G792" s="144" t="s">
        <v>137</v>
      </c>
      <c r="H792" s="144" t="s">
        <v>248</v>
      </c>
      <c r="I792" s="144" t="s">
        <v>95</v>
      </c>
      <c r="J792" s="144" t="s">
        <v>95</v>
      </c>
      <c r="K792" s="144"/>
      <c r="L792" s="144">
        <v>0</v>
      </c>
      <c r="M792" s="162">
        <v>0</v>
      </c>
      <c r="N792" s="144">
        <v>0</v>
      </c>
      <c r="O792" s="144">
        <v>0</v>
      </c>
      <c r="P792" s="144"/>
      <c r="Q792" s="144"/>
      <c r="R792" s="144">
        <v>0</v>
      </c>
      <c r="S792" s="163">
        <v>0</v>
      </c>
    </row>
    <row r="793" spans="1:19" x14ac:dyDescent="0.25">
      <c r="A793" s="164" t="s">
        <v>114</v>
      </c>
      <c r="B793" s="145" t="s">
        <v>249</v>
      </c>
      <c r="C793" s="145" t="s">
        <v>555</v>
      </c>
      <c r="D793" s="145" t="s">
        <v>2167</v>
      </c>
      <c r="E793" s="145" t="s">
        <v>136</v>
      </c>
      <c r="F793" s="145">
        <v>260101</v>
      </c>
      <c r="G793" s="145" t="s">
        <v>107</v>
      </c>
      <c r="H793" s="145" t="s">
        <v>547</v>
      </c>
      <c r="I793" s="145" t="s">
        <v>92</v>
      </c>
      <c r="J793" s="145" t="s">
        <v>92</v>
      </c>
      <c r="K793" s="145" t="s">
        <v>548</v>
      </c>
      <c r="L793" s="145">
        <v>0</v>
      </c>
      <c r="M793" s="165">
        <v>0</v>
      </c>
      <c r="N793" s="145">
        <v>0</v>
      </c>
      <c r="O793" s="145">
        <v>0</v>
      </c>
      <c r="P793" s="145"/>
      <c r="Q793" s="145"/>
      <c r="R793" s="145">
        <v>0</v>
      </c>
      <c r="S793" s="166">
        <v>0</v>
      </c>
    </row>
    <row r="794" spans="1:19" x14ac:dyDescent="0.25">
      <c r="A794" s="161" t="s">
        <v>114</v>
      </c>
      <c r="B794" s="144" t="s">
        <v>477</v>
      </c>
      <c r="C794" s="144">
        <v>1002</v>
      </c>
      <c r="D794" s="144" t="s">
        <v>2015</v>
      </c>
      <c r="E794" s="144" t="s">
        <v>516</v>
      </c>
      <c r="F794" s="144">
        <v>160905</v>
      </c>
      <c r="G794" s="144" t="s">
        <v>137</v>
      </c>
      <c r="H794" s="144" t="s">
        <v>1875</v>
      </c>
      <c r="I794" s="144" t="s">
        <v>95</v>
      </c>
      <c r="J794" s="144" t="s">
        <v>95</v>
      </c>
      <c r="K794" s="144"/>
      <c r="L794" s="144">
        <v>0</v>
      </c>
      <c r="M794" s="162">
        <v>0</v>
      </c>
      <c r="N794" s="144">
        <v>0</v>
      </c>
      <c r="O794" s="144">
        <v>0</v>
      </c>
      <c r="P794" s="144" t="s">
        <v>2013</v>
      </c>
      <c r="Q794" s="144" t="s">
        <v>2014</v>
      </c>
      <c r="R794" s="144">
        <v>0</v>
      </c>
      <c r="S794" s="163">
        <v>0</v>
      </c>
    </row>
    <row r="795" spans="1:19" x14ac:dyDescent="0.25">
      <c r="A795" s="164" t="s">
        <v>114</v>
      </c>
      <c r="B795" s="145" t="s">
        <v>592</v>
      </c>
      <c r="C795" s="145">
        <v>1101</v>
      </c>
      <c r="D795" s="145" t="s">
        <v>1731</v>
      </c>
      <c r="E795" s="145" t="s">
        <v>594</v>
      </c>
      <c r="F795" s="145">
        <v>380102</v>
      </c>
      <c r="G795" s="145" t="s">
        <v>1732</v>
      </c>
      <c r="H795" s="145" t="s">
        <v>1907</v>
      </c>
      <c r="I795" s="145" t="s">
        <v>95</v>
      </c>
      <c r="J795" s="145" t="s">
        <v>95</v>
      </c>
      <c r="K795" s="145"/>
      <c r="L795" s="145">
        <v>0</v>
      </c>
      <c r="M795" s="165">
        <v>0</v>
      </c>
      <c r="N795" s="145">
        <v>0</v>
      </c>
      <c r="O795" s="145">
        <v>0</v>
      </c>
      <c r="P795" s="145" t="s">
        <v>1733</v>
      </c>
      <c r="Q795" s="145" t="s">
        <v>1734</v>
      </c>
      <c r="R795" s="145">
        <v>0</v>
      </c>
      <c r="S795" s="166">
        <v>0</v>
      </c>
    </row>
    <row r="796" spans="1:19" x14ac:dyDescent="0.25">
      <c r="A796" s="161" t="s">
        <v>114</v>
      </c>
      <c r="B796" s="144" t="s">
        <v>592</v>
      </c>
      <c r="C796" s="144">
        <v>1101</v>
      </c>
      <c r="D796" s="144" t="s">
        <v>1731</v>
      </c>
      <c r="E796" s="144" t="s">
        <v>594</v>
      </c>
      <c r="F796" s="144">
        <v>380102</v>
      </c>
      <c r="G796" s="144" t="s">
        <v>1732</v>
      </c>
      <c r="H796" s="144" t="s">
        <v>2203</v>
      </c>
      <c r="I796" s="144" t="s">
        <v>95</v>
      </c>
      <c r="J796" s="144" t="s">
        <v>95</v>
      </c>
      <c r="K796" s="144"/>
      <c r="L796" s="144">
        <v>0</v>
      </c>
      <c r="M796" s="162">
        <v>0</v>
      </c>
      <c r="N796" s="144">
        <v>0</v>
      </c>
      <c r="O796" s="144">
        <v>0</v>
      </c>
      <c r="P796" s="144" t="s">
        <v>1733</v>
      </c>
      <c r="Q796" s="144" t="s">
        <v>1734</v>
      </c>
      <c r="R796" s="144">
        <v>0</v>
      </c>
      <c r="S796" s="163">
        <v>0</v>
      </c>
    </row>
    <row r="797" spans="1:19" x14ac:dyDescent="0.25">
      <c r="A797" s="164" t="s">
        <v>114</v>
      </c>
      <c r="B797" s="145" t="s">
        <v>249</v>
      </c>
      <c r="C797" s="145" t="s">
        <v>555</v>
      </c>
      <c r="D797" s="145" t="s">
        <v>2167</v>
      </c>
      <c r="E797" s="145" t="s">
        <v>136</v>
      </c>
      <c r="F797" s="145">
        <v>260101</v>
      </c>
      <c r="G797" s="145" t="s">
        <v>107</v>
      </c>
      <c r="H797" s="145" t="s">
        <v>1403</v>
      </c>
      <c r="I797" s="145" t="s">
        <v>92</v>
      </c>
      <c r="J797" s="145" t="s">
        <v>92</v>
      </c>
      <c r="K797" s="145" t="s">
        <v>548</v>
      </c>
      <c r="L797" s="145">
        <v>0</v>
      </c>
      <c r="M797" s="165">
        <v>0</v>
      </c>
      <c r="N797" s="145">
        <v>0</v>
      </c>
      <c r="O797" s="145">
        <v>0</v>
      </c>
      <c r="P797" s="145"/>
      <c r="Q797" s="145"/>
      <c r="R797" s="145">
        <v>0</v>
      </c>
      <c r="S797" s="166">
        <v>0</v>
      </c>
    </row>
    <row r="798" spans="1:19" x14ac:dyDescent="0.25">
      <c r="A798" s="161" t="s">
        <v>114</v>
      </c>
      <c r="B798" s="144" t="s">
        <v>544</v>
      </c>
      <c r="C798" s="144">
        <v>1100</v>
      </c>
      <c r="D798" s="144" t="s">
        <v>2135</v>
      </c>
      <c r="E798" s="144" t="s">
        <v>546</v>
      </c>
      <c r="F798" s="144">
        <v>360110</v>
      </c>
      <c r="G798" s="144" t="s">
        <v>1748</v>
      </c>
      <c r="H798" s="144" t="s">
        <v>970</v>
      </c>
      <c r="I798" s="144" t="s">
        <v>92</v>
      </c>
      <c r="J798" s="144" t="s">
        <v>92</v>
      </c>
      <c r="K798" s="144" t="s">
        <v>548</v>
      </c>
      <c r="L798" s="144">
        <v>0</v>
      </c>
      <c r="M798" s="162">
        <v>0</v>
      </c>
      <c r="N798" s="144">
        <v>0</v>
      </c>
      <c r="O798" s="144">
        <v>0</v>
      </c>
      <c r="P798" s="144"/>
      <c r="Q798" s="144"/>
      <c r="R798" s="144">
        <v>0</v>
      </c>
      <c r="S798" s="163">
        <v>0</v>
      </c>
    </row>
    <row r="799" spans="1:19" x14ac:dyDescent="0.25">
      <c r="A799" s="164" t="s">
        <v>114</v>
      </c>
      <c r="B799" s="145" t="s">
        <v>420</v>
      </c>
      <c r="C799" s="145">
        <v>2131</v>
      </c>
      <c r="D799" s="145" t="s">
        <v>2168</v>
      </c>
      <c r="E799" s="145" t="s">
        <v>1045</v>
      </c>
      <c r="F799" s="145">
        <v>230101</v>
      </c>
      <c r="G799" s="145" t="s">
        <v>119</v>
      </c>
      <c r="H799" s="145" t="s">
        <v>1336</v>
      </c>
      <c r="I799" s="145" t="s">
        <v>92</v>
      </c>
      <c r="J799" s="145" t="s">
        <v>92</v>
      </c>
      <c r="K799" s="145"/>
      <c r="L799" s="145">
        <v>0</v>
      </c>
      <c r="M799" s="165">
        <v>0</v>
      </c>
      <c r="N799" s="145">
        <v>0</v>
      </c>
      <c r="O799" s="145">
        <v>0</v>
      </c>
      <c r="P799" s="145"/>
      <c r="Q799" s="145"/>
      <c r="R799" s="145">
        <v>0</v>
      </c>
      <c r="S799" s="166">
        <v>0</v>
      </c>
    </row>
    <row r="800" spans="1:19" x14ac:dyDescent="0.25">
      <c r="A800" s="161" t="s">
        <v>114</v>
      </c>
      <c r="B800" s="144" t="s">
        <v>420</v>
      </c>
      <c r="C800" s="144">
        <v>2131</v>
      </c>
      <c r="D800" s="144" t="s">
        <v>2168</v>
      </c>
      <c r="E800" s="144" t="s">
        <v>1045</v>
      </c>
      <c r="F800" s="144">
        <v>230101</v>
      </c>
      <c r="G800" s="144" t="s">
        <v>119</v>
      </c>
      <c r="H800" s="144" t="s">
        <v>1438</v>
      </c>
      <c r="I800" s="144" t="s">
        <v>92</v>
      </c>
      <c r="J800" s="144" t="s">
        <v>92</v>
      </c>
      <c r="K800" s="144"/>
      <c r="L800" s="144">
        <v>0</v>
      </c>
      <c r="M800" s="162">
        <v>0</v>
      </c>
      <c r="N800" s="144">
        <v>0</v>
      </c>
      <c r="O800" s="144">
        <v>0</v>
      </c>
      <c r="P800" s="144"/>
      <c r="Q800" s="144"/>
      <c r="R800" s="144">
        <v>0</v>
      </c>
      <c r="S800" s="163">
        <v>0</v>
      </c>
    </row>
    <row r="801" spans="1:19" x14ac:dyDescent="0.25">
      <c r="A801" s="164" t="s">
        <v>114</v>
      </c>
      <c r="B801" s="145" t="s">
        <v>628</v>
      </c>
      <c r="C801" s="145">
        <v>1100</v>
      </c>
      <c r="D801" s="145" t="s">
        <v>144</v>
      </c>
      <c r="E801" s="145" t="s">
        <v>138</v>
      </c>
      <c r="F801" s="145">
        <v>500902</v>
      </c>
      <c r="G801" s="145" t="s">
        <v>1794</v>
      </c>
      <c r="H801" s="145" t="s">
        <v>970</v>
      </c>
      <c r="I801" s="145" t="s">
        <v>92</v>
      </c>
      <c r="J801" s="145" t="s">
        <v>92</v>
      </c>
      <c r="K801" s="145"/>
      <c r="L801" s="145">
        <v>0</v>
      </c>
      <c r="M801" s="165">
        <v>0</v>
      </c>
      <c r="N801" s="145">
        <v>0</v>
      </c>
      <c r="O801" s="145">
        <v>0</v>
      </c>
      <c r="P801" s="145"/>
      <c r="Q801" s="145"/>
      <c r="R801" s="145">
        <v>0</v>
      </c>
      <c r="S801" s="166">
        <v>0</v>
      </c>
    </row>
    <row r="802" spans="1:19" x14ac:dyDescent="0.25">
      <c r="A802" s="161" t="s">
        <v>114</v>
      </c>
      <c r="B802" s="144" t="s">
        <v>477</v>
      </c>
      <c r="C802" s="144">
        <v>2001</v>
      </c>
      <c r="D802" s="144" t="s">
        <v>2144</v>
      </c>
      <c r="E802" s="144" t="s">
        <v>1164</v>
      </c>
      <c r="F802" s="144">
        <v>160905</v>
      </c>
      <c r="G802" s="144" t="s">
        <v>137</v>
      </c>
      <c r="H802" s="144" t="s">
        <v>1336</v>
      </c>
      <c r="I802" s="144" t="s">
        <v>92</v>
      </c>
      <c r="J802" s="144" t="s">
        <v>92</v>
      </c>
      <c r="K802" s="144"/>
      <c r="L802" s="144">
        <v>0</v>
      </c>
      <c r="M802" s="162">
        <v>0</v>
      </c>
      <c r="N802" s="144">
        <v>0</v>
      </c>
      <c r="O802" s="144">
        <v>0</v>
      </c>
      <c r="P802" s="144"/>
      <c r="Q802" s="144"/>
      <c r="R802" s="144">
        <v>0</v>
      </c>
      <c r="S802" s="163">
        <v>0</v>
      </c>
    </row>
    <row r="803" spans="1:19" x14ac:dyDescent="0.25">
      <c r="A803" s="164" t="s">
        <v>114</v>
      </c>
      <c r="B803" s="145" t="s">
        <v>477</v>
      </c>
      <c r="C803" s="145">
        <v>2002</v>
      </c>
      <c r="D803" s="145" t="s">
        <v>2172</v>
      </c>
      <c r="E803" s="145" t="s">
        <v>1169</v>
      </c>
      <c r="F803" s="145">
        <v>160905</v>
      </c>
      <c r="G803" s="145" t="s">
        <v>137</v>
      </c>
      <c r="H803" s="145" t="s">
        <v>1438</v>
      </c>
      <c r="I803" s="145" t="s">
        <v>92</v>
      </c>
      <c r="J803" s="145" t="s">
        <v>92</v>
      </c>
      <c r="K803" s="145"/>
      <c r="L803" s="145">
        <v>0</v>
      </c>
      <c r="M803" s="165">
        <v>0</v>
      </c>
      <c r="N803" s="145">
        <v>0</v>
      </c>
      <c r="O803" s="145">
        <v>0</v>
      </c>
      <c r="P803" s="145"/>
      <c r="Q803" s="145"/>
      <c r="R803" s="145">
        <v>0</v>
      </c>
      <c r="S803" s="166">
        <v>0</v>
      </c>
    </row>
    <row r="804" spans="1:19" x14ac:dyDescent="0.25">
      <c r="A804" s="161" t="s">
        <v>114</v>
      </c>
      <c r="B804" s="144" t="s">
        <v>477</v>
      </c>
      <c r="C804" s="144">
        <v>2002</v>
      </c>
      <c r="D804" s="144" t="s">
        <v>2172</v>
      </c>
      <c r="E804" s="144" t="s">
        <v>1169</v>
      </c>
      <c r="F804" s="144">
        <v>160905</v>
      </c>
      <c r="G804" s="144" t="s">
        <v>137</v>
      </c>
      <c r="H804" s="144" t="s">
        <v>1336</v>
      </c>
      <c r="I804" s="144" t="s">
        <v>92</v>
      </c>
      <c r="J804" s="144" t="s">
        <v>92</v>
      </c>
      <c r="K804" s="144"/>
      <c r="L804" s="144">
        <v>0</v>
      </c>
      <c r="M804" s="162">
        <v>0</v>
      </c>
      <c r="N804" s="144">
        <v>0</v>
      </c>
      <c r="O804" s="144">
        <v>0</v>
      </c>
      <c r="P804" s="144"/>
      <c r="Q804" s="144"/>
      <c r="R804" s="144">
        <v>0</v>
      </c>
      <c r="S804" s="163">
        <v>0</v>
      </c>
    </row>
    <row r="805" spans="1:19" x14ac:dyDescent="0.25">
      <c r="A805" s="164" t="s">
        <v>114</v>
      </c>
      <c r="B805" s="145" t="s">
        <v>1126</v>
      </c>
      <c r="C805" s="145">
        <v>2010</v>
      </c>
      <c r="D805" s="145" t="s">
        <v>190</v>
      </c>
      <c r="E805" s="145" t="s">
        <v>1129</v>
      </c>
      <c r="F805" s="145">
        <v>380101</v>
      </c>
      <c r="G805" s="145" t="s">
        <v>1732</v>
      </c>
      <c r="H805" s="145" t="s">
        <v>1022</v>
      </c>
      <c r="I805" s="145" t="s">
        <v>92</v>
      </c>
      <c r="J805" s="145" t="s">
        <v>92</v>
      </c>
      <c r="K805" s="145"/>
      <c r="L805" s="145">
        <v>0</v>
      </c>
      <c r="M805" s="165">
        <v>0</v>
      </c>
      <c r="N805" s="145">
        <v>0</v>
      </c>
      <c r="O805" s="145">
        <v>0</v>
      </c>
      <c r="P805" s="145"/>
      <c r="Q805" s="145"/>
      <c r="R805" s="145">
        <v>0</v>
      </c>
      <c r="S805" s="166">
        <v>0</v>
      </c>
    </row>
    <row r="806" spans="1:19" x14ac:dyDescent="0.25">
      <c r="A806" s="161" t="s">
        <v>114</v>
      </c>
      <c r="B806" s="144" t="s">
        <v>703</v>
      </c>
      <c r="C806" s="144">
        <v>1101</v>
      </c>
      <c r="D806" s="144" t="s">
        <v>173</v>
      </c>
      <c r="E806" s="144" t="s">
        <v>1096</v>
      </c>
      <c r="F806" s="144">
        <v>270101</v>
      </c>
      <c r="G806" s="144" t="s">
        <v>1759</v>
      </c>
      <c r="H806" s="144" t="s">
        <v>1137</v>
      </c>
      <c r="I806" s="144" t="s">
        <v>92</v>
      </c>
      <c r="J806" s="144" t="s">
        <v>92</v>
      </c>
      <c r="K806" s="144"/>
      <c r="L806" s="144">
        <v>0</v>
      </c>
      <c r="M806" s="162">
        <v>0</v>
      </c>
      <c r="N806" s="144">
        <v>0</v>
      </c>
      <c r="O806" s="144">
        <v>0</v>
      </c>
      <c r="P806" s="144"/>
      <c r="Q806" s="144"/>
      <c r="R806" s="144">
        <v>0</v>
      </c>
      <c r="S806" s="163">
        <v>0</v>
      </c>
    </row>
    <row r="807" spans="1:19" x14ac:dyDescent="0.25">
      <c r="A807" s="164" t="s">
        <v>114</v>
      </c>
      <c r="B807" s="145" t="s">
        <v>703</v>
      </c>
      <c r="C807" s="145">
        <v>1101</v>
      </c>
      <c r="D807" s="145" t="s">
        <v>173</v>
      </c>
      <c r="E807" s="145" t="s">
        <v>1096</v>
      </c>
      <c r="F807" s="145">
        <v>270101</v>
      </c>
      <c r="G807" s="145" t="s">
        <v>1759</v>
      </c>
      <c r="H807" s="145" t="s">
        <v>1438</v>
      </c>
      <c r="I807" s="145" t="s">
        <v>92</v>
      </c>
      <c r="J807" s="145" t="s">
        <v>92</v>
      </c>
      <c r="K807" s="145"/>
      <c r="L807" s="145">
        <v>0</v>
      </c>
      <c r="M807" s="165">
        <v>0</v>
      </c>
      <c r="N807" s="145">
        <v>0</v>
      </c>
      <c r="O807" s="145">
        <v>0</v>
      </c>
      <c r="P807" s="145"/>
      <c r="Q807" s="145"/>
      <c r="R807" s="145">
        <v>0</v>
      </c>
      <c r="S807" s="166">
        <v>0</v>
      </c>
    </row>
    <row r="808" spans="1:19" x14ac:dyDescent="0.25">
      <c r="A808" s="161" t="s">
        <v>114</v>
      </c>
      <c r="B808" s="144" t="s">
        <v>477</v>
      </c>
      <c r="C808" s="144">
        <v>2001</v>
      </c>
      <c r="D808" s="144" t="s">
        <v>2144</v>
      </c>
      <c r="E808" s="144" t="s">
        <v>1164</v>
      </c>
      <c r="F808" s="144">
        <v>160905</v>
      </c>
      <c r="G808" s="144" t="s">
        <v>137</v>
      </c>
      <c r="H808" s="144" t="s">
        <v>1345</v>
      </c>
      <c r="I808" s="144" t="s">
        <v>92</v>
      </c>
      <c r="J808" s="144" t="s">
        <v>92</v>
      </c>
      <c r="K808" s="144"/>
      <c r="L808" s="144">
        <v>0</v>
      </c>
      <c r="M808" s="162">
        <v>0</v>
      </c>
      <c r="N808" s="144">
        <v>0</v>
      </c>
      <c r="O808" s="144">
        <v>0</v>
      </c>
      <c r="P808" s="144"/>
      <c r="Q808" s="144"/>
      <c r="R808" s="144">
        <v>0</v>
      </c>
      <c r="S808" s="163">
        <v>0</v>
      </c>
    </row>
    <row r="809" spans="1:19" x14ac:dyDescent="0.25">
      <c r="A809" s="164" t="s">
        <v>114</v>
      </c>
      <c r="B809" s="145" t="s">
        <v>477</v>
      </c>
      <c r="C809" s="145">
        <v>2001</v>
      </c>
      <c r="D809" s="145" t="s">
        <v>2144</v>
      </c>
      <c r="E809" s="145" t="s">
        <v>1164</v>
      </c>
      <c r="F809" s="145">
        <v>160905</v>
      </c>
      <c r="G809" s="145" t="s">
        <v>137</v>
      </c>
      <c r="H809" s="145" t="s">
        <v>1438</v>
      </c>
      <c r="I809" s="145" t="s">
        <v>92</v>
      </c>
      <c r="J809" s="145" t="s">
        <v>92</v>
      </c>
      <c r="K809" s="145"/>
      <c r="L809" s="145">
        <v>0</v>
      </c>
      <c r="M809" s="165">
        <v>0</v>
      </c>
      <c r="N809" s="145">
        <v>0</v>
      </c>
      <c r="O809" s="145">
        <v>0</v>
      </c>
      <c r="P809" s="145"/>
      <c r="Q809" s="145"/>
      <c r="R809" s="145">
        <v>0</v>
      </c>
      <c r="S809" s="166">
        <v>0</v>
      </c>
    </row>
    <row r="810" spans="1:19" x14ac:dyDescent="0.25">
      <c r="A810" s="161" t="s">
        <v>114</v>
      </c>
      <c r="B810" s="144" t="s">
        <v>796</v>
      </c>
      <c r="C810" s="144" t="s">
        <v>1134</v>
      </c>
      <c r="D810" s="144" t="s">
        <v>182</v>
      </c>
      <c r="E810" s="144" t="s">
        <v>1136</v>
      </c>
      <c r="F810" s="144">
        <v>400899</v>
      </c>
      <c r="G810" s="144" t="s">
        <v>1915</v>
      </c>
      <c r="H810" s="144" t="s">
        <v>1336</v>
      </c>
      <c r="I810" s="144" t="s">
        <v>92</v>
      </c>
      <c r="J810" s="144" t="s">
        <v>92</v>
      </c>
      <c r="K810" s="144" t="s">
        <v>548</v>
      </c>
      <c r="L810" s="144">
        <v>0</v>
      </c>
      <c r="M810" s="162">
        <v>0</v>
      </c>
      <c r="N810" s="144">
        <v>0</v>
      </c>
      <c r="O810" s="144">
        <v>0</v>
      </c>
      <c r="P810" s="144"/>
      <c r="Q810" s="144"/>
      <c r="R810" s="144">
        <v>0</v>
      </c>
      <c r="S810" s="163">
        <v>0</v>
      </c>
    </row>
    <row r="811" spans="1:19" x14ac:dyDescent="0.25">
      <c r="A811" s="164" t="s">
        <v>114</v>
      </c>
      <c r="B811" s="145" t="s">
        <v>420</v>
      </c>
      <c r="C811" s="145">
        <v>2131</v>
      </c>
      <c r="D811" s="145" t="s">
        <v>2168</v>
      </c>
      <c r="E811" s="145" t="s">
        <v>1045</v>
      </c>
      <c r="F811" s="145">
        <v>230101</v>
      </c>
      <c r="G811" s="145" t="s">
        <v>119</v>
      </c>
      <c r="H811" s="145" t="s">
        <v>1345</v>
      </c>
      <c r="I811" s="145" t="s">
        <v>92</v>
      </c>
      <c r="J811" s="145" t="s">
        <v>92</v>
      </c>
      <c r="K811" s="145"/>
      <c r="L811" s="145">
        <v>0</v>
      </c>
      <c r="M811" s="165">
        <v>0</v>
      </c>
      <c r="N811" s="145">
        <v>0</v>
      </c>
      <c r="O811" s="145">
        <v>0</v>
      </c>
      <c r="P811" s="145"/>
      <c r="Q811" s="145"/>
      <c r="R811" s="145">
        <v>0</v>
      </c>
      <c r="S811" s="166">
        <v>0</v>
      </c>
    </row>
    <row r="812" spans="1:19" x14ac:dyDescent="0.25">
      <c r="A812" s="161" t="s">
        <v>114</v>
      </c>
      <c r="B812" s="144" t="s">
        <v>420</v>
      </c>
      <c r="C812" s="144">
        <v>1102</v>
      </c>
      <c r="D812" s="144" t="s">
        <v>1824</v>
      </c>
      <c r="E812" s="144" t="s">
        <v>423</v>
      </c>
      <c r="F812" s="144">
        <v>230101</v>
      </c>
      <c r="G812" s="144" t="s">
        <v>119</v>
      </c>
      <c r="H812" s="144" t="s">
        <v>1531</v>
      </c>
      <c r="I812" s="144" t="s">
        <v>92</v>
      </c>
      <c r="J812" s="144" t="s">
        <v>92</v>
      </c>
      <c r="K812" s="144"/>
      <c r="L812" s="144">
        <v>0</v>
      </c>
      <c r="M812" s="162">
        <v>0</v>
      </c>
      <c r="N812" s="144">
        <v>0</v>
      </c>
      <c r="O812" s="144">
        <v>0</v>
      </c>
      <c r="P812" s="144"/>
      <c r="Q812" s="144"/>
      <c r="R812" s="144">
        <v>0</v>
      </c>
      <c r="S812" s="163">
        <v>0</v>
      </c>
    </row>
    <row r="813" spans="1:19" x14ac:dyDescent="0.25">
      <c r="A813" s="164" t="s">
        <v>114</v>
      </c>
      <c r="B813" s="145" t="s">
        <v>249</v>
      </c>
      <c r="C813" s="145" t="s">
        <v>555</v>
      </c>
      <c r="D813" s="145" t="s">
        <v>2167</v>
      </c>
      <c r="E813" s="145" t="s">
        <v>136</v>
      </c>
      <c r="F813" s="145">
        <v>260101</v>
      </c>
      <c r="G813" s="145" t="s">
        <v>107</v>
      </c>
      <c r="H813" s="145" t="s">
        <v>972</v>
      </c>
      <c r="I813" s="145" t="s">
        <v>92</v>
      </c>
      <c r="J813" s="145" t="s">
        <v>92</v>
      </c>
      <c r="K813" s="145" t="s">
        <v>548</v>
      </c>
      <c r="L813" s="145">
        <v>0</v>
      </c>
      <c r="M813" s="165">
        <v>0</v>
      </c>
      <c r="N813" s="145">
        <v>0</v>
      </c>
      <c r="O813" s="145">
        <v>0</v>
      </c>
      <c r="P813" s="145"/>
      <c r="Q813" s="145"/>
      <c r="R813" s="145">
        <v>0</v>
      </c>
      <c r="S813" s="166">
        <v>0</v>
      </c>
    </row>
    <row r="814" spans="1:19" x14ac:dyDescent="0.25">
      <c r="A814" s="161" t="s">
        <v>114</v>
      </c>
      <c r="B814" s="144" t="s">
        <v>1209</v>
      </c>
      <c r="C814" s="144">
        <v>2021</v>
      </c>
      <c r="D814" s="144" t="s">
        <v>2204</v>
      </c>
      <c r="E814" s="144" t="s">
        <v>2205</v>
      </c>
      <c r="F814" s="144">
        <v>280301</v>
      </c>
      <c r="G814" s="144" t="s">
        <v>2128</v>
      </c>
      <c r="H814" s="144" t="s">
        <v>248</v>
      </c>
      <c r="I814" s="144" t="s">
        <v>95</v>
      </c>
      <c r="J814" s="144" t="s">
        <v>95</v>
      </c>
      <c r="K814" s="144"/>
      <c r="L814" s="144">
        <v>0</v>
      </c>
      <c r="M814" s="162">
        <v>0</v>
      </c>
      <c r="N814" s="144">
        <v>0</v>
      </c>
      <c r="O814" s="144">
        <v>0</v>
      </c>
      <c r="P814" s="144"/>
      <c r="Q814" s="144"/>
      <c r="R814" s="144">
        <v>0</v>
      </c>
      <c r="S814" s="163">
        <v>0</v>
      </c>
    </row>
    <row r="815" spans="1:19" x14ac:dyDescent="0.25">
      <c r="A815" s="164" t="s">
        <v>114</v>
      </c>
      <c r="B815" s="145" t="s">
        <v>677</v>
      </c>
      <c r="C815" s="145" t="s">
        <v>992</v>
      </c>
      <c r="D815" s="145" t="s">
        <v>2138</v>
      </c>
      <c r="E815" s="145" t="s">
        <v>684</v>
      </c>
      <c r="F815" s="145">
        <v>400501</v>
      </c>
      <c r="G815" s="145" t="s">
        <v>1915</v>
      </c>
      <c r="H815" s="145" t="s">
        <v>1345</v>
      </c>
      <c r="I815" s="145" t="s">
        <v>92</v>
      </c>
      <c r="J815" s="145" t="s">
        <v>92</v>
      </c>
      <c r="K815" s="145" t="s">
        <v>548</v>
      </c>
      <c r="L815" s="145">
        <v>0</v>
      </c>
      <c r="M815" s="165">
        <v>0</v>
      </c>
      <c r="N815" s="145">
        <v>0</v>
      </c>
      <c r="O815" s="145">
        <v>0</v>
      </c>
      <c r="P815" s="145"/>
      <c r="Q815" s="145"/>
      <c r="R815" s="145">
        <v>0</v>
      </c>
      <c r="S815" s="166">
        <v>0</v>
      </c>
    </row>
    <row r="816" spans="1:19" x14ac:dyDescent="0.25">
      <c r="A816" s="161" t="s">
        <v>114</v>
      </c>
      <c r="B816" s="144" t="s">
        <v>420</v>
      </c>
      <c r="C816" s="144">
        <v>1102</v>
      </c>
      <c r="D816" s="144" t="s">
        <v>1824</v>
      </c>
      <c r="E816" s="144" t="s">
        <v>423</v>
      </c>
      <c r="F816" s="144">
        <v>230101</v>
      </c>
      <c r="G816" s="144" t="s">
        <v>119</v>
      </c>
      <c r="H816" s="144" t="s">
        <v>1533</v>
      </c>
      <c r="I816" s="144" t="s">
        <v>92</v>
      </c>
      <c r="J816" s="144" t="s">
        <v>92</v>
      </c>
      <c r="K816" s="144"/>
      <c r="L816" s="144">
        <v>0</v>
      </c>
      <c r="M816" s="162">
        <v>0</v>
      </c>
      <c r="N816" s="144">
        <v>0</v>
      </c>
      <c r="O816" s="144">
        <v>0</v>
      </c>
      <c r="P816" s="144"/>
      <c r="Q816" s="144"/>
      <c r="R816" s="144">
        <v>0</v>
      </c>
      <c r="S816" s="163">
        <v>0</v>
      </c>
    </row>
    <row r="817" spans="1:19" x14ac:dyDescent="0.25">
      <c r="A817" s="164" t="s">
        <v>114</v>
      </c>
      <c r="B817" s="145" t="s">
        <v>420</v>
      </c>
      <c r="C817" s="145">
        <v>2111</v>
      </c>
      <c r="D817" s="145" t="s">
        <v>118</v>
      </c>
      <c r="E817" s="145" t="s">
        <v>117</v>
      </c>
      <c r="F817" s="145">
        <v>230101</v>
      </c>
      <c r="G817" s="145" t="s">
        <v>119</v>
      </c>
      <c r="H817" s="145" t="s">
        <v>1363</v>
      </c>
      <c r="I817" s="145" t="s">
        <v>92</v>
      </c>
      <c r="J817" s="145" t="s">
        <v>92</v>
      </c>
      <c r="K817" s="145"/>
      <c r="L817" s="145">
        <v>0</v>
      </c>
      <c r="M817" s="165">
        <v>0</v>
      </c>
      <c r="N817" s="145">
        <v>0</v>
      </c>
      <c r="O817" s="145">
        <v>0</v>
      </c>
      <c r="P817" s="145"/>
      <c r="Q817" s="145"/>
      <c r="R817" s="145">
        <v>0</v>
      </c>
      <c r="S817" s="166">
        <v>0</v>
      </c>
    </row>
    <row r="818" spans="1:19" x14ac:dyDescent="0.25">
      <c r="A818" s="161" t="s">
        <v>114</v>
      </c>
      <c r="B818" s="144" t="s">
        <v>392</v>
      </c>
      <c r="C818" s="144">
        <v>2111</v>
      </c>
      <c r="D818" s="144" t="s">
        <v>192</v>
      </c>
      <c r="E818" s="144" t="s">
        <v>395</v>
      </c>
      <c r="F818" s="144">
        <v>540102</v>
      </c>
      <c r="G818" s="144" t="s">
        <v>159</v>
      </c>
      <c r="H818" s="144" t="s">
        <v>1394</v>
      </c>
      <c r="I818" s="144" t="s">
        <v>92</v>
      </c>
      <c r="J818" s="144" t="s">
        <v>92</v>
      </c>
      <c r="K818" s="144"/>
      <c r="L818" s="144">
        <v>0</v>
      </c>
      <c r="M818" s="162">
        <v>0</v>
      </c>
      <c r="N818" s="144">
        <v>0</v>
      </c>
      <c r="O818" s="144">
        <v>0</v>
      </c>
      <c r="P818" s="144"/>
      <c r="Q818" s="144"/>
      <c r="R818" s="144">
        <v>0</v>
      </c>
      <c r="S818" s="163">
        <v>0</v>
      </c>
    </row>
    <row r="819" spans="1:19" x14ac:dyDescent="0.25">
      <c r="A819" s="164" t="s">
        <v>114</v>
      </c>
      <c r="B819" s="145" t="s">
        <v>362</v>
      </c>
      <c r="C819" s="145">
        <v>1101</v>
      </c>
      <c r="D819" s="145" t="s">
        <v>90</v>
      </c>
      <c r="E819" s="145" t="s">
        <v>89</v>
      </c>
      <c r="F819" s="145">
        <v>451001</v>
      </c>
      <c r="G819" s="145" t="s">
        <v>1735</v>
      </c>
      <c r="H819" s="145" t="s">
        <v>1394</v>
      </c>
      <c r="I819" s="145" t="s">
        <v>92</v>
      </c>
      <c r="J819" s="145" t="s">
        <v>92</v>
      </c>
      <c r="K819" s="145"/>
      <c r="L819" s="145">
        <v>0</v>
      </c>
      <c r="M819" s="165">
        <v>0</v>
      </c>
      <c r="N819" s="145">
        <v>0</v>
      </c>
      <c r="O819" s="145">
        <v>0</v>
      </c>
      <c r="P819" s="145"/>
      <c r="Q819" s="145"/>
      <c r="R819" s="145">
        <v>0</v>
      </c>
      <c r="S819" s="166">
        <v>0</v>
      </c>
    </row>
    <row r="820" spans="1:19" x14ac:dyDescent="0.25">
      <c r="A820" s="161" t="s">
        <v>114</v>
      </c>
      <c r="B820" s="144" t="s">
        <v>306</v>
      </c>
      <c r="C820" s="144">
        <v>1101</v>
      </c>
      <c r="D820" s="144" t="s">
        <v>131</v>
      </c>
      <c r="E820" s="144" t="s">
        <v>130</v>
      </c>
      <c r="F820" s="144">
        <v>451101</v>
      </c>
      <c r="G820" s="144" t="s">
        <v>1735</v>
      </c>
      <c r="H820" s="144" t="s">
        <v>1400</v>
      </c>
      <c r="I820" s="144" t="s">
        <v>92</v>
      </c>
      <c r="J820" s="144" t="s">
        <v>92</v>
      </c>
      <c r="K820" s="144"/>
      <c r="L820" s="144">
        <v>0</v>
      </c>
      <c r="M820" s="162">
        <v>0</v>
      </c>
      <c r="N820" s="144">
        <v>0</v>
      </c>
      <c r="O820" s="144">
        <v>0</v>
      </c>
      <c r="P820" s="144"/>
      <c r="Q820" s="144"/>
      <c r="R820" s="144">
        <v>0</v>
      </c>
      <c r="S820" s="163">
        <v>0</v>
      </c>
    </row>
    <row r="821" spans="1:19" x14ac:dyDescent="0.25">
      <c r="A821" s="164" t="s">
        <v>114</v>
      </c>
      <c r="B821" s="145" t="s">
        <v>249</v>
      </c>
      <c r="C821" s="145" t="s">
        <v>555</v>
      </c>
      <c r="D821" s="145" t="s">
        <v>2167</v>
      </c>
      <c r="E821" s="145" t="s">
        <v>136</v>
      </c>
      <c r="F821" s="145">
        <v>260101</v>
      </c>
      <c r="G821" s="145" t="s">
        <v>107</v>
      </c>
      <c r="H821" s="145" t="s">
        <v>1363</v>
      </c>
      <c r="I821" s="145" t="s">
        <v>92</v>
      </c>
      <c r="J821" s="145" t="s">
        <v>92</v>
      </c>
      <c r="K821" s="145" t="s">
        <v>548</v>
      </c>
      <c r="L821" s="145">
        <v>0</v>
      </c>
      <c r="M821" s="165">
        <v>0</v>
      </c>
      <c r="N821" s="145">
        <v>0</v>
      </c>
      <c r="O821" s="145">
        <v>0</v>
      </c>
      <c r="P821" s="145"/>
      <c r="Q821" s="145"/>
      <c r="R821" s="145">
        <v>0</v>
      </c>
      <c r="S821" s="166">
        <v>0</v>
      </c>
    </row>
    <row r="822" spans="1:19" x14ac:dyDescent="0.25">
      <c r="A822" s="161" t="s">
        <v>114</v>
      </c>
      <c r="B822" s="144" t="s">
        <v>677</v>
      </c>
      <c r="C822" s="144" t="s">
        <v>973</v>
      </c>
      <c r="D822" s="144" t="s">
        <v>2137</v>
      </c>
      <c r="E822" s="144" t="s">
        <v>680</v>
      </c>
      <c r="F822" s="144">
        <v>400501</v>
      </c>
      <c r="G822" s="144" t="s">
        <v>1915</v>
      </c>
      <c r="H822" s="144" t="s">
        <v>1345</v>
      </c>
      <c r="I822" s="144" t="s">
        <v>92</v>
      </c>
      <c r="J822" s="144" t="s">
        <v>92</v>
      </c>
      <c r="K822" s="144" t="s">
        <v>548</v>
      </c>
      <c r="L822" s="144">
        <v>0</v>
      </c>
      <c r="M822" s="162">
        <v>0</v>
      </c>
      <c r="N822" s="144">
        <v>0</v>
      </c>
      <c r="O822" s="144">
        <v>0</v>
      </c>
      <c r="P822" s="144"/>
      <c r="Q822" s="144"/>
      <c r="R822" s="144">
        <v>0</v>
      </c>
      <c r="S822" s="163">
        <v>0</v>
      </c>
    </row>
    <row r="823" spans="1:19" x14ac:dyDescent="0.25">
      <c r="A823" s="164" t="s">
        <v>114</v>
      </c>
      <c r="B823" s="145" t="s">
        <v>313</v>
      </c>
      <c r="C823" s="145">
        <v>1101</v>
      </c>
      <c r="D823" s="145" t="s">
        <v>110</v>
      </c>
      <c r="E823" s="145" t="s">
        <v>315</v>
      </c>
      <c r="F823" s="145">
        <v>420101</v>
      </c>
      <c r="G823" s="145" t="s">
        <v>111</v>
      </c>
      <c r="H823" s="145" t="s">
        <v>1400</v>
      </c>
      <c r="I823" s="145" t="s">
        <v>92</v>
      </c>
      <c r="J823" s="145" t="s">
        <v>92</v>
      </c>
      <c r="K823" s="145" t="s">
        <v>548</v>
      </c>
      <c r="L823" s="145">
        <v>0</v>
      </c>
      <c r="M823" s="165">
        <v>0</v>
      </c>
      <c r="N823" s="145">
        <v>0</v>
      </c>
      <c r="O823" s="145">
        <v>0</v>
      </c>
      <c r="P823" s="145"/>
      <c r="Q823" s="145"/>
      <c r="R823" s="145">
        <v>0</v>
      </c>
      <c r="S823" s="166">
        <v>0</v>
      </c>
    </row>
    <row r="824" spans="1:19" x14ac:dyDescent="0.25">
      <c r="A824" s="161" t="s">
        <v>114</v>
      </c>
      <c r="B824" s="144" t="s">
        <v>544</v>
      </c>
      <c r="C824" s="144">
        <v>1100</v>
      </c>
      <c r="D824" s="144" t="s">
        <v>2135</v>
      </c>
      <c r="E824" s="144" t="s">
        <v>546</v>
      </c>
      <c r="F824" s="144">
        <v>360110</v>
      </c>
      <c r="G824" s="144" t="s">
        <v>1748</v>
      </c>
      <c r="H824" s="144" t="s">
        <v>1345</v>
      </c>
      <c r="I824" s="144" t="s">
        <v>92</v>
      </c>
      <c r="J824" s="144" t="s">
        <v>92</v>
      </c>
      <c r="K824" s="144" t="s">
        <v>548</v>
      </c>
      <c r="L824" s="144">
        <v>0</v>
      </c>
      <c r="M824" s="162">
        <v>0</v>
      </c>
      <c r="N824" s="144">
        <v>0</v>
      </c>
      <c r="O824" s="144">
        <v>0</v>
      </c>
      <c r="P824" s="144"/>
      <c r="Q824" s="144"/>
      <c r="R824" s="144">
        <v>0</v>
      </c>
      <c r="S824" s="163">
        <v>0</v>
      </c>
    </row>
    <row r="825" spans="1:19" x14ac:dyDescent="0.25">
      <c r="A825" s="164" t="s">
        <v>114</v>
      </c>
      <c r="B825" s="145" t="s">
        <v>420</v>
      </c>
      <c r="C825" s="145">
        <v>2132</v>
      </c>
      <c r="D825" s="145" t="s">
        <v>2160</v>
      </c>
      <c r="E825" s="145" t="s">
        <v>1051</v>
      </c>
      <c r="F825" s="145">
        <v>230101</v>
      </c>
      <c r="G825" s="145" t="s">
        <v>119</v>
      </c>
      <c r="H825" s="145" t="s">
        <v>1137</v>
      </c>
      <c r="I825" s="145" t="s">
        <v>92</v>
      </c>
      <c r="J825" s="145" t="s">
        <v>92</v>
      </c>
      <c r="K825" s="145" t="s">
        <v>548</v>
      </c>
      <c r="L825" s="145">
        <v>0</v>
      </c>
      <c r="M825" s="165">
        <v>0</v>
      </c>
      <c r="N825" s="145">
        <v>0</v>
      </c>
      <c r="O825" s="145">
        <v>0</v>
      </c>
      <c r="P825" s="145"/>
      <c r="Q825" s="145"/>
      <c r="R825" s="145">
        <v>0</v>
      </c>
      <c r="S825" s="166">
        <v>0</v>
      </c>
    </row>
    <row r="826" spans="1:19" x14ac:dyDescent="0.25">
      <c r="A826" s="161" t="s">
        <v>114</v>
      </c>
      <c r="B826" s="144" t="s">
        <v>703</v>
      </c>
      <c r="C826" s="144">
        <v>1401</v>
      </c>
      <c r="D826" s="144" t="s">
        <v>2140</v>
      </c>
      <c r="E826" s="144" t="s">
        <v>126</v>
      </c>
      <c r="F826" s="144">
        <v>270501</v>
      </c>
      <c r="G826" s="144" t="s">
        <v>1759</v>
      </c>
      <c r="H826" s="144" t="s">
        <v>1345</v>
      </c>
      <c r="I826" s="144" t="s">
        <v>92</v>
      </c>
      <c r="J826" s="144" t="s">
        <v>92</v>
      </c>
      <c r="K826" s="144" t="s">
        <v>548</v>
      </c>
      <c r="L826" s="144">
        <v>0</v>
      </c>
      <c r="M826" s="162">
        <v>0</v>
      </c>
      <c r="N826" s="144">
        <v>0</v>
      </c>
      <c r="O826" s="144">
        <v>0</v>
      </c>
      <c r="P826" s="144"/>
      <c r="Q826" s="144"/>
      <c r="R826" s="144">
        <v>0</v>
      </c>
      <c r="S826" s="163">
        <v>0</v>
      </c>
    </row>
    <row r="827" spans="1:19" x14ac:dyDescent="0.25">
      <c r="A827" s="164" t="s">
        <v>114</v>
      </c>
      <c r="B827" s="145" t="s">
        <v>703</v>
      </c>
      <c r="C827" s="145">
        <v>1401</v>
      </c>
      <c r="D827" s="145" t="s">
        <v>2140</v>
      </c>
      <c r="E827" s="145" t="s">
        <v>126</v>
      </c>
      <c r="F827" s="145">
        <v>270501</v>
      </c>
      <c r="G827" s="145" t="s">
        <v>1759</v>
      </c>
      <c r="H827" s="145" t="s">
        <v>1438</v>
      </c>
      <c r="I827" s="145" t="s">
        <v>92</v>
      </c>
      <c r="J827" s="145" t="s">
        <v>92</v>
      </c>
      <c r="K827" s="145" t="s">
        <v>548</v>
      </c>
      <c r="L827" s="145">
        <v>0</v>
      </c>
      <c r="M827" s="165">
        <v>0</v>
      </c>
      <c r="N827" s="145">
        <v>0</v>
      </c>
      <c r="O827" s="145">
        <v>0</v>
      </c>
      <c r="P827" s="145"/>
      <c r="Q827" s="145"/>
      <c r="R827" s="145">
        <v>0</v>
      </c>
      <c r="S827" s="166">
        <v>0</v>
      </c>
    </row>
    <row r="828" spans="1:19" x14ac:dyDescent="0.25">
      <c r="A828" s="161" t="s">
        <v>114</v>
      </c>
      <c r="B828" s="144" t="s">
        <v>1126</v>
      </c>
      <c r="C828" s="144">
        <v>2010</v>
      </c>
      <c r="D828" s="144" t="s">
        <v>190</v>
      </c>
      <c r="E828" s="144" t="s">
        <v>1129</v>
      </c>
      <c r="F828" s="144">
        <v>380101</v>
      </c>
      <c r="G828" s="144" t="s">
        <v>1732</v>
      </c>
      <c r="H828" s="144" t="s">
        <v>1363</v>
      </c>
      <c r="I828" s="144" t="s">
        <v>92</v>
      </c>
      <c r="J828" s="144" t="s">
        <v>92</v>
      </c>
      <c r="K828" s="144" t="s">
        <v>548</v>
      </c>
      <c r="L828" s="144">
        <v>0</v>
      </c>
      <c r="M828" s="162">
        <v>0</v>
      </c>
      <c r="N828" s="144">
        <v>0</v>
      </c>
      <c r="O828" s="144">
        <v>0</v>
      </c>
      <c r="P828" s="144"/>
      <c r="Q828" s="144"/>
      <c r="R828" s="144">
        <v>0</v>
      </c>
      <c r="S828" s="163">
        <v>0</v>
      </c>
    </row>
    <row r="829" spans="1:19" x14ac:dyDescent="0.25">
      <c r="A829" s="164" t="s">
        <v>114</v>
      </c>
      <c r="B829" s="145" t="s">
        <v>796</v>
      </c>
      <c r="C829" s="145" t="s">
        <v>2142</v>
      </c>
      <c r="D829" s="145" t="s">
        <v>200</v>
      </c>
      <c r="E829" s="145" t="s">
        <v>2143</v>
      </c>
      <c r="F829" s="145">
        <v>400899</v>
      </c>
      <c r="G829" s="145" t="s">
        <v>1915</v>
      </c>
      <c r="H829" s="145" t="s">
        <v>1137</v>
      </c>
      <c r="I829" s="145" t="s">
        <v>92</v>
      </c>
      <c r="J829" s="145" t="s">
        <v>92</v>
      </c>
      <c r="K829" s="145" t="s">
        <v>548</v>
      </c>
      <c r="L829" s="145">
        <v>0</v>
      </c>
      <c r="M829" s="165">
        <v>0</v>
      </c>
      <c r="N829" s="145">
        <v>0</v>
      </c>
      <c r="O829" s="145">
        <v>0</v>
      </c>
      <c r="P829" s="145"/>
      <c r="Q829" s="145"/>
      <c r="R829" s="145">
        <v>0</v>
      </c>
      <c r="S829" s="166">
        <v>0</v>
      </c>
    </row>
    <row r="830" spans="1:19" x14ac:dyDescent="0.25">
      <c r="A830" s="161" t="s">
        <v>114</v>
      </c>
      <c r="B830" s="144" t="s">
        <v>420</v>
      </c>
      <c r="C830" s="144">
        <v>2132</v>
      </c>
      <c r="D830" s="144" t="s">
        <v>2160</v>
      </c>
      <c r="E830" s="144" t="s">
        <v>1051</v>
      </c>
      <c r="F830" s="144">
        <v>230101</v>
      </c>
      <c r="G830" s="144" t="s">
        <v>119</v>
      </c>
      <c r="H830" s="144" t="s">
        <v>1336</v>
      </c>
      <c r="I830" s="144" t="s">
        <v>92</v>
      </c>
      <c r="J830" s="144" t="s">
        <v>92</v>
      </c>
      <c r="K830" s="144" t="s">
        <v>548</v>
      </c>
      <c r="L830" s="144">
        <v>0</v>
      </c>
      <c r="M830" s="162">
        <v>0</v>
      </c>
      <c r="N830" s="144">
        <v>0</v>
      </c>
      <c r="O830" s="144">
        <v>0</v>
      </c>
      <c r="P830" s="144"/>
      <c r="Q830" s="144"/>
      <c r="R830" s="144">
        <v>0</v>
      </c>
      <c r="S830" s="163">
        <v>0</v>
      </c>
    </row>
    <row r="831" spans="1:19" x14ac:dyDescent="0.25">
      <c r="A831" s="164" t="s">
        <v>114</v>
      </c>
      <c r="B831" s="145" t="s">
        <v>796</v>
      </c>
      <c r="C831" s="145" t="s">
        <v>1134</v>
      </c>
      <c r="D831" s="145" t="s">
        <v>182</v>
      </c>
      <c r="E831" s="145" t="s">
        <v>1136</v>
      </c>
      <c r="F831" s="145">
        <v>400899</v>
      </c>
      <c r="G831" s="145" t="s">
        <v>1915</v>
      </c>
      <c r="H831" s="145" t="s">
        <v>550</v>
      </c>
      <c r="I831" s="145" t="s">
        <v>92</v>
      </c>
      <c r="J831" s="145" t="s">
        <v>92</v>
      </c>
      <c r="K831" s="145" t="s">
        <v>548</v>
      </c>
      <c r="L831" s="145">
        <v>0</v>
      </c>
      <c r="M831" s="165">
        <v>0</v>
      </c>
      <c r="N831" s="145">
        <v>0</v>
      </c>
      <c r="O831" s="145">
        <v>0</v>
      </c>
      <c r="P831" s="145"/>
      <c r="Q831" s="145"/>
      <c r="R831" s="145">
        <v>0</v>
      </c>
      <c r="S831" s="166">
        <v>0</v>
      </c>
    </row>
    <row r="832" spans="1:19" x14ac:dyDescent="0.25">
      <c r="A832" s="161" t="s">
        <v>114</v>
      </c>
      <c r="B832" s="144" t="s">
        <v>703</v>
      </c>
      <c r="C832" s="144">
        <v>1113</v>
      </c>
      <c r="D832" s="144" t="s">
        <v>127</v>
      </c>
      <c r="E832" s="144" t="s">
        <v>753</v>
      </c>
      <c r="F832" s="144">
        <v>270101</v>
      </c>
      <c r="G832" s="144" t="s">
        <v>1759</v>
      </c>
      <c r="H832" s="144" t="s">
        <v>1345</v>
      </c>
      <c r="I832" s="144" t="s">
        <v>92</v>
      </c>
      <c r="J832" s="144" t="s">
        <v>92</v>
      </c>
      <c r="K832" s="144" t="s">
        <v>548</v>
      </c>
      <c r="L832" s="144">
        <v>0</v>
      </c>
      <c r="M832" s="162">
        <v>0</v>
      </c>
      <c r="N832" s="144">
        <v>0</v>
      </c>
      <c r="O832" s="144">
        <v>0</v>
      </c>
      <c r="P832" s="144"/>
      <c r="Q832" s="144"/>
      <c r="R832" s="144">
        <v>0</v>
      </c>
      <c r="S832" s="163">
        <v>0</v>
      </c>
    </row>
    <row r="833" spans="1:19" x14ac:dyDescent="0.25">
      <c r="A833" s="164" t="s">
        <v>114</v>
      </c>
      <c r="B833" s="145" t="s">
        <v>477</v>
      </c>
      <c r="C833" s="145">
        <v>2001</v>
      </c>
      <c r="D833" s="145" t="s">
        <v>2144</v>
      </c>
      <c r="E833" s="145" t="s">
        <v>1164</v>
      </c>
      <c r="F833" s="145">
        <v>160905</v>
      </c>
      <c r="G833" s="145" t="s">
        <v>137</v>
      </c>
      <c r="H833" s="145" t="s">
        <v>970</v>
      </c>
      <c r="I833" s="145" t="s">
        <v>92</v>
      </c>
      <c r="J833" s="145" t="s">
        <v>92</v>
      </c>
      <c r="K833" s="145" t="s">
        <v>548</v>
      </c>
      <c r="L833" s="145">
        <v>0</v>
      </c>
      <c r="M833" s="165">
        <v>0</v>
      </c>
      <c r="N833" s="145">
        <v>0</v>
      </c>
      <c r="O833" s="145">
        <v>0</v>
      </c>
      <c r="P833" s="145"/>
      <c r="Q833" s="145"/>
      <c r="R833" s="145">
        <v>0</v>
      </c>
      <c r="S833" s="166">
        <v>0</v>
      </c>
    </row>
    <row r="834" spans="1:19" x14ac:dyDescent="0.25">
      <c r="A834" s="161" t="s">
        <v>114</v>
      </c>
      <c r="B834" s="144" t="s">
        <v>544</v>
      </c>
      <c r="C834" s="144">
        <v>1100</v>
      </c>
      <c r="D834" s="144" t="s">
        <v>2135</v>
      </c>
      <c r="E834" s="144" t="s">
        <v>546</v>
      </c>
      <c r="F834" s="144">
        <v>360110</v>
      </c>
      <c r="G834" s="144" t="s">
        <v>1748</v>
      </c>
      <c r="H834" s="144" t="s">
        <v>1403</v>
      </c>
      <c r="I834" s="144" t="s">
        <v>92</v>
      </c>
      <c r="J834" s="144" t="s">
        <v>92</v>
      </c>
      <c r="K834" s="144" t="s">
        <v>548</v>
      </c>
      <c r="L834" s="144">
        <v>0</v>
      </c>
      <c r="M834" s="162">
        <v>0</v>
      </c>
      <c r="N834" s="144">
        <v>0</v>
      </c>
      <c r="O834" s="144">
        <v>0</v>
      </c>
      <c r="P834" s="144"/>
      <c r="Q834" s="144"/>
      <c r="R834" s="144">
        <v>0</v>
      </c>
      <c r="S834" s="163">
        <v>0</v>
      </c>
    </row>
    <row r="835" spans="1:19" x14ac:dyDescent="0.25">
      <c r="A835" s="164" t="s">
        <v>114</v>
      </c>
      <c r="B835" s="145" t="s">
        <v>677</v>
      </c>
      <c r="C835" s="145" t="s">
        <v>973</v>
      </c>
      <c r="D835" s="145" t="s">
        <v>2137</v>
      </c>
      <c r="E835" s="145" t="s">
        <v>680</v>
      </c>
      <c r="F835" s="145">
        <v>400501</v>
      </c>
      <c r="G835" s="145" t="s">
        <v>1915</v>
      </c>
      <c r="H835" s="145" t="s">
        <v>1403</v>
      </c>
      <c r="I835" s="145" t="s">
        <v>92</v>
      </c>
      <c r="J835" s="145" t="s">
        <v>92</v>
      </c>
      <c r="K835" s="145" t="s">
        <v>548</v>
      </c>
      <c r="L835" s="145">
        <v>0</v>
      </c>
      <c r="M835" s="165">
        <v>0</v>
      </c>
      <c r="N835" s="145">
        <v>0</v>
      </c>
      <c r="O835" s="145">
        <v>0</v>
      </c>
      <c r="P835" s="145"/>
      <c r="Q835" s="145"/>
      <c r="R835" s="145">
        <v>0</v>
      </c>
      <c r="S835" s="166">
        <v>0</v>
      </c>
    </row>
    <row r="836" spans="1:19" x14ac:dyDescent="0.25">
      <c r="A836" s="161" t="s">
        <v>114</v>
      </c>
      <c r="B836" s="144" t="s">
        <v>628</v>
      </c>
      <c r="C836" s="144">
        <v>1100</v>
      </c>
      <c r="D836" s="144" t="s">
        <v>144</v>
      </c>
      <c r="E836" s="144" t="s">
        <v>138</v>
      </c>
      <c r="F836" s="144">
        <v>500902</v>
      </c>
      <c r="G836" s="144" t="s">
        <v>1794</v>
      </c>
      <c r="H836" s="144" t="s">
        <v>1403</v>
      </c>
      <c r="I836" s="144" t="s">
        <v>92</v>
      </c>
      <c r="J836" s="144" t="s">
        <v>92</v>
      </c>
      <c r="K836" s="144" t="s">
        <v>548</v>
      </c>
      <c r="L836" s="144">
        <v>0</v>
      </c>
      <c r="M836" s="162">
        <v>0</v>
      </c>
      <c r="N836" s="144">
        <v>0</v>
      </c>
      <c r="O836" s="144">
        <v>0</v>
      </c>
      <c r="P836" s="144"/>
      <c r="Q836" s="144"/>
      <c r="R836" s="144">
        <v>0</v>
      </c>
      <c r="S836" s="163">
        <v>0</v>
      </c>
    </row>
    <row r="837" spans="1:19" x14ac:dyDescent="0.25">
      <c r="A837" s="164" t="s">
        <v>114</v>
      </c>
      <c r="B837" s="145" t="s">
        <v>703</v>
      </c>
      <c r="C837" s="145">
        <v>1113</v>
      </c>
      <c r="D837" s="145" t="s">
        <v>127</v>
      </c>
      <c r="E837" s="145" t="s">
        <v>753</v>
      </c>
      <c r="F837" s="145">
        <v>270101</v>
      </c>
      <c r="G837" s="145" t="s">
        <v>1759</v>
      </c>
      <c r="H837" s="145" t="s">
        <v>1403</v>
      </c>
      <c r="I837" s="145" t="s">
        <v>92</v>
      </c>
      <c r="J837" s="145" t="s">
        <v>92</v>
      </c>
      <c r="K837" s="145" t="s">
        <v>548</v>
      </c>
      <c r="L837" s="145">
        <v>0</v>
      </c>
      <c r="M837" s="165">
        <v>0</v>
      </c>
      <c r="N837" s="145">
        <v>0</v>
      </c>
      <c r="O837" s="145">
        <v>0</v>
      </c>
      <c r="P837" s="145"/>
      <c r="Q837" s="145"/>
      <c r="R837" s="145">
        <v>0</v>
      </c>
      <c r="S837" s="166">
        <v>0</v>
      </c>
    </row>
    <row r="838" spans="1:19" x14ac:dyDescent="0.25">
      <c r="A838" s="161" t="s">
        <v>114</v>
      </c>
      <c r="B838" s="144" t="s">
        <v>420</v>
      </c>
      <c r="C838" s="144">
        <v>1101</v>
      </c>
      <c r="D838" s="144" t="s">
        <v>124</v>
      </c>
      <c r="E838" s="144" t="s">
        <v>426</v>
      </c>
      <c r="F838" s="144">
        <v>230101</v>
      </c>
      <c r="G838" s="144" t="s">
        <v>119</v>
      </c>
      <c r="H838" s="144" t="s">
        <v>1363</v>
      </c>
      <c r="I838" s="144" t="s">
        <v>92</v>
      </c>
      <c r="J838" s="144" t="s">
        <v>92</v>
      </c>
      <c r="K838" s="144" t="s">
        <v>548</v>
      </c>
      <c r="L838" s="144">
        <v>0</v>
      </c>
      <c r="M838" s="162">
        <v>0</v>
      </c>
      <c r="N838" s="144">
        <v>0</v>
      </c>
      <c r="O838" s="144">
        <v>0</v>
      </c>
      <c r="P838" s="144"/>
      <c r="Q838" s="144"/>
      <c r="R838" s="144">
        <v>0</v>
      </c>
      <c r="S838" s="163">
        <v>0</v>
      </c>
    </row>
    <row r="839" spans="1:19" x14ac:dyDescent="0.25">
      <c r="A839" s="164" t="s">
        <v>114</v>
      </c>
      <c r="B839" s="145" t="s">
        <v>692</v>
      </c>
      <c r="C839" s="145" t="s">
        <v>2169</v>
      </c>
      <c r="D839" s="145" t="s">
        <v>2170</v>
      </c>
      <c r="E839" s="145" t="s">
        <v>2171</v>
      </c>
      <c r="F839" s="145">
        <v>400601</v>
      </c>
      <c r="G839" s="145" t="s">
        <v>1915</v>
      </c>
      <c r="H839" s="145" t="s">
        <v>1363</v>
      </c>
      <c r="I839" s="145" t="s">
        <v>92</v>
      </c>
      <c r="J839" s="145" t="s">
        <v>92</v>
      </c>
      <c r="K839" s="145" t="s">
        <v>548</v>
      </c>
      <c r="L839" s="145">
        <v>0</v>
      </c>
      <c r="M839" s="165">
        <v>0</v>
      </c>
      <c r="N839" s="145">
        <v>0</v>
      </c>
      <c r="O839" s="145">
        <v>0</v>
      </c>
      <c r="P839" s="145"/>
      <c r="Q839" s="145"/>
      <c r="R839" s="145">
        <v>0</v>
      </c>
      <c r="S839" s="166">
        <v>0</v>
      </c>
    </row>
    <row r="840" spans="1:19" x14ac:dyDescent="0.25">
      <c r="A840" s="161" t="s">
        <v>114</v>
      </c>
      <c r="B840" s="144" t="s">
        <v>249</v>
      </c>
      <c r="C840" s="144" t="s">
        <v>555</v>
      </c>
      <c r="D840" s="144" t="s">
        <v>2167</v>
      </c>
      <c r="E840" s="144" t="s">
        <v>136</v>
      </c>
      <c r="F840" s="144">
        <v>260101</v>
      </c>
      <c r="G840" s="144" t="s">
        <v>107</v>
      </c>
      <c r="H840" s="144" t="s">
        <v>1000</v>
      </c>
      <c r="I840" s="144" t="s">
        <v>92</v>
      </c>
      <c r="J840" s="144" t="s">
        <v>92</v>
      </c>
      <c r="K840" s="144" t="s">
        <v>548</v>
      </c>
      <c r="L840" s="144">
        <v>0</v>
      </c>
      <c r="M840" s="162">
        <v>0</v>
      </c>
      <c r="N840" s="144">
        <v>0</v>
      </c>
      <c r="O840" s="144">
        <v>0</v>
      </c>
      <c r="P840" s="144"/>
      <c r="Q840" s="144"/>
      <c r="R840" s="144">
        <v>0</v>
      </c>
      <c r="S840" s="163">
        <v>0</v>
      </c>
    </row>
    <row r="841" spans="1:19" x14ac:dyDescent="0.25">
      <c r="A841" s="164" t="s">
        <v>114</v>
      </c>
      <c r="B841" s="145" t="s">
        <v>420</v>
      </c>
      <c r="C841" s="145">
        <v>2111</v>
      </c>
      <c r="D841" s="145" t="s">
        <v>118</v>
      </c>
      <c r="E841" s="145" t="s">
        <v>117</v>
      </c>
      <c r="F841" s="145">
        <v>230101</v>
      </c>
      <c r="G841" s="145" t="s">
        <v>119</v>
      </c>
      <c r="H841" s="145" t="s">
        <v>1000</v>
      </c>
      <c r="I841" s="145" t="s">
        <v>92</v>
      </c>
      <c r="J841" s="145" t="s">
        <v>92</v>
      </c>
      <c r="K841" s="145" t="s">
        <v>548</v>
      </c>
      <c r="L841" s="145">
        <v>0</v>
      </c>
      <c r="M841" s="165">
        <v>0</v>
      </c>
      <c r="N841" s="145">
        <v>0</v>
      </c>
      <c r="O841" s="145">
        <v>0</v>
      </c>
      <c r="P841" s="145"/>
      <c r="Q841" s="145"/>
      <c r="R841" s="145">
        <v>0</v>
      </c>
      <c r="S841" s="166">
        <v>0</v>
      </c>
    </row>
    <row r="842" spans="1:19" x14ac:dyDescent="0.25">
      <c r="A842" s="161" t="s">
        <v>114</v>
      </c>
      <c r="B842" s="144" t="s">
        <v>306</v>
      </c>
      <c r="C842" s="144">
        <v>1101</v>
      </c>
      <c r="D842" s="144" t="s">
        <v>131</v>
      </c>
      <c r="E842" s="144" t="s">
        <v>130</v>
      </c>
      <c r="F842" s="144">
        <v>451101</v>
      </c>
      <c r="G842" s="144" t="s">
        <v>1735</v>
      </c>
      <c r="H842" s="144" t="s">
        <v>1009</v>
      </c>
      <c r="I842" s="144" t="s">
        <v>92</v>
      </c>
      <c r="J842" s="144" t="s">
        <v>92</v>
      </c>
      <c r="K842" s="144" t="s">
        <v>548</v>
      </c>
      <c r="L842" s="144">
        <v>0</v>
      </c>
      <c r="M842" s="162">
        <v>0</v>
      </c>
      <c r="N842" s="144">
        <v>0</v>
      </c>
      <c r="O842" s="144">
        <v>0</v>
      </c>
      <c r="P842" s="144"/>
      <c r="Q842" s="144"/>
      <c r="R842" s="144">
        <v>0</v>
      </c>
      <c r="S842" s="163">
        <v>0</v>
      </c>
    </row>
    <row r="843" spans="1:19" x14ac:dyDescent="0.25">
      <c r="A843" s="164" t="s">
        <v>114</v>
      </c>
      <c r="B843" s="145" t="s">
        <v>392</v>
      </c>
      <c r="C843" s="145">
        <v>2111</v>
      </c>
      <c r="D843" s="145" t="s">
        <v>192</v>
      </c>
      <c r="E843" s="145" t="s">
        <v>395</v>
      </c>
      <c r="F843" s="145">
        <v>540102</v>
      </c>
      <c r="G843" s="145" t="s">
        <v>159</v>
      </c>
      <c r="H843" s="145" t="s">
        <v>1019</v>
      </c>
      <c r="I843" s="145" t="s">
        <v>92</v>
      </c>
      <c r="J843" s="145" t="s">
        <v>92</v>
      </c>
      <c r="K843" s="145" t="s">
        <v>548</v>
      </c>
      <c r="L843" s="145">
        <v>0</v>
      </c>
      <c r="M843" s="165">
        <v>0</v>
      </c>
      <c r="N843" s="145">
        <v>0</v>
      </c>
      <c r="O843" s="145">
        <v>0</v>
      </c>
      <c r="P843" s="145"/>
      <c r="Q843" s="145"/>
      <c r="R843" s="145">
        <v>0</v>
      </c>
      <c r="S843" s="166">
        <v>0</v>
      </c>
    </row>
    <row r="844" spans="1:19" x14ac:dyDescent="0.25">
      <c r="A844" s="161" t="s">
        <v>114</v>
      </c>
      <c r="B844" s="144" t="s">
        <v>362</v>
      </c>
      <c r="C844" s="144">
        <v>1101</v>
      </c>
      <c r="D844" s="144" t="s">
        <v>90</v>
      </c>
      <c r="E844" s="144" t="s">
        <v>89</v>
      </c>
      <c r="F844" s="144">
        <v>451001</v>
      </c>
      <c r="G844" s="144" t="s">
        <v>1735</v>
      </c>
      <c r="H844" s="144" t="s">
        <v>1019</v>
      </c>
      <c r="I844" s="144" t="s">
        <v>92</v>
      </c>
      <c r="J844" s="144" t="s">
        <v>92</v>
      </c>
      <c r="K844" s="144" t="s">
        <v>548</v>
      </c>
      <c r="L844" s="144">
        <v>0</v>
      </c>
      <c r="M844" s="162">
        <v>0</v>
      </c>
      <c r="N844" s="144">
        <v>0</v>
      </c>
      <c r="O844" s="144">
        <v>0</v>
      </c>
      <c r="P844" s="144"/>
      <c r="Q844" s="144"/>
      <c r="R844" s="144">
        <v>0</v>
      </c>
      <c r="S844" s="163">
        <v>0</v>
      </c>
    </row>
    <row r="845" spans="1:19" x14ac:dyDescent="0.25">
      <c r="A845" s="164" t="s">
        <v>114</v>
      </c>
      <c r="B845" s="145" t="s">
        <v>1126</v>
      </c>
      <c r="C845" s="145">
        <v>2010</v>
      </c>
      <c r="D845" s="145" t="s">
        <v>190</v>
      </c>
      <c r="E845" s="145" t="s">
        <v>1129</v>
      </c>
      <c r="F845" s="145">
        <v>380101</v>
      </c>
      <c r="G845" s="145" t="s">
        <v>1732</v>
      </c>
      <c r="H845" s="145" t="s">
        <v>1436</v>
      </c>
      <c r="I845" s="145" t="s">
        <v>92</v>
      </c>
      <c r="J845" s="145" t="s">
        <v>92</v>
      </c>
      <c r="K845" s="145" t="s">
        <v>548</v>
      </c>
      <c r="L845" s="145">
        <v>0</v>
      </c>
      <c r="M845" s="165">
        <v>0</v>
      </c>
      <c r="N845" s="145">
        <v>0</v>
      </c>
      <c r="O845" s="145">
        <v>0</v>
      </c>
      <c r="P845" s="145"/>
      <c r="Q845" s="145"/>
      <c r="R845" s="145">
        <v>0</v>
      </c>
      <c r="S845" s="166">
        <v>0</v>
      </c>
    </row>
    <row r="846" spans="1:19" x14ac:dyDescent="0.25">
      <c r="A846" s="161" t="s">
        <v>114</v>
      </c>
      <c r="B846" s="144" t="s">
        <v>362</v>
      </c>
      <c r="C846" s="144">
        <v>2301</v>
      </c>
      <c r="D846" s="144" t="s">
        <v>2067</v>
      </c>
      <c r="E846" s="144" t="s">
        <v>387</v>
      </c>
      <c r="F846" s="144">
        <v>451002</v>
      </c>
      <c r="G846" s="144" t="s">
        <v>1735</v>
      </c>
      <c r="H846" s="144">
        <v>0</v>
      </c>
      <c r="I846" s="144" t="s">
        <v>95</v>
      </c>
      <c r="J846" s="144" t="s">
        <v>95</v>
      </c>
      <c r="K846" s="144"/>
      <c r="L846" s="144">
        <v>0</v>
      </c>
      <c r="M846" s="162">
        <v>0</v>
      </c>
      <c r="N846" s="144">
        <v>0</v>
      </c>
      <c r="O846" s="144">
        <v>0</v>
      </c>
      <c r="P846" s="144" t="s">
        <v>1736</v>
      </c>
      <c r="Q846" s="144" t="s">
        <v>1737</v>
      </c>
      <c r="R846" s="144">
        <v>0</v>
      </c>
      <c r="S846" s="163">
        <v>0</v>
      </c>
    </row>
    <row r="847" spans="1:19" x14ac:dyDescent="0.25">
      <c r="A847" s="164" t="s">
        <v>114</v>
      </c>
      <c r="B847" s="145" t="s">
        <v>420</v>
      </c>
      <c r="C847" s="145">
        <v>1102</v>
      </c>
      <c r="D847" s="145" t="s">
        <v>1824</v>
      </c>
      <c r="E847" s="145" t="s">
        <v>423</v>
      </c>
      <c r="F847" s="145">
        <v>230101</v>
      </c>
      <c r="G847" s="145" t="s">
        <v>119</v>
      </c>
      <c r="H847" s="145" t="s">
        <v>1559</v>
      </c>
      <c r="I847" s="145" t="s">
        <v>92</v>
      </c>
      <c r="J847" s="145" t="s">
        <v>92</v>
      </c>
      <c r="K847" s="145" t="s">
        <v>548</v>
      </c>
      <c r="L847" s="145">
        <v>0</v>
      </c>
      <c r="M847" s="165">
        <v>0</v>
      </c>
      <c r="N847" s="145">
        <v>0</v>
      </c>
      <c r="O847" s="145">
        <v>0</v>
      </c>
      <c r="P847" s="145"/>
      <c r="Q847" s="145"/>
      <c r="R847" s="145">
        <v>0</v>
      </c>
      <c r="S847" s="166">
        <v>0</v>
      </c>
    </row>
    <row r="848" spans="1:19" x14ac:dyDescent="0.25">
      <c r="A848" s="161" t="s">
        <v>114</v>
      </c>
      <c r="B848" s="144" t="s">
        <v>392</v>
      </c>
      <c r="C848" s="144">
        <v>1111</v>
      </c>
      <c r="D848" s="144" t="s">
        <v>158</v>
      </c>
      <c r="E848" s="144" t="s">
        <v>491</v>
      </c>
      <c r="F848" s="144">
        <v>540101</v>
      </c>
      <c r="G848" s="144" t="s">
        <v>159</v>
      </c>
      <c r="H848" s="144" t="s">
        <v>1009</v>
      </c>
      <c r="I848" s="144" t="s">
        <v>92</v>
      </c>
      <c r="J848" s="144" t="s">
        <v>92</v>
      </c>
      <c r="K848" s="144" t="s">
        <v>548</v>
      </c>
      <c r="L848" s="144">
        <v>0</v>
      </c>
      <c r="M848" s="162">
        <v>0</v>
      </c>
      <c r="N848" s="144">
        <v>0</v>
      </c>
      <c r="O848" s="144">
        <v>0</v>
      </c>
      <c r="P848" s="144"/>
      <c r="Q848" s="144"/>
      <c r="R848" s="144">
        <v>0</v>
      </c>
      <c r="S848" s="163">
        <v>0</v>
      </c>
    </row>
    <row r="849" spans="1:19" x14ac:dyDescent="0.25">
      <c r="A849" s="164" t="s">
        <v>114</v>
      </c>
      <c r="B849" s="145" t="s">
        <v>392</v>
      </c>
      <c r="C849" s="145">
        <v>1111</v>
      </c>
      <c r="D849" s="145" t="s">
        <v>158</v>
      </c>
      <c r="E849" s="145" t="s">
        <v>491</v>
      </c>
      <c r="F849" s="145">
        <v>540101</v>
      </c>
      <c r="G849" s="145" t="s">
        <v>159</v>
      </c>
      <c r="H849" s="145" t="s">
        <v>1373</v>
      </c>
      <c r="I849" s="145" t="s">
        <v>92</v>
      </c>
      <c r="J849" s="145" t="s">
        <v>92</v>
      </c>
      <c r="K849" s="145" t="s">
        <v>548</v>
      </c>
      <c r="L849" s="145">
        <v>0</v>
      </c>
      <c r="M849" s="165">
        <v>0</v>
      </c>
      <c r="N849" s="145">
        <v>0</v>
      </c>
      <c r="O849" s="145">
        <v>0</v>
      </c>
      <c r="P849" s="145"/>
      <c r="Q849" s="145"/>
      <c r="R849" s="145">
        <v>0</v>
      </c>
      <c r="S849" s="166">
        <v>0</v>
      </c>
    </row>
    <row r="850" spans="1:19" x14ac:dyDescent="0.25">
      <c r="A850" s="161" t="s">
        <v>114</v>
      </c>
      <c r="B850" s="144" t="s">
        <v>392</v>
      </c>
      <c r="C850" s="144">
        <v>2111</v>
      </c>
      <c r="D850" s="144" t="s">
        <v>192</v>
      </c>
      <c r="E850" s="144" t="s">
        <v>395</v>
      </c>
      <c r="F850" s="144">
        <v>540102</v>
      </c>
      <c r="G850" s="144" t="s">
        <v>159</v>
      </c>
      <c r="H850" s="144" t="s">
        <v>1422</v>
      </c>
      <c r="I850" s="144" t="s">
        <v>92</v>
      </c>
      <c r="J850" s="144" t="s">
        <v>92</v>
      </c>
      <c r="K850" s="144" t="s">
        <v>548</v>
      </c>
      <c r="L850" s="144">
        <v>0</v>
      </c>
      <c r="M850" s="162">
        <v>0</v>
      </c>
      <c r="N850" s="144">
        <v>0</v>
      </c>
      <c r="O850" s="144">
        <v>0</v>
      </c>
      <c r="P850" s="144"/>
      <c r="Q850" s="144"/>
      <c r="R850" s="144">
        <v>0</v>
      </c>
      <c r="S850" s="163">
        <v>0</v>
      </c>
    </row>
    <row r="851" spans="1:19" x14ac:dyDescent="0.25">
      <c r="A851" s="164" t="s">
        <v>114</v>
      </c>
      <c r="B851" s="145" t="s">
        <v>392</v>
      </c>
      <c r="C851" s="145">
        <v>2111</v>
      </c>
      <c r="D851" s="145" t="s">
        <v>192</v>
      </c>
      <c r="E851" s="145" t="s">
        <v>395</v>
      </c>
      <c r="F851" s="145">
        <v>540102</v>
      </c>
      <c r="G851" s="145" t="s">
        <v>159</v>
      </c>
      <c r="H851" s="145" t="s">
        <v>2206</v>
      </c>
      <c r="I851" s="145" t="s">
        <v>92</v>
      </c>
      <c r="J851" s="145" t="s">
        <v>92</v>
      </c>
      <c r="K851" s="145" t="s">
        <v>548</v>
      </c>
      <c r="L851" s="145">
        <v>0</v>
      </c>
      <c r="M851" s="165">
        <v>0</v>
      </c>
      <c r="N851" s="145">
        <v>0</v>
      </c>
      <c r="O851" s="145">
        <v>0</v>
      </c>
      <c r="P851" s="145"/>
      <c r="Q851" s="145"/>
      <c r="R851" s="145">
        <v>0</v>
      </c>
      <c r="S851" s="166">
        <v>0</v>
      </c>
    </row>
    <row r="852" spans="1:19" x14ac:dyDescent="0.25">
      <c r="A852" s="161" t="s">
        <v>114</v>
      </c>
      <c r="B852" s="144" t="s">
        <v>703</v>
      </c>
      <c r="C852" s="144">
        <v>1111</v>
      </c>
      <c r="D852" s="144" t="s">
        <v>123</v>
      </c>
      <c r="E852" s="144" t="s">
        <v>122</v>
      </c>
      <c r="F852" s="144">
        <v>270101</v>
      </c>
      <c r="G852" s="144" t="s">
        <v>1759</v>
      </c>
      <c r="H852" s="144" t="s">
        <v>1363</v>
      </c>
      <c r="I852" s="144" t="s">
        <v>92</v>
      </c>
      <c r="J852" s="144" t="s">
        <v>92</v>
      </c>
      <c r="K852" s="144" t="s">
        <v>548</v>
      </c>
      <c r="L852" s="144">
        <v>0</v>
      </c>
      <c r="M852" s="162">
        <v>0</v>
      </c>
      <c r="N852" s="144">
        <v>0</v>
      </c>
      <c r="O852" s="144">
        <v>0</v>
      </c>
      <c r="P852" s="144"/>
      <c r="Q852" s="144"/>
      <c r="R852" s="144">
        <v>0</v>
      </c>
      <c r="S852" s="163">
        <v>0</v>
      </c>
    </row>
    <row r="853" spans="1:19" x14ac:dyDescent="0.25">
      <c r="A853" s="164" t="s">
        <v>114</v>
      </c>
      <c r="B853" s="145" t="s">
        <v>362</v>
      </c>
      <c r="C853" s="145">
        <v>1101</v>
      </c>
      <c r="D853" s="145" t="s">
        <v>90</v>
      </c>
      <c r="E853" s="145" t="s">
        <v>89</v>
      </c>
      <c r="F853" s="145">
        <v>451001</v>
      </c>
      <c r="G853" s="145" t="s">
        <v>1735</v>
      </c>
      <c r="H853" s="145" t="s">
        <v>1422</v>
      </c>
      <c r="I853" s="145" t="s">
        <v>92</v>
      </c>
      <c r="J853" s="145" t="s">
        <v>92</v>
      </c>
      <c r="K853" s="145" t="s">
        <v>548</v>
      </c>
      <c r="L853" s="145">
        <v>0</v>
      </c>
      <c r="M853" s="165">
        <v>0</v>
      </c>
      <c r="N853" s="145">
        <v>0</v>
      </c>
      <c r="O853" s="145">
        <v>0</v>
      </c>
      <c r="P853" s="145"/>
      <c r="Q853" s="145"/>
      <c r="R853" s="145">
        <v>0</v>
      </c>
      <c r="S853" s="166">
        <v>0</v>
      </c>
    </row>
    <row r="854" spans="1:19" x14ac:dyDescent="0.25">
      <c r="A854" s="161" t="s">
        <v>114</v>
      </c>
      <c r="B854" s="144" t="s">
        <v>362</v>
      </c>
      <c r="C854" s="144">
        <v>1101</v>
      </c>
      <c r="D854" s="144" t="s">
        <v>90</v>
      </c>
      <c r="E854" s="144" t="s">
        <v>89</v>
      </c>
      <c r="F854" s="144">
        <v>451001</v>
      </c>
      <c r="G854" s="144" t="s">
        <v>1735</v>
      </c>
      <c r="H854" s="144" t="s">
        <v>2206</v>
      </c>
      <c r="I854" s="144" t="s">
        <v>92</v>
      </c>
      <c r="J854" s="144" t="s">
        <v>92</v>
      </c>
      <c r="K854" s="144" t="s">
        <v>548</v>
      </c>
      <c r="L854" s="144">
        <v>0</v>
      </c>
      <c r="M854" s="162">
        <v>0</v>
      </c>
      <c r="N854" s="144">
        <v>0</v>
      </c>
      <c r="O854" s="144">
        <v>0</v>
      </c>
      <c r="P854" s="144"/>
      <c r="Q854" s="144"/>
      <c r="R854" s="144">
        <v>0</v>
      </c>
      <c r="S854" s="163">
        <v>0</v>
      </c>
    </row>
    <row r="855" spans="1:19" x14ac:dyDescent="0.25">
      <c r="A855" s="164" t="s">
        <v>114</v>
      </c>
      <c r="B855" s="145" t="s">
        <v>313</v>
      </c>
      <c r="C855" s="145">
        <v>1101</v>
      </c>
      <c r="D855" s="145" t="s">
        <v>110</v>
      </c>
      <c r="E855" s="145" t="s">
        <v>315</v>
      </c>
      <c r="F855" s="145">
        <v>420101</v>
      </c>
      <c r="G855" s="145" t="s">
        <v>111</v>
      </c>
      <c r="H855" s="145" t="s">
        <v>1009</v>
      </c>
      <c r="I855" s="145" t="s">
        <v>92</v>
      </c>
      <c r="J855" s="145" t="s">
        <v>92</v>
      </c>
      <c r="K855" s="145" t="s">
        <v>548</v>
      </c>
      <c r="L855" s="145">
        <v>0</v>
      </c>
      <c r="M855" s="165">
        <v>0</v>
      </c>
      <c r="N855" s="145">
        <v>0</v>
      </c>
      <c r="O855" s="145">
        <v>0</v>
      </c>
      <c r="P855" s="145"/>
      <c r="Q855" s="145"/>
      <c r="R855" s="145">
        <v>0</v>
      </c>
      <c r="S855" s="166">
        <v>0</v>
      </c>
    </row>
    <row r="856" spans="1:19" x14ac:dyDescent="0.25">
      <c r="A856" s="161" t="s">
        <v>114</v>
      </c>
      <c r="B856" s="144" t="s">
        <v>313</v>
      </c>
      <c r="C856" s="144">
        <v>1101</v>
      </c>
      <c r="D856" s="144" t="s">
        <v>110</v>
      </c>
      <c r="E856" s="144" t="s">
        <v>315</v>
      </c>
      <c r="F856" s="144">
        <v>420101</v>
      </c>
      <c r="G856" s="144" t="s">
        <v>111</v>
      </c>
      <c r="H856" s="144" t="s">
        <v>1373</v>
      </c>
      <c r="I856" s="144" t="s">
        <v>92</v>
      </c>
      <c r="J856" s="144" t="s">
        <v>92</v>
      </c>
      <c r="K856" s="144" t="s">
        <v>548</v>
      </c>
      <c r="L856" s="144">
        <v>0</v>
      </c>
      <c r="M856" s="162">
        <v>0</v>
      </c>
      <c r="N856" s="144">
        <v>0</v>
      </c>
      <c r="O856" s="144">
        <v>0</v>
      </c>
      <c r="P856" s="144"/>
      <c r="Q856" s="144"/>
      <c r="R856" s="144">
        <v>0</v>
      </c>
      <c r="S856" s="163">
        <v>0</v>
      </c>
    </row>
    <row r="857" spans="1:19" x14ac:dyDescent="0.25">
      <c r="A857" s="164" t="s">
        <v>114</v>
      </c>
      <c r="B857" s="145" t="s">
        <v>306</v>
      </c>
      <c r="C857" s="145">
        <v>1101</v>
      </c>
      <c r="D857" s="145" t="s">
        <v>131</v>
      </c>
      <c r="E857" s="145" t="s">
        <v>130</v>
      </c>
      <c r="F857" s="145">
        <v>451101</v>
      </c>
      <c r="G857" s="145" t="s">
        <v>1735</v>
      </c>
      <c r="H857" s="145" t="s">
        <v>1394</v>
      </c>
      <c r="I857" s="145" t="s">
        <v>92</v>
      </c>
      <c r="J857" s="145" t="s">
        <v>92</v>
      </c>
      <c r="K857" s="145" t="s">
        <v>548</v>
      </c>
      <c r="L857" s="145">
        <v>0</v>
      </c>
      <c r="M857" s="165">
        <v>0</v>
      </c>
      <c r="N857" s="145">
        <v>0</v>
      </c>
      <c r="O857" s="145">
        <v>0</v>
      </c>
      <c r="P857" s="145"/>
      <c r="Q857" s="145"/>
      <c r="R857" s="145">
        <v>0</v>
      </c>
      <c r="S857" s="166">
        <v>0</v>
      </c>
    </row>
    <row r="858" spans="1:19" x14ac:dyDescent="0.25">
      <c r="A858" s="161" t="s">
        <v>114</v>
      </c>
      <c r="B858" s="144" t="s">
        <v>306</v>
      </c>
      <c r="C858" s="144">
        <v>1101</v>
      </c>
      <c r="D858" s="144" t="s">
        <v>131</v>
      </c>
      <c r="E858" s="144" t="s">
        <v>130</v>
      </c>
      <c r="F858" s="144">
        <v>451101</v>
      </c>
      <c r="G858" s="144" t="s">
        <v>1735</v>
      </c>
      <c r="H858" s="144" t="s">
        <v>1373</v>
      </c>
      <c r="I858" s="144" t="s">
        <v>92</v>
      </c>
      <c r="J858" s="144" t="s">
        <v>92</v>
      </c>
      <c r="K858" s="144" t="s">
        <v>548</v>
      </c>
      <c r="L858" s="144">
        <v>0</v>
      </c>
      <c r="M858" s="162">
        <v>0</v>
      </c>
      <c r="N858" s="144">
        <v>0</v>
      </c>
      <c r="O858" s="144">
        <v>0</v>
      </c>
      <c r="P858" s="144"/>
      <c r="Q858" s="144"/>
      <c r="R858" s="144">
        <v>0</v>
      </c>
      <c r="S858" s="163">
        <v>0</v>
      </c>
    </row>
    <row r="859" spans="1:19" x14ac:dyDescent="0.25">
      <c r="A859" s="164" t="s">
        <v>114</v>
      </c>
      <c r="B859" s="145" t="s">
        <v>477</v>
      </c>
      <c r="C859" s="145">
        <v>1001</v>
      </c>
      <c r="D859" s="145" t="s">
        <v>154</v>
      </c>
      <c r="E859" s="145" t="s">
        <v>480</v>
      </c>
      <c r="F859" s="145">
        <v>160905</v>
      </c>
      <c r="G859" s="145" t="s">
        <v>137</v>
      </c>
      <c r="H859" s="145" t="s">
        <v>2207</v>
      </c>
      <c r="I859" s="145" t="s">
        <v>95</v>
      </c>
      <c r="J859" s="145" t="s">
        <v>95</v>
      </c>
      <c r="K859" s="145"/>
      <c r="L859" s="145">
        <v>0</v>
      </c>
      <c r="M859" s="165">
        <v>0</v>
      </c>
      <c r="N859" s="145">
        <v>0</v>
      </c>
      <c r="O859" s="145">
        <v>0</v>
      </c>
      <c r="P859" s="145"/>
      <c r="Q859" s="145"/>
      <c r="R859" s="145">
        <v>0</v>
      </c>
      <c r="S859" s="166">
        <v>0</v>
      </c>
    </row>
    <row r="860" spans="1:19" x14ac:dyDescent="0.25">
      <c r="A860" s="161" t="s">
        <v>114</v>
      </c>
      <c r="B860" s="144" t="s">
        <v>592</v>
      </c>
      <c r="C860" s="144">
        <v>1101</v>
      </c>
      <c r="D860" s="144" t="s">
        <v>1731</v>
      </c>
      <c r="E860" s="144" t="s">
        <v>594</v>
      </c>
      <c r="F860" s="144">
        <v>380102</v>
      </c>
      <c r="G860" s="144" t="s">
        <v>1732</v>
      </c>
      <c r="H860" s="144" t="s">
        <v>599</v>
      </c>
      <c r="I860" s="144" t="s">
        <v>95</v>
      </c>
      <c r="J860" s="144" t="s">
        <v>95</v>
      </c>
      <c r="K860" s="144"/>
      <c r="L860" s="144">
        <v>0</v>
      </c>
      <c r="M860" s="162">
        <v>0</v>
      </c>
      <c r="N860" s="144">
        <v>0</v>
      </c>
      <c r="O860" s="144">
        <v>0</v>
      </c>
      <c r="P860" s="144" t="s">
        <v>2016</v>
      </c>
      <c r="Q860" s="144" t="s">
        <v>1761</v>
      </c>
      <c r="R860" s="144">
        <v>0</v>
      </c>
      <c r="S860" s="163">
        <v>0</v>
      </c>
    </row>
    <row r="861" spans="1:19" x14ac:dyDescent="0.25">
      <c r="A861" s="164" t="s">
        <v>114</v>
      </c>
      <c r="B861" s="145" t="s">
        <v>592</v>
      </c>
      <c r="C861" s="145">
        <v>1101</v>
      </c>
      <c r="D861" s="145" t="s">
        <v>1731</v>
      </c>
      <c r="E861" s="145" t="s">
        <v>594</v>
      </c>
      <c r="F861" s="145">
        <v>380102</v>
      </c>
      <c r="G861" s="145" t="s">
        <v>1732</v>
      </c>
      <c r="H861" s="145" t="s">
        <v>601</v>
      </c>
      <c r="I861" s="145" t="s">
        <v>95</v>
      </c>
      <c r="J861" s="145" t="s">
        <v>95</v>
      </c>
      <c r="K861" s="145"/>
      <c r="L861" s="145">
        <v>0</v>
      </c>
      <c r="M861" s="165">
        <v>0</v>
      </c>
      <c r="N861" s="145">
        <v>0</v>
      </c>
      <c r="O861" s="145">
        <v>0</v>
      </c>
      <c r="P861" s="145" t="s">
        <v>2016</v>
      </c>
      <c r="Q861" s="145" t="s">
        <v>1761</v>
      </c>
      <c r="R861" s="145">
        <v>0</v>
      </c>
      <c r="S861" s="166">
        <v>0</v>
      </c>
    </row>
    <row r="862" spans="1:19" x14ac:dyDescent="0.25">
      <c r="A862" s="161" t="s">
        <v>114</v>
      </c>
      <c r="B862" s="144" t="s">
        <v>592</v>
      </c>
      <c r="C862" s="144">
        <v>1101</v>
      </c>
      <c r="D862" s="144" t="s">
        <v>1731</v>
      </c>
      <c r="E862" s="144" t="s">
        <v>594</v>
      </c>
      <c r="F862" s="144">
        <v>380102</v>
      </c>
      <c r="G862" s="144" t="s">
        <v>1732</v>
      </c>
      <c r="H862" s="144" t="s">
        <v>603</v>
      </c>
      <c r="I862" s="144" t="s">
        <v>95</v>
      </c>
      <c r="J862" s="144" t="s">
        <v>95</v>
      </c>
      <c r="K862" s="144"/>
      <c r="L862" s="144">
        <v>0</v>
      </c>
      <c r="M862" s="162">
        <v>0</v>
      </c>
      <c r="N862" s="144">
        <v>0</v>
      </c>
      <c r="O862" s="144">
        <v>0</v>
      </c>
      <c r="P862" s="144" t="s">
        <v>2016</v>
      </c>
      <c r="Q862" s="144" t="s">
        <v>1761</v>
      </c>
      <c r="R862" s="144">
        <v>0</v>
      </c>
      <c r="S862" s="163">
        <v>0</v>
      </c>
    </row>
    <row r="863" spans="1:19" x14ac:dyDescent="0.25">
      <c r="A863" s="164" t="s">
        <v>114</v>
      </c>
      <c r="B863" s="145" t="s">
        <v>249</v>
      </c>
      <c r="C863" s="145" t="s">
        <v>555</v>
      </c>
      <c r="D863" s="145" t="s">
        <v>2167</v>
      </c>
      <c r="E863" s="145" t="s">
        <v>136</v>
      </c>
      <c r="F863" s="145">
        <v>260101</v>
      </c>
      <c r="G863" s="145" t="s">
        <v>107</v>
      </c>
      <c r="H863" s="145" t="s">
        <v>1400</v>
      </c>
      <c r="I863" s="145" t="s">
        <v>92</v>
      </c>
      <c r="J863" s="145" t="s">
        <v>92</v>
      </c>
      <c r="K863" s="145" t="s">
        <v>548</v>
      </c>
      <c r="L863" s="145">
        <v>0</v>
      </c>
      <c r="M863" s="165">
        <v>0</v>
      </c>
      <c r="N863" s="145">
        <v>0</v>
      </c>
      <c r="O863" s="145">
        <v>0</v>
      </c>
      <c r="P863" s="145"/>
      <c r="Q863" s="145"/>
      <c r="R863" s="145">
        <v>0</v>
      </c>
      <c r="S863" s="166">
        <v>0</v>
      </c>
    </row>
    <row r="864" spans="1:19" x14ac:dyDescent="0.25">
      <c r="A864" s="161" t="s">
        <v>114</v>
      </c>
      <c r="B864" s="144" t="s">
        <v>677</v>
      </c>
      <c r="C864" s="144" t="s">
        <v>973</v>
      </c>
      <c r="D864" s="144" t="s">
        <v>2137</v>
      </c>
      <c r="E864" s="144" t="s">
        <v>680</v>
      </c>
      <c r="F864" s="144">
        <v>400501</v>
      </c>
      <c r="G864" s="144" t="s">
        <v>1915</v>
      </c>
      <c r="H864" s="144" t="s">
        <v>972</v>
      </c>
      <c r="I864" s="144" t="s">
        <v>92</v>
      </c>
      <c r="J864" s="144" t="s">
        <v>92</v>
      </c>
      <c r="K864" s="144" t="s">
        <v>548</v>
      </c>
      <c r="L864" s="144">
        <v>0</v>
      </c>
      <c r="M864" s="162">
        <v>0</v>
      </c>
      <c r="N864" s="144">
        <v>0</v>
      </c>
      <c r="O864" s="144">
        <v>0</v>
      </c>
      <c r="P864" s="144"/>
      <c r="Q864" s="144"/>
      <c r="R864" s="144">
        <v>0</v>
      </c>
      <c r="S864" s="163">
        <v>0</v>
      </c>
    </row>
    <row r="865" spans="1:19" x14ac:dyDescent="0.25">
      <c r="A865" s="164" t="s">
        <v>114</v>
      </c>
      <c r="B865" s="145" t="s">
        <v>703</v>
      </c>
      <c r="C865" s="145">
        <v>1101</v>
      </c>
      <c r="D865" s="145" t="s">
        <v>173</v>
      </c>
      <c r="E865" s="145" t="s">
        <v>1096</v>
      </c>
      <c r="F865" s="145">
        <v>270101</v>
      </c>
      <c r="G865" s="145" t="s">
        <v>1759</v>
      </c>
      <c r="H865" s="145" t="s">
        <v>1400</v>
      </c>
      <c r="I865" s="145" t="s">
        <v>92</v>
      </c>
      <c r="J865" s="145" t="s">
        <v>92</v>
      </c>
      <c r="K865" s="145" t="s">
        <v>548</v>
      </c>
      <c r="L865" s="145">
        <v>0</v>
      </c>
      <c r="M865" s="165">
        <v>0</v>
      </c>
      <c r="N865" s="145">
        <v>0</v>
      </c>
      <c r="O865" s="145">
        <v>0</v>
      </c>
      <c r="P865" s="145"/>
      <c r="Q865" s="145"/>
      <c r="R865" s="145">
        <v>0</v>
      </c>
      <c r="S865" s="166">
        <v>0</v>
      </c>
    </row>
    <row r="866" spans="1:19" x14ac:dyDescent="0.25">
      <c r="A866" s="161" t="s">
        <v>114</v>
      </c>
      <c r="B866" s="144" t="s">
        <v>544</v>
      </c>
      <c r="C866" s="144">
        <v>1100</v>
      </c>
      <c r="D866" s="144" t="s">
        <v>2135</v>
      </c>
      <c r="E866" s="144" t="s">
        <v>546</v>
      </c>
      <c r="F866" s="144">
        <v>360110</v>
      </c>
      <c r="G866" s="144" t="s">
        <v>1748</v>
      </c>
      <c r="H866" s="144" t="s">
        <v>972</v>
      </c>
      <c r="I866" s="144" t="s">
        <v>92</v>
      </c>
      <c r="J866" s="144" t="s">
        <v>92</v>
      </c>
      <c r="K866" s="144" t="s">
        <v>548</v>
      </c>
      <c r="L866" s="144">
        <v>0</v>
      </c>
      <c r="M866" s="162">
        <v>0</v>
      </c>
      <c r="N866" s="144">
        <v>0</v>
      </c>
      <c r="O866" s="144">
        <v>0</v>
      </c>
      <c r="P866" s="144"/>
      <c r="Q866" s="144"/>
      <c r="R866" s="144">
        <v>0</v>
      </c>
      <c r="S866" s="163">
        <v>0</v>
      </c>
    </row>
    <row r="867" spans="1:19" x14ac:dyDescent="0.25">
      <c r="A867" s="164" t="s">
        <v>114</v>
      </c>
      <c r="B867" s="145" t="s">
        <v>420</v>
      </c>
      <c r="C867" s="145">
        <v>1101</v>
      </c>
      <c r="D867" s="145" t="s">
        <v>124</v>
      </c>
      <c r="E867" s="145" t="s">
        <v>426</v>
      </c>
      <c r="F867" s="145">
        <v>230101</v>
      </c>
      <c r="G867" s="145" t="s">
        <v>119</v>
      </c>
      <c r="H867" s="145" t="s">
        <v>1000</v>
      </c>
      <c r="I867" s="145" t="s">
        <v>92</v>
      </c>
      <c r="J867" s="145" t="s">
        <v>92</v>
      </c>
      <c r="K867" s="145" t="s">
        <v>548</v>
      </c>
      <c r="L867" s="145">
        <v>0</v>
      </c>
      <c r="M867" s="165">
        <v>0</v>
      </c>
      <c r="N867" s="145">
        <v>0</v>
      </c>
      <c r="O867" s="145">
        <v>0</v>
      </c>
      <c r="P867" s="145"/>
      <c r="Q867" s="145"/>
      <c r="R867" s="145">
        <v>0</v>
      </c>
      <c r="S867" s="166">
        <v>0</v>
      </c>
    </row>
    <row r="868" spans="1:19" x14ac:dyDescent="0.25">
      <c r="A868" s="161" t="s">
        <v>114</v>
      </c>
      <c r="B868" s="144" t="s">
        <v>420</v>
      </c>
      <c r="C868" s="144">
        <v>1102</v>
      </c>
      <c r="D868" s="144" t="s">
        <v>1824</v>
      </c>
      <c r="E868" s="144" t="s">
        <v>423</v>
      </c>
      <c r="F868" s="144">
        <v>230101</v>
      </c>
      <c r="G868" s="144" t="s">
        <v>119</v>
      </c>
      <c r="H868" s="144" t="s">
        <v>1608</v>
      </c>
      <c r="I868" s="144" t="s">
        <v>92</v>
      </c>
      <c r="J868" s="144" t="s">
        <v>92</v>
      </c>
      <c r="K868" s="144" t="s">
        <v>548</v>
      </c>
      <c r="L868" s="144">
        <v>0</v>
      </c>
      <c r="M868" s="162">
        <v>0</v>
      </c>
      <c r="N868" s="144">
        <v>0</v>
      </c>
      <c r="O868" s="144">
        <v>0</v>
      </c>
      <c r="P868" s="144"/>
      <c r="Q868" s="144"/>
      <c r="R868" s="144">
        <v>0</v>
      </c>
      <c r="S868" s="163">
        <v>0</v>
      </c>
    </row>
    <row r="869" spans="1:19" x14ac:dyDescent="0.25">
      <c r="A869" s="164" t="s">
        <v>114</v>
      </c>
      <c r="B869" s="145" t="s">
        <v>420</v>
      </c>
      <c r="C869" s="145">
        <v>2111</v>
      </c>
      <c r="D869" s="145" t="s">
        <v>118</v>
      </c>
      <c r="E869" s="145" t="s">
        <v>117</v>
      </c>
      <c r="F869" s="145">
        <v>230101</v>
      </c>
      <c r="G869" s="145" t="s">
        <v>119</v>
      </c>
      <c r="H869" s="145" t="s">
        <v>1400</v>
      </c>
      <c r="I869" s="145" t="s">
        <v>92</v>
      </c>
      <c r="J869" s="145" t="s">
        <v>92</v>
      </c>
      <c r="K869" s="145" t="s">
        <v>548</v>
      </c>
      <c r="L869" s="145">
        <v>0</v>
      </c>
      <c r="M869" s="165">
        <v>0</v>
      </c>
      <c r="N869" s="145">
        <v>0</v>
      </c>
      <c r="O869" s="145">
        <v>0</v>
      </c>
      <c r="P869" s="145"/>
      <c r="Q869" s="145"/>
      <c r="R869" s="145">
        <v>0</v>
      </c>
      <c r="S869" s="166">
        <v>0</v>
      </c>
    </row>
    <row r="870" spans="1:19" x14ac:dyDescent="0.25">
      <c r="A870" s="161" t="s">
        <v>114</v>
      </c>
      <c r="B870" s="144" t="s">
        <v>420</v>
      </c>
      <c r="C870" s="144">
        <v>2131</v>
      </c>
      <c r="D870" s="144" t="s">
        <v>2168</v>
      </c>
      <c r="E870" s="144" t="s">
        <v>1045</v>
      </c>
      <c r="F870" s="144">
        <v>230101</v>
      </c>
      <c r="G870" s="144" t="s">
        <v>119</v>
      </c>
      <c r="H870" s="144" t="s">
        <v>970</v>
      </c>
      <c r="I870" s="144" t="s">
        <v>92</v>
      </c>
      <c r="J870" s="144" t="s">
        <v>92</v>
      </c>
      <c r="K870" s="144" t="s">
        <v>548</v>
      </c>
      <c r="L870" s="144">
        <v>0</v>
      </c>
      <c r="M870" s="162">
        <v>0</v>
      </c>
      <c r="N870" s="144">
        <v>0</v>
      </c>
      <c r="O870" s="144">
        <v>0</v>
      </c>
      <c r="P870" s="144"/>
      <c r="Q870" s="144"/>
      <c r="R870" s="144">
        <v>0</v>
      </c>
      <c r="S870" s="163">
        <v>0</v>
      </c>
    </row>
    <row r="871" spans="1:19" x14ac:dyDescent="0.25">
      <c r="A871" s="164" t="s">
        <v>114</v>
      </c>
      <c r="B871" s="145" t="s">
        <v>692</v>
      </c>
      <c r="C871" s="145" t="s">
        <v>2169</v>
      </c>
      <c r="D871" s="145" t="s">
        <v>2170</v>
      </c>
      <c r="E871" s="145" t="s">
        <v>2171</v>
      </c>
      <c r="F871" s="145">
        <v>400601</v>
      </c>
      <c r="G871" s="145" t="s">
        <v>1915</v>
      </c>
      <c r="H871" s="145" t="s">
        <v>1000</v>
      </c>
      <c r="I871" s="145" t="s">
        <v>92</v>
      </c>
      <c r="J871" s="145" t="s">
        <v>92</v>
      </c>
      <c r="K871" s="145" t="s">
        <v>548</v>
      </c>
      <c r="L871" s="145">
        <v>0</v>
      </c>
      <c r="M871" s="165">
        <v>0</v>
      </c>
      <c r="N871" s="145">
        <v>0</v>
      </c>
      <c r="O871" s="145">
        <v>0</v>
      </c>
      <c r="P871" s="145"/>
      <c r="Q871" s="145"/>
      <c r="R871" s="145">
        <v>0</v>
      </c>
      <c r="S871" s="166">
        <v>0</v>
      </c>
    </row>
    <row r="872" spans="1:19" x14ac:dyDescent="0.25">
      <c r="A872" s="161" t="s">
        <v>114</v>
      </c>
      <c r="B872" s="144" t="s">
        <v>392</v>
      </c>
      <c r="C872" s="144">
        <v>1111</v>
      </c>
      <c r="D872" s="144" t="s">
        <v>158</v>
      </c>
      <c r="E872" s="144" t="s">
        <v>491</v>
      </c>
      <c r="F872" s="144">
        <v>540101</v>
      </c>
      <c r="G872" s="144" t="s">
        <v>159</v>
      </c>
      <c r="H872" s="144" t="s">
        <v>1394</v>
      </c>
      <c r="I872" s="144" t="s">
        <v>92</v>
      </c>
      <c r="J872" s="144" t="s">
        <v>92</v>
      </c>
      <c r="K872" s="144" t="s">
        <v>548</v>
      </c>
      <c r="L872" s="144">
        <v>0</v>
      </c>
      <c r="M872" s="162">
        <v>0</v>
      </c>
      <c r="N872" s="144">
        <v>0</v>
      </c>
      <c r="O872" s="144">
        <v>0</v>
      </c>
      <c r="P872" s="144"/>
      <c r="Q872" s="144"/>
      <c r="R872" s="144">
        <v>0</v>
      </c>
      <c r="S872" s="163">
        <v>0</v>
      </c>
    </row>
    <row r="873" spans="1:19" x14ac:dyDescent="0.25">
      <c r="A873" s="164" t="s">
        <v>114</v>
      </c>
      <c r="B873" s="145" t="s">
        <v>392</v>
      </c>
      <c r="C873" s="145">
        <v>2111</v>
      </c>
      <c r="D873" s="145" t="s">
        <v>192</v>
      </c>
      <c r="E873" s="145" t="s">
        <v>395</v>
      </c>
      <c r="F873" s="145">
        <v>540102</v>
      </c>
      <c r="G873" s="145" t="s">
        <v>159</v>
      </c>
      <c r="H873" s="145" t="s">
        <v>1472</v>
      </c>
      <c r="I873" s="145" t="s">
        <v>92</v>
      </c>
      <c r="J873" s="145" t="s">
        <v>92</v>
      </c>
      <c r="K873" s="145" t="s">
        <v>548</v>
      </c>
      <c r="L873" s="145">
        <v>0</v>
      </c>
      <c r="M873" s="165">
        <v>0</v>
      </c>
      <c r="N873" s="145">
        <v>0</v>
      </c>
      <c r="O873" s="145">
        <v>0</v>
      </c>
      <c r="P873" s="145"/>
      <c r="Q873" s="145"/>
      <c r="R873" s="145">
        <v>0</v>
      </c>
      <c r="S873" s="166">
        <v>0</v>
      </c>
    </row>
    <row r="874" spans="1:19" x14ac:dyDescent="0.25">
      <c r="A874" s="161" t="s">
        <v>114</v>
      </c>
      <c r="B874" s="144" t="s">
        <v>703</v>
      </c>
      <c r="C874" s="144">
        <v>1111</v>
      </c>
      <c r="D874" s="144" t="s">
        <v>123</v>
      </c>
      <c r="E874" s="144" t="s">
        <v>122</v>
      </c>
      <c r="F874" s="144">
        <v>270101</v>
      </c>
      <c r="G874" s="144" t="s">
        <v>1759</v>
      </c>
      <c r="H874" s="144" t="s">
        <v>1400</v>
      </c>
      <c r="I874" s="144" t="s">
        <v>92</v>
      </c>
      <c r="J874" s="144" t="s">
        <v>92</v>
      </c>
      <c r="K874" s="144" t="s">
        <v>548</v>
      </c>
      <c r="L874" s="144">
        <v>0</v>
      </c>
      <c r="M874" s="162">
        <v>0</v>
      </c>
      <c r="N874" s="144">
        <v>0</v>
      </c>
      <c r="O874" s="144">
        <v>0</v>
      </c>
      <c r="P874" s="144"/>
      <c r="Q874" s="144"/>
      <c r="R874" s="144">
        <v>0</v>
      </c>
      <c r="S874" s="163">
        <v>0</v>
      </c>
    </row>
    <row r="875" spans="1:19" x14ac:dyDescent="0.25">
      <c r="A875" s="164" t="s">
        <v>114</v>
      </c>
      <c r="B875" s="145" t="s">
        <v>703</v>
      </c>
      <c r="C875" s="145">
        <v>1401</v>
      </c>
      <c r="D875" s="145" t="s">
        <v>2140</v>
      </c>
      <c r="E875" s="145" t="s">
        <v>126</v>
      </c>
      <c r="F875" s="145">
        <v>270501</v>
      </c>
      <c r="G875" s="145" t="s">
        <v>1759</v>
      </c>
      <c r="H875" s="145" t="s">
        <v>1403</v>
      </c>
      <c r="I875" s="145" t="s">
        <v>92</v>
      </c>
      <c r="J875" s="145" t="s">
        <v>92</v>
      </c>
      <c r="K875" s="145" t="s">
        <v>548</v>
      </c>
      <c r="L875" s="145">
        <v>0</v>
      </c>
      <c r="M875" s="165">
        <v>0</v>
      </c>
      <c r="N875" s="145">
        <v>0</v>
      </c>
      <c r="O875" s="145">
        <v>0</v>
      </c>
      <c r="P875" s="145"/>
      <c r="Q875" s="145"/>
      <c r="R875" s="145">
        <v>0</v>
      </c>
      <c r="S875" s="166">
        <v>0</v>
      </c>
    </row>
    <row r="876" spans="1:19" x14ac:dyDescent="0.25">
      <c r="A876" s="161" t="s">
        <v>114</v>
      </c>
      <c r="B876" s="144" t="s">
        <v>362</v>
      </c>
      <c r="C876" s="144">
        <v>1101</v>
      </c>
      <c r="D876" s="144" t="s">
        <v>90</v>
      </c>
      <c r="E876" s="144" t="s">
        <v>89</v>
      </c>
      <c r="F876" s="144">
        <v>451001</v>
      </c>
      <c r="G876" s="144" t="s">
        <v>1735</v>
      </c>
      <c r="H876" s="144" t="s">
        <v>1472</v>
      </c>
      <c r="I876" s="144" t="s">
        <v>92</v>
      </c>
      <c r="J876" s="144" t="s">
        <v>92</v>
      </c>
      <c r="K876" s="144" t="s">
        <v>548</v>
      </c>
      <c r="L876" s="144">
        <v>0</v>
      </c>
      <c r="M876" s="162">
        <v>0</v>
      </c>
      <c r="N876" s="144">
        <v>0</v>
      </c>
      <c r="O876" s="144">
        <v>0</v>
      </c>
      <c r="P876" s="144"/>
      <c r="Q876" s="144"/>
      <c r="R876" s="144">
        <v>0</v>
      </c>
      <c r="S876" s="163">
        <v>0</v>
      </c>
    </row>
    <row r="877" spans="1:19" x14ac:dyDescent="0.25">
      <c r="A877" s="164" t="s">
        <v>114</v>
      </c>
      <c r="B877" s="145" t="s">
        <v>313</v>
      </c>
      <c r="C877" s="145">
        <v>1101</v>
      </c>
      <c r="D877" s="145" t="s">
        <v>110</v>
      </c>
      <c r="E877" s="145" t="s">
        <v>315</v>
      </c>
      <c r="F877" s="145">
        <v>420101</v>
      </c>
      <c r="G877" s="145" t="s">
        <v>111</v>
      </c>
      <c r="H877" s="145" t="s">
        <v>1394</v>
      </c>
      <c r="I877" s="145" t="s">
        <v>92</v>
      </c>
      <c r="J877" s="145" t="s">
        <v>92</v>
      </c>
      <c r="K877" s="145" t="s">
        <v>548</v>
      </c>
      <c r="L877" s="145">
        <v>0</v>
      </c>
      <c r="M877" s="165">
        <v>0</v>
      </c>
      <c r="N877" s="145">
        <v>0</v>
      </c>
      <c r="O877" s="145">
        <v>0</v>
      </c>
      <c r="P877" s="145"/>
      <c r="Q877" s="145"/>
      <c r="R877" s="145">
        <v>0</v>
      </c>
      <c r="S877" s="166">
        <v>0</v>
      </c>
    </row>
    <row r="878" spans="1:19" x14ac:dyDescent="0.25">
      <c r="A878" s="161" t="s">
        <v>114</v>
      </c>
      <c r="B878" s="144" t="s">
        <v>249</v>
      </c>
      <c r="C878" s="144" t="s">
        <v>555</v>
      </c>
      <c r="D878" s="144" t="s">
        <v>2167</v>
      </c>
      <c r="E878" s="144" t="s">
        <v>136</v>
      </c>
      <c r="F878" s="144">
        <v>260101</v>
      </c>
      <c r="G878" s="144" t="s">
        <v>107</v>
      </c>
      <c r="H878" s="144" t="s">
        <v>1009</v>
      </c>
      <c r="I878" s="144" t="s">
        <v>92</v>
      </c>
      <c r="J878" s="144" t="s">
        <v>92</v>
      </c>
      <c r="K878" s="144" t="s">
        <v>548</v>
      </c>
      <c r="L878" s="144">
        <v>0</v>
      </c>
      <c r="M878" s="162">
        <v>0</v>
      </c>
      <c r="N878" s="144">
        <v>0</v>
      </c>
      <c r="O878" s="144">
        <v>0</v>
      </c>
      <c r="P878" s="144"/>
      <c r="Q878" s="144"/>
      <c r="R878" s="144">
        <v>0</v>
      </c>
      <c r="S878" s="163">
        <v>0</v>
      </c>
    </row>
    <row r="879" spans="1:19" x14ac:dyDescent="0.25">
      <c r="A879" s="164" t="s">
        <v>114</v>
      </c>
      <c r="B879" s="145" t="s">
        <v>677</v>
      </c>
      <c r="C879" s="145" t="s">
        <v>973</v>
      </c>
      <c r="D879" s="145" t="s">
        <v>2137</v>
      </c>
      <c r="E879" s="145" t="s">
        <v>680</v>
      </c>
      <c r="F879" s="145">
        <v>400501</v>
      </c>
      <c r="G879" s="145" t="s">
        <v>1915</v>
      </c>
      <c r="H879" s="145" t="s">
        <v>1363</v>
      </c>
      <c r="I879" s="145" t="s">
        <v>92</v>
      </c>
      <c r="J879" s="145" t="s">
        <v>92</v>
      </c>
      <c r="K879" s="145" t="s">
        <v>548</v>
      </c>
      <c r="L879" s="145">
        <v>0</v>
      </c>
      <c r="M879" s="165">
        <v>0</v>
      </c>
      <c r="N879" s="145">
        <v>0</v>
      </c>
      <c r="O879" s="145">
        <v>0</v>
      </c>
      <c r="P879" s="145"/>
      <c r="Q879" s="145"/>
      <c r="R879" s="145">
        <v>0</v>
      </c>
      <c r="S879" s="166">
        <v>0</v>
      </c>
    </row>
    <row r="880" spans="1:19" x14ac:dyDescent="0.25">
      <c r="A880" s="161" t="s">
        <v>114</v>
      </c>
      <c r="B880" s="144" t="s">
        <v>420</v>
      </c>
      <c r="C880" s="144">
        <v>1101</v>
      </c>
      <c r="D880" s="144" t="s">
        <v>124</v>
      </c>
      <c r="E880" s="144" t="s">
        <v>426</v>
      </c>
      <c r="F880" s="144">
        <v>230101</v>
      </c>
      <c r="G880" s="144" t="s">
        <v>119</v>
      </c>
      <c r="H880" s="144" t="s">
        <v>1400</v>
      </c>
      <c r="I880" s="144" t="s">
        <v>92</v>
      </c>
      <c r="J880" s="144" t="s">
        <v>92</v>
      </c>
      <c r="K880" s="144" t="s">
        <v>548</v>
      </c>
      <c r="L880" s="144">
        <v>0</v>
      </c>
      <c r="M880" s="162">
        <v>0</v>
      </c>
      <c r="N880" s="144">
        <v>0</v>
      </c>
      <c r="O880" s="144">
        <v>0</v>
      </c>
      <c r="P880" s="144"/>
      <c r="Q880" s="144"/>
      <c r="R880" s="144">
        <v>0</v>
      </c>
      <c r="S880" s="163">
        <v>0</v>
      </c>
    </row>
    <row r="881" spans="1:19" x14ac:dyDescent="0.25">
      <c r="A881" s="164" t="s">
        <v>114</v>
      </c>
      <c r="B881" s="145" t="s">
        <v>420</v>
      </c>
      <c r="C881" s="145">
        <v>1102</v>
      </c>
      <c r="D881" s="145" t="s">
        <v>1824</v>
      </c>
      <c r="E881" s="145" t="s">
        <v>423</v>
      </c>
      <c r="F881" s="145">
        <v>230101</v>
      </c>
      <c r="G881" s="145" t="s">
        <v>119</v>
      </c>
      <c r="H881" s="145" t="s">
        <v>2208</v>
      </c>
      <c r="I881" s="145" t="s">
        <v>92</v>
      </c>
      <c r="J881" s="145" t="s">
        <v>92</v>
      </c>
      <c r="K881" s="145" t="s">
        <v>548</v>
      </c>
      <c r="L881" s="145">
        <v>0</v>
      </c>
      <c r="M881" s="165">
        <v>0</v>
      </c>
      <c r="N881" s="145">
        <v>0</v>
      </c>
      <c r="O881" s="145">
        <v>0</v>
      </c>
      <c r="P881" s="145"/>
      <c r="Q881" s="145"/>
      <c r="R881" s="145">
        <v>0</v>
      </c>
      <c r="S881" s="166">
        <v>0</v>
      </c>
    </row>
    <row r="882" spans="1:19" x14ac:dyDescent="0.25">
      <c r="A882" s="161" t="s">
        <v>114</v>
      </c>
      <c r="B882" s="144" t="s">
        <v>420</v>
      </c>
      <c r="C882" s="144">
        <v>2111</v>
      </c>
      <c r="D882" s="144" t="s">
        <v>118</v>
      </c>
      <c r="E882" s="144" t="s">
        <v>117</v>
      </c>
      <c r="F882" s="144">
        <v>230101</v>
      </c>
      <c r="G882" s="144" t="s">
        <v>119</v>
      </c>
      <c r="H882" s="144" t="s">
        <v>1009</v>
      </c>
      <c r="I882" s="144" t="s">
        <v>92</v>
      </c>
      <c r="J882" s="144" t="s">
        <v>92</v>
      </c>
      <c r="K882" s="144" t="s">
        <v>548</v>
      </c>
      <c r="L882" s="144">
        <v>0</v>
      </c>
      <c r="M882" s="162">
        <v>0</v>
      </c>
      <c r="N882" s="144">
        <v>0</v>
      </c>
      <c r="O882" s="144">
        <v>0</v>
      </c>
      <c r="P882" s="144"/>
      <c r="Q882" s="144"/>
      <c r="R882" s="144">
        <v>0</v>
      </c>
      <c r="S882" s="163">
        <v>0</v>
      </c>
    </row>
    <row r="883" spans="1:19" x14ac:dyDescent="0.25">
      <c r="A883" s="164" t="s">
        <v>114</v>
      </c>
      <c r="B883" s="145" t="s">
        <v>1054</v>
      </c>
      <c r="C883" s="145">
        <v>2202</v>
      </c>
      <c r="D883" s="145" t="s">
        <v>2139</v>
      </c>
      <c r="E883" s="145" t="s">
        <v>1057</v>
      </c>
      <c r="F883" s="145">
        <v>400601</v>
      </c>
      <c r="G883" s="145" t="s">
        <v>1915</v>
      </c>
      <c r="H883" s="145" t="s">
        <v>1400</v>
      </c>
      <c r="I883" s="145" t="s">
        <v>92</v>
      </c>
      <c r="J883" s="145" t="s">
        <v>92</v>
      </c>
      <c r="K883" s="145" t="s">
        <v>548</v>
      </c>
      <c r="L883" s="145">
        <v>0</v>
      </c>
      <c r="M883" s="165">
        <v>0</v>
      </c>
      <c r="N883" s="145">
        <v>0</v>
      </c>
      <c r="O883" s="145">
        <v>0</v>
      </c>
      <c r="P883" s="145"/>
      <c r="Q883" s="145"/>
      <c r="R883" s="145">
        <v>0</v>
      </c>
      <c r="S883" s="166">
        <v>0</v>
      </c>
    </row>
    <row r="884" spans="1:19" x14ac:dyDescent="0.25">
      <c r="A884" s="161" t="s">
        <v>114</v>
      </c>
      <c r="B884" s="144" t="s">
        <v>392</v>
      </c>
      <c r="C884" s="144">
        <v>1111</v>
      </c>
      <c r="D884" s="144" t="s">
        <v>158</v>
      </c>
      <c r="E884" s="144" t="s">
        <v>491</v>
      </c>
      <c r="F884" s="144">
        <v>540101</v>
      </c>
      <c r="G884" s="144" t="s">
        <v>159</v>
      </c>
      <c r="H884" s="144" t="s">
        <v>1019</v>
      </c>
      <c r="I884" s="144" t="s">
        <v>92</v>
      </c>
      <c r="J884" s="144" t="s">
        <v>92</v>
      </c>
      <c r="K884" s="144" t="s">
        <v>548</v>
      </c>
      <c r="L884" s="144">
        <v>0</v>
      </c>
      <c r="M884" s="162">
        <v>0</v>
      </c>
      <c r="N884" s="144">
        <v>0</v>
      </c>
      <c r="O884" s="144">
        <v>0</v>
      </c>
      <c r="P884" s="144"/>
      <c r="Q884" s="144"/>
      <c r="R884" s="144">
        <v>0</v>
      </c>
      <c r="S884" s="163">
        <v>0</v>
      </c>
    </row>
    <row r="885" spans="1:19" x14ac:dyDescent="0.25">
      <c r="A885" s="164" t="s">
        <v>114</v>
      </c>
      <c r="B885" s="145" t="s">
        <v>703</v>
      </c>
      <c r="C885" s="145">
        <v>1113</v>
      </c>
      <c r="D885" s="145" t="s">
        <v>127</v>
      </c>
      <c r="E885" s="145" t="s">
        <v>753</v>
      </c>
      <c r="F885" s="145">
        <v>270101</v>
      </c>
      <c r="G885" s="145" t="s">
        <v>1759</v>
      </c>
      <c r="H885" s="145" t="s">
        <v>1363</v>
      </c>
      <c r="I885" s="145" t="s">
        <v>92</v>
      </c>
      <c r="J885" s="145" t="s">
        <v>92</v>
      </c>
      <c r="K885" s="145" t="s">
        <v>548</v>
      </c>
      <c r="L885" s="145">
        <v>0</v>
      </c>
      <c r="M885" s="165">
        <v>0</v>
      </c>
      <c r="N885" s="145">
        <v>0</v>
      </c>
      <c r="O885" s="145">
        <v>0</v>
      </c>
      <c r="P885" s="145"/>
      <c r="Q885" s="145"/>
      <c r="R885" s="145">
        <v>0</v>
      </c>
      <c r="S885" s="166">
        <v>0</v>
      </c>
    </row>
    <row r="886" spans="1:19" x14ac:dyDescent="0.25">
      <c r="A886" s="161" t="s">
        <v>114</v>
      </c>
      <c r="B886" s="144" t="s">
        <v>362</v>
      </c>
      <c r="C886" s="144">
        <v>1101</v>
      </c>
      <c r="D886" s="144" t="s">
        <v>90</v>
      </c>
      <c r="E886" s="144" t="s">
        <v>89</v>
      </c>
      <c r="F886" s="144">
        <v>451001</v>
      </c>
      <c r="G886" s="144" t="s">
        <v>1735</v>
      </c>
      <c r="H886" s="144" t="s">
        <v>1487</v>
      </c>
      <c r="I886" s="144" t="s">
        <v>92</v>
      </c>
      <c r="J886" s="144" t="s">
        <v>92</v>
      </c>
      <c r="K886" s="144" t="s">
        <v>548</v>
      </c>
      <c r="L886" s="144">
        <v>0</v>
      </c>
      <c r="M886" s="162">
        <v>0</v>
      </c>
      <c r="N886" s="144">
        <v>0</v>
      </c>
      <c r="O886" s="144">
        <v>0</v>
      </c>
      <c r="P886" s="144"/>
      <c r="Q886" s="144"/>
      <c r="R886" s="144">
        <v>0</v>
      </c>
      <c r="S886" s="163">
        <v>0</v>
      </c>
    </row>
    <row r="887" spans="1:19" x14ac:dyDescent="0.25">
      <c r="A887" s="164" t="s">
        <v>114</v>
      </c>
      <c r="B887" s="145" t="s">
        <v>420</v>
      </c>
      <c r="C887" s="145">
        <v>2132</v>
      </c>
      <c r="D887" s="145" t="s">
        <v>2160</v>
      </c>
      <c r="E887" s="145" t="s">
        <v>1051</v>
      </c>
      <c r="F887" s="145">
        <v>230101</v>
      </c>
      <c r="G887" s="145" t="s">
        <v>119</v>
      </c>
      <c r="H887" s="145" t="s">
        <v>1442</v>
      </c>
      <c r="I887" s="145" t="s">
        <v>92</v>
      </c>
      <c r="J887" s="145" t="s">
        <v>92</v>
      </c>
      <c r="K887" s="145" t="s">
        <v>548</v>
      </c>
      <c r="L887" s="145">
        <v>0</v>
      </c>
      <c r="M887" s="165">
        <v>0</v>
      </c>
      <c r="N887" s="145">
        <v>0</v>
      </c>
      <c r="O887" s="145">
        <v>0</v>
      </c>
      <c r="P887" s="145"/>
      <c r="Q887" s="145"/>
      <c r="R887" s="145">
        <v>0</v>
      </c>
      <c r="S887" s="166">
        <v>0</v>
      </c>
    </row>
    <row r="888" spans="1:19" x14ac:dyDescent="0.25">
      <c r="A888" s="161" t="s">
        <v>114</v>
      </c>
      <c r="B888" s="144" t="s">
        <v>420</v>
      </c>
      <c r="C888" s="144">
        <v>2112</v>
      </c>
      <c r="D888" s="144" t="s">
        <v>178</v>
      </c>
      <c r="E888" s="144" t="s">
        <v>177</v>
      </c>
      <c r="F888" s="144">
        <v>230101</v>
      </c>
      <c r="G888" s="144" t="s">
        <v>119</v>
      </c>
      <c r="H888" s="144" t="s">
        <v>1025</v>
      </c>
      <c r="I888" s="144" t="s">
        <v>92</v>
      </c>
      <c r="J888" s="144" t="s">
        <v>92</v>
      </c>
      <c r="K888" s="144" t="s">
        <v>548</v>
      </c>
      <c r="L888" s="144">
        <v>0</v>
      </c>
      <c r="M888" s="162">
        <v>0</v>
      </c>
      <c r="N888" s="144">
        <v>0</v>
      </c>
      <c r="O888" s="144">
        <v>0</v>
      </c>
      <c r="P888" s="144"/>
      <c r="Q888" s="144"/>
      <c r="R888" s="144">
        <v>0</v>
      </c>
      <c r="S888" s="163">
        <v>0</v>
      </c>
    </row>
    <row r="889" spans="1:19" x14ac:dyDescent="0.25">
      <c r="A889" s="164" t="s">
        <v>114</v>
      </c>
      <c r="B889" s="145" t="s">
        <v>420</v>
      </c>
      <c r="C889" s="145">
        <v>2131</v>
      </c>
      <c r="D889" s="145" t="s">
        <v>2168</v>
      </c>
      <c r="E889" s="145" t="s">
        <v>1045</v>
      </c>
      <c r="F889" s="145">
        <v>230101</v>
      </c>
      <c r="G889" s="145" t="s">
        <v>119</v>
      </c>
      <c r="H889" s="145" t="s">
        <v>1025</v>
      </c>
      <c r="I889" s="145" t="s">
        <v>92</v>
      </c>
      <c r="J889" s="145" t="s">
        <v>92</v>
      </c>
      <c r="K889" s="145" t="s">
        <v>548</v>
      </c>
      <c r="L889" s="145">
        <v>0</v>
      </c>
      <c r="M889" s="165">
        <v>0</v>
      </c>
      <c r="N889" s="145">
        <v>0</v>
      </c>
      <c r="O889" s="145">
        <v>0</v>
      </c>
      <c r="P889" s="145"/>
      <c r="Q889" s="145"/>
      <c r="R889" s="145">
        <v>0</v>
      </c>
      <c r="S889" s="166">
        <v>0</v>
      </c>
    </row>
    <row r="890" spans="1:19" x14ac:dyDescent="0.25">
      <c r="A890" s="161" t="s">
        <v>114</v>
      </c>
      <c r="B890" s="144" t="s">
        <v>1054</v>
      </c>
      <c r="C890" s="144">
        <v>2202</v>
      </c>
      <c r="D890" s="144" t="s">
        <v>2139</v>
      </c>
      <c r="E890" s="144" t="s">
        <v>1057</v>
      </c>
      <c r="F890" s="144">
        <v>400601</v>
      </c>
      <c r="G890" s="144" t="s">
        <v>1915</v>
      </c>
      <c r="H890" s="144" t="s">
        <v>1025</v>
      </c>
      <c r="I890" s="144" t="s">
        <v>92</v>
      </c>
      <c r="J890" s="144" t="s">
        <v>92</v>
      </c>
      <c r="K890" s="144" t="s">
        <v>548</v>
      </c>
      <c r="L890" s="144">
        <v>0</v>
      </c>
      <c r="M890" s="162">
        <v>0</v>
      </c>
      <c r="N890" s="144">
        <v>0</v>
      </c>
      <c r="O890" s="144">
        <v>0</v>
      </c>
      <c r="P890" s="144"/>
      <c r="Q890" s="144"/>
      <c r="R890" s="144">
        <v>0</v>
      </c>
      <c r="S890" s="163">
        <v>0</v>
      </c>
    </row>
    <row r="891" spans="1:19" x14ac:dyDescent="0.25">
      <c r="A891" s="164" t="s">
        <v>114</v>
      </c>
      <c r="B891" s="145" t="s">
        <v>1126</v>
      </c>
      <c r="C891" s="145">
        <v>2010</v>
      </c>
      <c r="D891" s="145" t="s">
        <v>190</v>
      </c>
      <c r="E891" s="145" t="s">
        <v>1129</v>
      </c>
      <c r="F891" s="145">
        <v>380101</v>
      </c>
      <c r="G891" s="145" t="s">
        <v>1732</v>
      </c>
      <c r="H891" s="145" t="s">
        <v>1651</v>
      </c>
      <c r="I891" s="145" t="s">
        <v>92</v>
      </c>
      <c r="J891" s="145" t="s">
        <v>92</v>
      </c>
      <c r="K891" s="145" t="s">
        <v>548</v>
      </c>
      <c r="L891" s="145">
        <v>0</v>
      </c>
      <c r="M891" s="165">
        <v>0</v>
      </c>
      <c r="N891" s="145">
        <v>0</v>
      </c>
      <c r="O891" s="145">
        <v>0</v>
      </c>
      <c r="P891" s="145"/>
      <c r="Q891" s="145"/>
      <c r="R891" s="145">
        <v>0</v>
      </c>
      <c r="S891" s="166">
        <v>0</v>
      </c>
    </row>
    <row r="892" spans="1:19" x14ac:dyDescent="0.25">
      <c r="A892" s="161" t="s">
        <v>114</v>
      </c>
      <c r="B892" s="144" t="s">
        <v>371</v>
      </c>
      <c r="C892" s="144">
        <v>1100</v>
      </c>
      <c r="D892" s="144" t="s">
        <v>2136</v>
      </c>
      <c r="E892" s="144" t="s">
        <v>995</v>
      </c>
      <c r="F892" s="144">
        <v>231001</v>
      </c>
      <c r="G892" s="144" t="s">
        <v>119</v>
      </c>
      <c r="H892" s="144" t="s">
        <v>1518</v>
      </c>
      <c r="I892" s="144" t="s">
        <v>92</v>
      </c>
      <c r="J892" s="144" t="s">
        <v>92</v>
      </c>
      <c r="K892" s="144" t="s">
        <v>548</v>
      </c>
      <c r="L892" s="144">
        <v>0</v>
      </c>
      <c r="M892" s="162">
        <v>0</v>
      </c>
      <c r="N892" s="144">
        <v>0</v>
      </c>
      <c r="O892" s="144">
        <v>0</v>
      </c>
      <c r="P892" s="144"/>
      <c r="Q892" s="144"/>
      <c r="R892" s="144">
        <v>0</v>
      </c>
      <c r="S892" s="163">
        <v>0</v>
      </c>
    </row>
    <row r="893" spans="1:19" x14ac:dyDescent="0.25">
      <c r="A893" s="164" t="s">
        <v>114</v>
      </c>
      <c r="B893" s="145" t="s">
        <v>420</v>
      </c>
      <c r="C893" s="145">
        <v>1101</v>
      </c>
      <c r="D893" s="145" t="s">
        <v>124</v>
      </c>
      <c r="E893" s="145" t="s">
        <v>426</v>
      </c>
      <c r="F893" s="145">
        <v>230101</v>
      </c>
      <c r="G893" s="145" t="s">
        <v>119</v>
      </c>
      <c r="H893" s="145" t="s">
        <v>1518</v>
      </c>
      <c r="I893" s="145" t="s">
        <v>92</v>
      </c>
      <c r="J893" s="145" t="s">
        <v>92</v>
      </c>
      <c r="K893" s="145" t="s">
        <v>548</v>
      </c>
      <c r="L893" s="145">
        <v>0</v>
      </c>
      <c r="M893" s="165">
        <v>0</v>
      </c>
      <c r="N893" s="145">
        <v>0</v>
      </c>
      <c r="O893" s="145">
        <v>0</v>
      </c>
      <c r="P893" s="145"/>
      <c r="Q893" s="145"/>
      <c r="R893" s="145">
        <v>0</v>
      </c>
      <c r="S893" s="166">
        <v>0</v>
      </c>
    </row>
    <row r="894" spans="1:19" x14ac:dyDescent="0.25">
      <c r="A894" s="161" t="s">
        <v>114</v>
      </c>
      <c r="B894" s="144" t="s">
        <v>420</v>
      </c>
      <c r="C894" s="144">
        <v>2111</v>
      </c>
      <c r="D894" s="144" t="s">
        <v>118</v>
      </c>
      <c r="E894" s="144" t="s">
        <v>117</v>
      </c>
      <c r="F894" s="144">
        <v>230101</v>
      </c>
      <c r="G894" s="144" t="s">
        <v>119</v>
      </c>
      <c r="H894" s="144" t="s">
        <v>1518</v>
      </c>
      <c r="I894" s="144" t="s">
        <v>92</v>
      </c>
      <c r="J894" s="144" t="s">
        <v>92</v>
      </c>
      <c r="K894" s="144" t="s">
        <v>548</v>
      </c>
      <c r="L894" s="144">
        <v>0</v>
      </c>
      <c r="M894" s="162">
        <v>0</v>
      </c>
      <c r="N894" s="144">
        <v>0</v>
      </c>
      <c r="O894" s="144">
        <v>0</v>
      </c>
      <c r="P894" s="144"/>
      <c r="Q894" s="144"/>
      <c r="R894" s="144">
        <v>0</v>
      </c>
      <c r="S894" s="163">
        <v>0</v>
      </c>
    </row>
    <row r="895" spans="1:19" x14ac:dyDescent="0.25">
      <c r="A895" s="164" t="s">
        <v>114</v>
      </c>
      <c r="B895" s="145" t="s">
        <v>392</v>
      </c>
      <c r="C895" s="145">
        <v>1111</v>
      </c>
      <c r="D895" s="145" t="s">
        <v>158</v>
      </c>
      <c r="E895" s="145" t="s">
        <v>491</v>
      </c>
      <c r="F895" s="145">
        <v>540101</v>
      </c>
      <c r="G895" s="145" t="s">
        <v>159</v>
      </c>
      <c r="H895" s="145" t="s">
        <v>1518</v>
      </c>
      <c r="I895" s="145" t="s">
        <v>92</v>
      </c>
      <c r="J895" s="145" t="s">
        <v>92</v>
      </c>
      <c r="K895" s="145" t="s">
        <v>548</v>
      </c>
      <c r="L895" s="145">
        <v>0</v>
      </c>
      <c r="M895" s="165">
        <v>0</v>
      </c>
      <c r="N895" s="145">
        <v>0</v>
      </c>
      <c r="O895" s="145">
        <v>0</v>
      </c>
      <c r="P895" s="145"/>
      <c r="Q895" s="145"/>
      <c r="R895" s="145">
        <v>0</v>
      </c>
      <c r="S895" s="166">
        <v>0</v>
      </c>
    </row>
    <row r="896" spans="1:19" x14ac:dyDescent="0.25">
      <c r="A896" s="161" t="s">
        <v>114</v>
      </c>
      <c r="B896" s="144" t="s">
        <v>392</v>
      </c>
      <c r="C896" s="144">
        <v>1111</v>
      </c>
      <c r="D896" s="144" t="s">
        <v>158</v>
      </c>
      <c r="E896" s="144" t="s">
        <v>491</v>
      </c>
      <c r="F896" s="144">
        <v>540101</v>
      </c>
      <c r="G896" s="144" t="s">
        <v>159</v>
      </c>
      <c r="H896" s="144" t="s">
        <v>1635</v>
      </c>
      <c r="I896" s="144" t="s">
        <v>92</v>
      </c>
      <c r="J896" s="144" t="s">
        <v>92</v>
      </c>
      <c r="K896" s="144" t="s">
        <v>548</v>
      </c>
      <c r="L896" s="144">
        <v>0</v>
      </c>
      <c r="M896" s="162">
        <v>0</v>
      </c>
      <c r="N896" s="144">
        <v>0</v>
      </c>
      <c r="O896" s="144">
        <v>0</v>
      </c>
      <c r="P896" s="144"/>
      <c r="Q896" s="144"/>
      <c r="R896" s="144">
        <v>0</v>
      </c>
      <c r="S896" s="163">
        <v>0</v>
      </c>
    </row>
    <row r="897" spans="1:19" x14ac:dyDescent="0.25">
      <c r="A897" s="164" t="s">
        <v>114</v>
      </c>
      <c r="B897" s="145" t="s">
        <v>420</v>
      </c>
      <c r="C897" s="145">
        <v>1102</v>
      </c>
      <c r="D897" s="145" t="s">
        <v>1824</v>
      </c>
      <c r="E897" s="145" t="s">
        <v>423</v>
      </c>
      <c r="F897" s="145">
        <v>230101</v>
      </c>
      <c r="G897" s="145" t="s">
        <v>119</v>
      </c>
      <c r="H897" s="145" t="s">
        <v>1646</v>
      </c>
      <c r="I897" s="145" t="s">
        <v>92</v>
      </c>
      <c r="J897" s="145" t="s">
        <v>92</v>
      </c>
      <c r="K897" s="145" t="s">
        <v>548</v>
      </c>
      <c r="L897" s="145">
        <v>0</v>
      </c>
      <c r="M897" s="165">
        <v>0</v>
      </c>
      <c r="N897" s="145">
        <v>0</v>
      </c>
      <c r="O897" s="145">
        <v>0</v>
      </c>
      <c r="P897" s="145"/>
      <c r="Q897" s="145"/>
      <c r="R897" s="145">
        <v>0</v>
      </c>
      <c r="S897" s="166">
        <v>0</v>
      </c>
    </row>
    <row r="898" spans="1:19" x14ac:dyDescent="0.25">
      <c r="A898" s="161" t="s">
        <v>114</v>
      </c>
      <c r="B898" s="144" t="s">
        <v>362</v>
      </c>
      <c r="C898" s="144">
        <v>1101</v>
      </c>
      <c r="D898" s="144" t="s">
        <v>90</v>
      </c>
      <c r="E898" s="144" t="s">
        <v>89</v>
      </c>
      <c r="F898" s="144">
        <v>451001</v>
      </c>
      <c r="G898" s="144" t="s">
        <v>1735</v>
      </c>
      <c r="H898" s="144" t="s">
        <v>1646</v>
      </c>
      <c r="I898" s="144" t="s">
        <v>92</v>
      </c>
      <c r="J898" s="144" t="s">
        <v>92</v>
      </c>
      <c r="K898" s="144" t="s">
        <v>548</v>
      </c>
      <c r="L898" s="144">
        <v>0</v>
      </c>
      <c r="M898" s="162">
        <v>0</v>
      </c>
      <c r="N898" s="144">
        <v>0</v>
      </c>
      <c r="O898" s="144">
        <v>0</v>
      </c>
      <c r="P898" s="144"/>
      <c r="Q898" s="144"/>
      <c r="R898" s="144">
        <v>0</v>
      </c>
      <c r="S898" s="163">
        <v>0</v>
      </c>
    </row>
    <row r="899" spans="1:19" x14ac:dyDescent="0.25">
      <c r="A899" s="164" t="s">
        <v>114</v>
      </c>
      <c r="B899" s="145" t="s">
        <v>420</v>
      </c>
      <c r="C899" s="145">
        <v>1102</v>
      </c>
      <c r="D899" s="145" t="s">
        <v>1824</v>
      </c>
      <c r="E899" s="145" t="s">
        <v>423</v>
      </c>
      <c r="F899" s="145">
        <v>230101</v>
      </c>
      <c r="G899" s="145" t="s">
        <v>119</v>
      </c>
      <c r="H899" s="145" t="s">
        <v>1637</v>
      </c>
      <c r="I899" s="145" t="s">
        <v>92</v>
      </c>
      <c r="J899" s="145" t="s">
        <v>92</v>
      </c>
      <c r="K899" s="145" t="s">
        <v>548</v>
      </c>
      <c r="L899" s="145">
        <v>0</v>
      </c>
      <c r="M899" s="165">
        <v>0</v>
      </c>
      <c r="N899" s="145">
        <v>0</v>
      </c>
      <c r="O899" s="145">
        <v>0</v>
      </c>
      <c r="P899" s="145"/>
      <c r="Q899" s="145"/>
      <c r="R899" s="145">
        <v>0</v>
      </c>
      <c r="S899" s="166">
        <v>0</v>
      </c>
    </row>
    <row r="900" spans="1:19" x14ac:dyDescent="0.25">
      <c r="A900" s="161" t="s">
        <v>114</v>
      </c>
      <c r="B900" s="144" t="s">
        <v>392</v>
      </c>
      <c r="C900" s="144">
        <v>2111</v>
      </c>
      <c r="D900" s="144" t="s">
        <v>192</v>
      </c>
      <c r="E900" s="144" t="s">
        <v>395</v>
      </c>
      <c r="F900" s="144">
        <v>540102</v>
      </c>
      <c r="G900" s="144" t="s">
        <v>159</v>
      </c>
      <c r="H900" s="144" t="s">
        <v>1637</v>
      </c>
      <c r="I900" s="144" t="s">
        <v>92</v>
      </c>
      <c r="J900" s="144" t="s">
        <v>92</v>
      </c>
      <c r="K900" s="144" t="s">
        <v>548</v>
      </c>
      <c r="L900" s="144">
        <v>0</v>
      </c>
      <c r="M900" s="162">
        <v>0</v>
      </c>
      <c r="N900" s="144">
        <v>0</v>
      </c>
      <c r="O900" s="144">
        <v>0</v>
      </c>
      <c r="P900" s="144"/>
      <c r="Q900" s="144"/>
      <c r="R900" s="144">
        <v>0</v>
      </c>
      <c r="S900" s="163">
        <v>0</v>
      </c>
    </row>
    <row r="901" spans="1:19" x14ac:dyDescent="0.25">
      <c r="A901" s="164" t="s">
        <v>114</v>
      </c>
      <c r="B901" s="145" t="s">
        <v>420</v>
      </c>
      <c r="C901" s="145">
        <v>1102</v>
      </c>
      <c r="D901" s="145" t="s">
        <v>1824</v>
      </c>
      <c r="E901" s="145" t="s">
        <v>423</v>
      </c>
      <c r="F901" s="145">
        <v>230101</v>
      </c>
      <c r="G901" s="145" t="s">
        <v>119</v>
      </c>
      <c r="H901" s="145" t="s">
        <v>2209</v>
      </c>
      <c r="I901" s="145" t="s">
        <v>92</v>
      </c>
      <c r="J901" s="145" t="s">
        <v>92</v>
      </c>
      <c r="K901" s="145" t="s">
        <v>548</v>
      </c>
      <c r="L901" s="145">
        <v>0</v>
      </c>
      <c r="M901" s="165">
        <v>0</v>
      </c>
      <c r="N901" s="145">
        <v>0</v>
      </c>
      <c r="O901" s="145">
        <v>0</v>
      </c>
      <c r="P901" s="145"/>
      <c r="Q901" s="145"/>
      <c r="R901" s="145">
        <v>0</v>
      </c>
      <c r="S901" s="166">
        <v>0</v>
      </c>
    </row>
    <row r="902" spans="1:19" x14ac:dyDescent="0.25">
      <c r="A902" s="161" t="s">
        <v>114</v>
      </c>
      <c r="B902" s="144" t="s">
        <v>703</v>
      </c>
      <c r="C902" s="144">
        <v>1111</v>
      </c>
      <c r="D902" s="144" t="s">
        <v>123</v>
      </c>
      <c r="E902" s="144" t="s">
        <v>122</v>
      </c>
      <c r="F902" s="144">
        <v>270101</v>
      </c>
      <c r="G902" s="144" t="s">
        <v>1759</v>
      </c>
      <c r="H902" s="144" t="s">
        <v>1009</v>
      </c>
      <c r="I902" s="144" t="s">
        <v>92</v>
      </c>
      <c r="J902" s="144" t="s">
        <v>92</v>
      </c>
      <c r="K902" s="144" t="s">
        <v>548</v>
      </c>
      <c r="L902" s="144">
        <v>0</v>
      </c>
      <c r="M902" s="162">
        <v>0</v>
      </c>
      <c r="N902" s="144">
        <v>0</v>
      </c>
      <c r="O902" s="144">
        <v>0</v>
      </c>
      <c r="P902" s="144"/>
      <c r="Q902" s="144"/>
      <c r="R902" s="144">
        <v>0</v>
      </c>
      <c r="S902" s="163">
        <v>0</v>
      </c>
    </row>
    <row r="903" spans="1:19" x14ac:dyDescent="0.25">
      <c r="A903" s="164" t="s">
        <v>114</v>
      </c>
      <c r="B903" s="145" t="s">
        <v>703</v>
      </c>
      <c r="C903" s="145">
        <v>1111</v>
      </c>
      <c r="D903" s="145" t="s">
        <v>123</v>
      </c>
      <c r="E903" s="145" t="s">
        <v>122</v>
      </c>
      <c r="F903" s="145">
        <v>270101</v>
      </c>
      <c r="G903" s="145" t="s">
        <v>1759</v>
      </c>
      <c r="H903" s="145" t="s">
        <v>1025</v>
      </c>
      <c r="I903" s="145" t="s">
        <v>92</v>
      </c>
      <c r="J903" s="145" t="s">
        <v>92</v>
      </c>
      <c r="K903" s="145" t="s">
        <v>548</v>
      </c>
      <c r="L903" s="145">
        <v>0</v>
      </c>
      <c r="M903" s="165">
        <v>0</v>
      </c>
      <c r="N903" s="145">
        <v>0</v>
      </c>
      <c r="O903" s="145">
        <v>0</v>
      </c>
      <c r="P903" s="145"/>
      <c r="Q903" s="145"/>
      <c r="R903" s="145">
        <v>0</v>
      </c>
      <c r="S903" s="166">
        <v>0</v>
      </c>
    </row>
    <row r="904" spans="1:19" x14ac:dyDescent="0.25">
      <c r="A904" s="161" t="s">
        <v>114</v>
      </c>
      <c r="B904" s="144" t="s">
        <v>628</v>
      </c>
      <c r="C904" s="144">
        <v>1100</v>
      </c>
      <c r="D904" s="144" t="s">
        <v>144</v>
      </c>
      <c r="E904" s="144" t="s">
        <v>138</v>
      </c>
      <c r="F904" s="144">
        <v>500902</v>
      </c>
      <c r="G904" s="144" t="s">
        <v>1794</v>
      </c>
      <c r="H904" s="144" t="s">
        <v>1518</v>
      </c>
      <c r="I904" s="144" t="s">
        <v>92</v>
      </c>
      <c r="J904" s="144" t="s">
        <v>92</v>
      </c>
      <c r="K904" s="144" t="s">
        <v>548</v>
      </c>
      <c r="L904" s="144">
        <v>0</v>
      </c>
      <c r="M904" s="162">
        <v>0</v>
      </c>
      <c r="N904" s="144">
        <v>0</v>
      </c>
      <c r="O904" s="144">
        <v>0</v>
      </c>
      <c r="P904" s="144"/>
      <c r="Q904" s="144"/>
      <c r="R904" s="144">
        <v>0</v>
      </c>
      <c r="S904" s="163">
        <v>0</v>
      </c>
    </row>
    <row r="905" spans="1:19" x14ac:dyDescent="0.25">
      <c r="A905" s="164" t="s">
        <v>114</v>
      </c>
      <c r="B905" s="145" t="s">
        <v>1126</v>
      </c>
      <c r="C905" s="145">
        <v>2010</v>
      </c>
      <c r="D905" s="145" t="s">
        <v>190</v>
      </c>
      <c r="E905" s="145" t="s">
        <v>1129</v>
      </c>
      <c r="F905" s="145">
        <v>380101</v>
      </c>
      <c r="G905" s="145" t="s">
        <v>1732</v>
      </c>
      <c r="H905" s="145" t="s">
        <v>1518</v>
      </c>
      <c r="I905" s="145" t="s">
        <v>92</v>
      </c>
      <c r="J905" s="145" t="s">
        <v>92</v>
      </c>
      <c r="K905" s="145" t="s">
        <v>548</v>
      </c>
      <c r="L905" s="145">
        <v>0</v>
      </c>
      <c r="M905" s="165">
        <v>0</v>
      </c>
      <c r="N905" s="145">
        <v>0</v>
      </c>
      <c r="O905" s="145">
        <v>0</v>
      </c>
      <c r="P905" s="145"/>
      <c r="Q905" s="145"/>
      <c r="R905" s="145">
        <v>0</v>
      </c>
      <c r="S905" s="166">
        <v>0</v>
      </c>
    </row>
    <row r="906" spans="1:19" x14ac:dyDescent="0.25">
      <c r="A906" s="161" t="s">
        <v>114</v>
      </c>
      <c r="B906" s="144" t="s">
        <v>313</v>
      </c>
      <c r="C906" s="144">
        <v>1101</v>
      </c>
      <c r="D906" s="144" t="s">
        <v>110</v>
      </c>
      <c r="E906" s="144" t="s">
        <v>315</v>
      </c>
      <c r="F906" s="144">
        <v>420101</v>
      </c>
      <c r="G906" s="144" t="s">
        <v>111</v>
      </c>
      <c r="H906" s="144" t="s">
        <v>1518</v>
      </c>
      <c r="I906" s="144" t="s">
        <v>92</v>
      </c>
      <c r="J906" s="144" t="s">
        <v>92</v>
      </c>
      <c r="K906" s="144" t="s">
        <v>548</v>
      </c>
      <c r="L906" s="144">
        <v>0</v>
      </c>
      <c r="M906" s="162">
        <v>0</v>
      </c>
      <c r="N906" s="144">
        <v>0</v>
      </c>
      <c r="O906" s="144">
        <v>0</v>
      </c>
      <c r="P906" s="144"/>
      <c r="Q906" s="144"/>
      <c r="R906" s="144">
        <v>0</v>
      </c>
      <c r="S906" s="163">
        <v>0</v>
      </c>
    </row>
    <row r="907" spans="1:19" x14ac:dyDescent="0.25">
      <c r="A907" s="164" t="s">
        <v>114</v>
      </c>
      <c r="B907" s="145" t="s">
        <v>420</v>
      </c>
      <c r="C907" s="145">
        <v>1101</v>
      </c>
      <c r="D907" s="145" t="s">
        <v>124</v>
      </c>
      <c r="E907" s="145" t="s">
        <v>426</v>
      </c>
      <c r="F907" s="145">
        <v>230101</v>
      </c>
      <c r="G907" s="145" t="s">
        <v>119</v>
      </c>
      <c r="H907" s="145" t="s">
        <v>1635</v>
      </c>
      <c r="I907" s="145" t="s">
        <v>92</v>
      </c>
      <c r="J907" s="145" t="s">
        <v>92</v>
      </c>
      <c r="K907" s="145" t="s">
        <v>548</v>
      </c>
      <c r="L907" s="145">
        <v>0</v>
      </c>
      <c r="M907" s="165">
        <v>0</v>
      </c>
      <c r="N907" s="145">
        <v>0</v>
      </c>
      <c r="O907" s="145">
        <v>0</v>
      </c>
      <c r="P907" s="145"/>
      <c r="Q907" s="145"/>
      <c r="R907" s="145">
        <v>0</v>
      </c>
      <c r="S907" s="166">
        <v>0</v>
      </c>
    </row>
    <row r="908" spans="1:19" x14ac:dyDescent="0.25">
      <c r="A908" s="161" t="s">
        <v>114</v>
      </c>
      <c r="B908" s="144" t="s">
        <v>420</v>
      </c>
      <c r="C908" s="144">
        <v>1102</v>
      </c>
      <c r="D908" s="144" t="s">
        <v>1824</v>
      </c>
      <c r="E908" s="144" t="s">
        <v>423</v>
      </c>
      <c r="F908" s="144">
        <v>230101</v>
      </c>
      <c r="G908" s="144" t="s">
        <v>119</v>
      </c>
      <c r="H908" s="144" t="s">
        <v>1689</v>
      </c>
      <c r="I908" s="144" t="s">
        <v>92</v>
      </c>
      <c r="J908" s="144" t="s">
        <v>92</v>
      </c>
      <c r="K908" s="144" t="s">
        <v>548</v>
      </c>
      <c r="L908" s="144">
        <v>0</v>
      </c>
      <c r="M908" s="162">
        <v>0</v>
      </c>
      <c r="N908" s="144">
        <v>0</v>
      </c>
      <c r="O908" s="144">
        <v>0</v>
      </c>
      <c r="P908" s="144"/>
      <c r="Q908" s="144"/>
      <c r="R908" s="144">
        <v>0</v>
      </c>
      <c r="S908" s="163">
        <v>0</v>
      </c>
    </row>
    <row r="909" spans="1:19" x14ac:dyDescent="0.25">
      <c r="A909" s="164" t="s">
        <v>114</v>
      </c>
      <c r="B909" s="145" t="s">
        <v>420</v>
      </c>
      <c r="C909" s="145">
        <v>2111</v>
      </c>
      <c r="D909" s="145" t="s">
        <v>118</v>
      </c>
      <c r="E909" s="145" t="s">
        <v>117</v>
      </c>
      <c r="F909" s="145">
        <v>230101</v>
      </c>
      <c r="G909" s="145" t="s">
        <v>119</v>
      </c>
      <c r="H909" s="145" t="s">
        <v>1635</v>
      </c>
      <c r="I909" s="145" t="s">
        <v>92</v>
      </c>
      <c r="J909" s="145" t="s">
        <v>92</v>
      </c>
      <c r="K909" s="145" t="s">
        <v>548</v>
      </c>
      <c r="L909" s="145">
        <v>0</v>
      </c>
      <c r="M909" s="165">
        <v>0</v>
      </c>
      <c r="N909" s="145">
        <v>0</v>
      </c>
      <c r="O909" s="145">
        <v>0</v>
      </c>
      <c r="P909" s="145"/>
      <c r="Q909" s="145"/>
      <c r="R909" s="145">
        <v>0</v>
      </c>
      <c r="S909" s="166">
        <v>0</v>
      </c>
    </row>
    <row r="910" spans="1:19" x14ac:dyDescent="0.25">
      <c r="A910" s="161" t="s">
        <v>114</v>
      </c>
      <c r="B910" s="144" t="s">
        <v>392</v>
      </c>
      <c r="C910" s="144">
        <v>1112</v>
      </c>
      <c r="D910" s="144" t="s">
        <v>186</v>
      </c>
      <c r="E910" s="144" t="s">
        <v>398</v>
      </c>
      <c r="F910" s="144">
        <v>540101</v>
      </c>
      <c r="G910" s="144" t="s">
        <v>159</v>
      </c>
      <c r="H910" s="144" t="s">
        <v>1518</v>
      </c>
      <c r="I910" s="144" t="s">
        <v>92</v>
      </c>
      <c r="J910" s="144" t="s">
        <v>92</v>
      </c>
      <c r="K910" s="144" t="s">
        <v>548</v>
      </c>
      <c r="L910" s="144">
        <v>0</v>
      </c>
      <c r="M910" s="162">
        <v>0</v>
      </c>
      <c r="N910" s="144">
        <v>0</v>
      </c>
      <c r="O910" s="144">
        <v>0</v>
      </c>
      <c r="P910" s="144"/>
      <c r="Q910" s="144"/>
      <c r="R910" s="144">
        <v>0</v>
      </c>
      <c r="S910" s="163">
        <v>0</v>
      </c>
    </row>
    <row r="911" spans="1:19" x14ac:dyDescent="0.25">
      <c r="A911" s="164" t="s">
        <v>114</v>
      </c>
      <c r="B911" s="145" t="s">
        <v>392</v>
      </c>
      <c r="C911" s="145">
        <v>2111</v>
      </c>
      <c r="D911" s="145" t="s">
        <v>192</v>
      </c>
      <c r="E911" s="145" t="s">
        <v>395</v>
      </c>
      <c r="F911" s="145">
        <v>540102</v>
      </c>
      <c r="G911" s="145" t="s">
        <v>159</v>
      </c>
      <c r="H911" s="145" t="s">
        <v>1639</v>
      </c>
      <c r="I911" s="145" t="s">
        <v>92</v>
      </c>
      <c r="J911" s="145" t="s">
        <v>92</v>
      </c>
      <c r="K911" s="145" t="s">
        <v>548</v>
      </c>
      <c r="L911" s="145">
        <v>0</v>
      </c>
      <c r="M911" s="165">
        <v>0</v>
      </c>
      <c r="N911" s="145">
        <v>0</v>
      </c>
      <c r="O911" s="145">
        <v>0</v>
      </c>
      <c r="P911" s="145"/>
      <c r="Q911" s="145"/>
      <c r="R911" s="145">
        <v>0</v>
      </c>
      <c r="S911" s="166">
        <v>0</v>
      </c>
    </row>
    <row r="912" spans="1:19" x14ac:dyDescent="0.25">
      <c r="A912" s="161" t="s">
        <v>114</v>
      </c>
      <c r="B912" s="144" t="s">
        <v>392</v>
      </c>
      <c r="C912" s="144">
        <v>2111</v>
      </c>
      <c r="D912" s="144" t="s">
        <v>192</v>
      </c>
      <c r="E912" s="144" t="s">
        <v>395</v>
      </c>
      <c r="F912" s="144">
        <v>540102</v>
      </c>
      <c r="G912" s="144" t="s">
        <v>159</v>
      </c>
      <c r="H912" s="144" t="s">
        <v>1689</v>
      </c>
      <c r="I912" s="144" t="s">
        <v>92</v>
      </c>
      <c r="J912" s="144" t="s">
        <v>92</v>
      </c>
      <c r="K912" s="144" t="s">
        <v>548</v>
      </c>
      <c r="L912" s="144">
        <v>0</v>
      </c>
      <c r="M912" s="162">
        <v>0</v>
      </c>
      <c r="N912" s="144">
        <v>0</v>
      </c>
      <c r="O912" s="144">
        <v>0</v>
      </c>
      <c r="P912" s="144"/>
      <c r="Q912" s="144"/>
      <c r="R912" s="144">
        <v>0</v>
      </c>
      <c r="S912" s="163">
        <v>0</v>
      </c>
    </row>
    <row r="913" spans="1:19" x14ac:dyDescent="0.25">
      <c r="A913" s="164" t="s">
        <v>114</v>
      </c>
      <c r="B913" s="145" t="s">
        <v>362</v>
      </c>
      <c r="C913" s="145">
        <v>1101</v>
      </c>
      <c r="D913" s="145" t="s">
        <v>90</v>
      </c>
      <c r="E913" s="145" t="s">
        <v>89</v>
      </c>
      <c r="F913" s="145">
        <v>451001</v>
      </c>
      <c r="G913" s="145" t="s">
        <v>1735</v>
      </c>
      <c r="H913" s="145" t="s">
        <v>1689</v>
      </c>
      <c r="I913" s="145" t="s">
        <v>92</v>
      </c>
      <c r="J913" s="145" t="s">
        <v>92</v>
      </c>
      <c r="K913" s="145" t="s">
        <v>548</v>
      </c>
      <c r="L913" s="145">
        <v>0</v>
      </c>
      <c r="M913" s="165">
        <v>0</v>
      </c>
      <c r="N913" s="145">
        <v>0</v>
      </c>
      <c r="O913" s="145">
        <v>0</v>
      </c>
      <c r="P913" s="145"/>
      <c r="Q913" s="145"/>
      <c r="R913" s="145">
        <v>0</v>
      </c>
      <c r="S913" s="166">
        <v>0</v>
      </c>
    </row>
    <row r="914" spans="1:19" x14ac:dyDescent="0.25">
      <c r="A914" s="161" t="s">
        <v>114</v>
      </c>
      <c r="B914" s="144" t="s">
        <v>371</v>
      </c>
      <c r="C914" s="144">
        <v>1100</v>
      </c>
      <c r="D914" s="144" t="s">
        <v>2136</v>
      </c>
      <c r="E914" s="144" t="s">
        <v>995</v>
      </c>
      <c r="F914" s="144">
        <v>231001</v>
      </c>
      <c r="G914" s="144" t="s">
        <v>119</v>
      </c>
      <c r="H914" s="144" t="s">
        <v>1646</v>
      </c>
      <c r="I914" s="144" t="s">
        <v>92</v>
      </c>
      <c r="J914" s="144" t="s">
        <v>92</v>
      </c>
      <c r="K914" s="144" t="s">
        <v>548</v>
      </c>
      <c r="L914" s="144">
        <v>0</v>
      </c>
      <c r="M914" s="162">
        <v>0</v>
      </c>
      <c r="N914" s="144">
        <v>0</v>
      </c>
      <c r="O914" s="144">
        <v>0</v>
      </c>
      <c r="P914" s="144"/>
      <c r="Q914" s="144"/>
      <c r="R914" s="144">
        <v>0</v>
      </c>
      <c r="S914" s="163">
        <v>0</v>
      </c>
    </row>
    <row r="915" spans="1:19" x14ac:dyDescent="0.25">
      <c r="A915" s="164" t="s">
        <v>114</v>
      </c>
      <c r="B915" s="145" t="s">
        <v>420</v>
      </c>
      <c r="C915" s="145">
        <v>2112</v>
      </c>
      <c r="D915" s="145" t="s">
        <v>178</v>
      </c>
      <c r="E915" s="145" t="s">
        <v>177</v>
      </c>
      <c r="F915" s="145">
        <v>230101</v>
      </c>
      <c r="G915" s="145" t="s">
        <v>119</v>
      </c>
      <c r="H915" s="145" t="s">
        <v>1651</v>
      </c>
      <c r="I915" s="145" t="s">
        <v>92</v>
      </c>
      <c r="J915" s="145" t="s">
        <v>92</v>
      </c>
      <c r="K915" s="145" t="s">
        <v>548</v>
      </c>
      <c r="L915" s="145">
        <v>0</v>
      </c>
      <c r="M915" s="165">
        <v>0</v>
      </c>
      <c r="N915" s="145">
        <v>0</v>
      </c>
      <c r="O915" s="145">
        <v>0</v>
      </c>
      <c r="P915" s="145"/>
      <c r="Q915" s="145"/>
      <c r="R915" s="145">
        <v>0</v>
      </c>
      <c r="S915" s="166">
        <v>0</v>
      </c>
    </row>
    <row r="916" spans="1:19" x14ac:dyDescent="0.25">
      <c r="A916" s="161" t="s">
        <v>114</v>
      </c>
      <c r="B916" s="144" t="s">
        <v>392</v>
      </c>
      <c r="C916" s="144">
        <v>1111</v>
      </c>
      <c r="D916" s="144" t="s">
        <v>158</v>
      </c>
      <c r="E916" s="144" t="s">
        <v>491</v>
      </c>
      <c r="F916" s="144">
        <v>540101</v>
      </c>
      <c r="G916" s="144" t="s">
        <v>159</v>
      </c>
      <c r="H916" s="144" t="s">
        <v>1646</v>
      </c>
      <c r="I916" s="144" t="s">
        <v>92</v>
      </c>
      <c r="J916" s="144" t="s">
        <v>92</v>
      </c>
      <c r="K916" s="144" t="s">
        <v>548</v>
      </c>
      <c r="L916" s="144">
        <v>0</v>
      </c>
      <c r="M916" s="162">
        <v>0</v>
      </c>
      <c r="N916" s="144">
        <v>0</v>
      </c>
      <c r="O916" s="144">
        <v>0</v>
      </c>
      <c r="P916" s="144"/>
      <c r="Q916" s="144"/>
      <c r="R916" s="144">
        <v>0</v>
      </c>
      <c r="S916" s="163">
        <v>0</v>
      </c>
    </row>
    <row r="917" spans="1:19" x14ac:dyDescent="0.25">
      <c r="A917" s="164" t="s">
        <v>114</v>
      </c>
      <c r="B917" s="145" t="s">
        <v>392</v>
      </c>
      <c r="C917" s="145">
        <v>1111</v>
      </c>
      <c r="D917" s="145" t="s">
        <v>158</v>
      </c>
      <c r="E917" s="145" t="s">
        <v>491</v>
      </c>
      <c r="F917" s="145">
        <v>540101</v>
      </c>
      <c r="G917" s="145" t="s">
        <v>159</v>
      </c>
      <c r="H917" s="145" t="s">
        <v>1637</v>
      </c>
      <c r="I917" s="145" t="s">
        <v>92</v>
      </c>
      <c r="J917" s="145" t="s">
        <v>92</v>
      </c>
      <c r="K917" s="145" t="s">
        <v>548</v>
      </c>
      <c r="L917" s="145">
        <v>0</v>
      </c>
      <c r="M917" s="165">
        <v>0</v>
      </c>
      <c r="N917" s="145">
        <v>0</v>
      </c>
      <c r="O917" s="145">
        <v>0</v>
      </c>
      <c r="P917" s="145"/>
      <c r="Q917" s="145"/>
      <c r="R917" s="145">
        <v>0</v>
      </c>
      <c r="S917" s="166">
        <v>0</v>
      </c>
    </row>
    <row r="918" spans="1:19" x14ac:dyDescent="0.25">
      <c r="A918" s="161" t="s">
        <v>114</v>
      </c>
      <c r="B918" s="144" t="s">
        <v>628</v>
      </c>
      <c r="C918" s="144">
        <v>1100</v>
      </c>
      <c r="D918" s="144" t="s">
        <v>144</v>
      </c>
      <c r="E918" s="144" t="s">
        <v>138</v>
      </c>
      <c r="F918" s="144">
        <v>500902</v>
      </c>
      <c r="G918" s="144" t="s">
        <v>1794</v>
      </c>
      <c r="H918" s="144" t="s">
        <v>1635</v>
      </c>
      <c r="I918" s="144" t="s">
        <v>92</v>
      </c>
      <c r="J918" s="144" t="s">
        <v>92</v>
      </c>
      <c r="K918" s="144" t="s">
        <v>548</v>
      </c>
      <c r="L918" s="144">
        <v>0</v>
      </c>
      <c r="M918" s="162">
        <v>0</v>
      </c>
      <c r="N918" s="144">
        <v>0</v>
      </c>
      <c r="O918" s="144">
        <v>0</v>
      </c>
      <c r="P918" s="144"/>
      <c r="Q918" s="144"/>
      <c r="R918" s="144">
        <v>0</v>
      </c>
      <c r="S918" s="163">
        <v>0</v>
      </c>
    </row>
    <row r="919" spans="1:19" x14ac:dyDescent="0.25">
      <c r="A919" s="164" t="s">
        <v>114</v>
      </c>
      <c r="B919" s="145" t="s">
        <v>1126</v>
      </c>
      <c r="C919" s="145">
        <v>2010</v>
      </c>
      <c r="D919" s="145" t="s">
        <v>190</v>
      </c>
      <c r="E919" s="145" t="s">
        <v>1129</v>
      </c>
      <c r="F919" s="145">
        <v>380101</v>
      </c>
      <c r="G919" s="145" t="s">
        <v>1732</v>
      </c>
      <c r="H919" s="145" t="s">
        <v>1635</v>
      </c>
      <c r="I919" s="145" t="s">
        <v>92</v>
      </c>
      <c r="J919" s="145" t="s">
        <v>92</v>
      </c>
      <c r="K919" s="145" t="s">
        <v>548</v>
      </c>
      <c r="L919" s="145">
        <v>0</v>
      </c>
      <c r="M919" s="165">
        <v>0</v>
      </c>
      <c r="N919" s="145">
        <v>0</v>
      </c>
      <c r="O919" s="145">
        <v>0</v>
      </c>
      <c r="P919" s="145"/>
      <c r="Q919" s="145"/>
      <c r="R919" s="145">
        <v>0</v>
      </c>
      <c r="S919" s="166">
        <v>0</v>
      </c>
    </row>
    <row r="920" spans="1:19" x14ac:dyDescent="0.25">
      <c r="A920" s="161" t="s">
        <v>114</v>
      </c>
      <c r="B920" s="144" t="s">
        <v>306</v>
      </c>
      <c r="C920" s="144">
        <v>1101</v>
      </c>
      <c r="D920" s="144" t="s">
        <v>131</v>
      </c>
      <c r="E920" s="144" t="s">
        <v>130</v>
      </c>
      <c r="F920" s="144">
        <v>451101</v>
      </c>
      <c r="G920" s="144" t="s">
        <v>1735</v>
      </c>
      <c r="H920" s="144" t="s">
        <v>1635</v>
      </c>
      <c r="I920" s="144" t="s">
        <v>92</v>
      </c>
      <c r="J920" s="144" t="s">
        <v>92</v>
      </c>
      <c r="K920" s="144" t="s">
        <v>548</v>
      </c>
      <c r="L920" s="144">
        <v>0</v>
      </c>
      <c r="M920" s="162">
        <v>0</v>
      </c>
      <c r="N920" s="144">
        <v>0</v>
      </c>
      <c r="O920" s="144">
        <v>0</v>
      </c>
      <c r="P920" s="144"/>
      <c r="Q920" s="144"/>
      <c r="R920" s="144">
        <v>0</v>
      </c>
      <c r="S920" s="16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209</v>
      </c>
      <c r="B1" t="s">
        <v>88</v>
      </c>
    </row>
    <row r="2" spans="1:2" x14ac:dyDescent="0.25">
      <c r="A2" s="7" t="s">
        <v>210</v>
      </c>
      <c r="B2" t="s">
        <v>183</v>
      </c>
    </row>
    <row r="3" spans="1:2" x14ac:dyDescent="0.25">
      <c r="A3" s="8" t="s">
        <v>191</v>
      </c>
      <c r="B3" t="s">
        <v>201</v>
      </c>
    </row>
    <row r="5" spans="1:2" x14ac:dyDescent="0.25">
      <c r="A5" s="10" t="s">
        <v>96</v>
      </c>
      <c r="B5" t="s">
        <v>211</v>
      </c>
    </row>
    <row r="6" spans="1:2" x14ac:dyDescent="0.25">
      <c r="A6" s="10" t="s">
        <v>100</v>
      </c>
      <c r="B6" t="s">
        <v>212</v>
      </c>
    </row>
    <row r="7" spans="1:2" x14ac:dyDescent="0.25">
      <c r="A7" s="36" t="s">
        <v>99</v>
      </c>
      <c r="B7" t="s">
        <v>213</v>
      </c>
    </row>
    <row r="8" spans="1:2" x14ac:dyDescent="0.25">
      <c r="A8" s="22" t="s">
        <v>184</v>
      </c>
      <c r="B8" t="s">
        <v>214</v>
      </c>
    </row>
    <row r="9" spans="1:2" x14ac:dyDescent="0.25">
      <c r="A9" s="25" t="s">
        <v>108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CC3EF-9741-4B20-BBE2-7E934B1AF1E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06176EF-D8AC-47F1-8EB9-4ACBF4D460EC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7dcc4a76-b6f0-4a5c-8242-557922f7abb0"/>
    <ds:schemaRef ds:uri="9fff0862-dda6-4fd7-9437-296e7a0fcd4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2019-05-31T17:01:29Z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