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https://borusg.sharepoint.com/team_sites/galileo/Shared Documents/Affordable Learning Georgia (ALG)/Archived Tracking Sheets/Spring 2019/"/>
    </mc:Choice>
  </mc:AlternateContent>
  <bookViews>
    <workbookView xWindow="0" yWindow="0" windowWidth="21735" windowHeight="10560"/>
  </bookViews>
  <sheets>
    <sheet name="Savings Tables" sheetId="7" r:id="rId1"/>
    <sheet name="Grants Data" sheetId="1" r:id="rId2"/>
    <sheet name="Catalog Designators Fall2018" sheetId="9" r:id="rId3"/>
    <sheet name="Catalog Designators Spring2019" sheetId="10" r:id="rId4"/>
    <sheet name="Data Types" sheetId="3" r:id="rId5"/>
  </sheets>
  <calcPr calcId="162913"/>
  <pivotCaches>
    <pivotCache cacheId="2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7" l="1"/>
  <c r="B23" i="7" s="1"/>
  <c r="B15" i="7"/>
  <c r="B18" i="7" s="1"/>
  <c r="A9" i="7" l="1"/>
  <c r="E15" i="7" l="1"/>
  <c r="E16" i="7"/>
  <c r="E17" i="7"/>
  <c r="E20" i="7"/>
  <c r="E21" i="7"/>
  <c r="E22" i="7"/>
  <c r="E18" i="7" l="1"/>
  <c r="E23" i="7"/>
  <c r="A12" i="7"/>
  <c r="B27" i="7" l="1"/>
  <c r="C17" i="7"/>
  <c r="C16" i="7"/>
  <c r="B26" i="7" l="1"/>
  <c r="F16" i="7"/>
  <c r="C21" i="7"/>
  <c r="D15" i="7"/>
  <c r="F17" i="7"/>
  <c r="C22" i="7"/>
  <c r="D16" i="7"/>
  <c r="F15" i="7"/>
  <c r="D17" i="7"/>
  <c r="C15" i="7"/>
  <c r="C18" i="7" s="1"/>
  <c r="F21" i="7" l="1"/>
  <c r="F22" i="7"/>
  <c r="D18" i="7"/>
  <c r="F18" i="7"/>
  <c r="D22" i="7"/>
  <c r="F20" i="7"/>
  <c r="D20" i="7"/>
  <c r="D21" i="7"/>
  <c r="C20" i="7"/>
  <c r="C23" i="7" s="1"/>
  <c r="F23" i="7" l="1"/>
  <c r="D23" i="7"/>
</calcChain>
</file>

<file path=xl/comments1.xml><?xml version="1.0" encoding="utf-8"?>
<comments xmlns="http://schemas.openxmlformats.org/spreadsheetml/2006/main">
  <authors>
    <author>Jeff Gallant</author>
    <author>tc={DF06F59B-57C7-4913-ABCE-96C5EAEDF8AC}</author>
    <author>tc={081237C3-4A23-4204-B308-FD618F514A6C}</author>
    <author>tc={8AD588E9-7DFF-41E0-A553-8FA4C32BB136}</author>
    <author>Author</author>
  </authors>
  <commentList>
    <comment ref="BG1" authorId="0" shapeId="0">
      <text>
        <r>
          <rPr>
            <sz val="11"/>
            <color theme="1"/>
            <rFont val="Calibri"/>
            <family val="2"/>
            <scheme val="minor"/>
          </rPr>
          <t xml:space="preserve">Method: 
Find the cost of the updated analog to the original text. Use the publisher websites directly whenever possible; use well-known vendors (Amazon, Barnes and Noble) when this is not an option. 
Directly hyperlink the price site in the cell if one textbook, create a comment with URLs if more than one. 
If using current edition in proposal, find current edition now. 
Go with the proposal on format - most are new/print prices, some specifically indicate earlier editions, electronic versions, and add-on platforms. 
</t>
        </r>
      </text>
    </comment>
    <comment ref="BG113" authorId="0" shapeId="0">
      <text>
        <r>
          <rPr>
            <sz val="11"/>
            <color theme="1"/>
            <rFont val="Calibri"/>
            <family val="2"/>
            <scheme val="minor"/>
          </rPr>
          <t xml:space="preserve">Reports were smaller for this due to the recommendation nature of participant selection and textbooks weren't indicated, just cost savings within a questionnaire. From here, we'll go with an average cost of all texts at $188 as reported in the OMA tracking sheet. 
</t>
        </r>
      </text>
    </comment>
    <comment ref="BB11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Email. 
Includes the removal of students in Pace's course due to update to MATH 2200</t>
        </r>
      </text>
    </comment>
    <comment ref="BG118" authorId="0" shapeId="0">
      <text>
        <r>
          <rPr>
            <sz val="11"/>
            <color theme="1"/>
            <rFont val="Calibri"/>
            <family val="2"/>
            <scheme val="minor"/>
          </rPr>
          <t>Average:
1. 61.99 specifically indicated ebook version https://www.pearson.com/us/higher-education/program/Kubasek-Legal-Environment-of-Business-The-A-Critical-Thinking-Approach-8th-Edition/PGM296852.html?tab=order
2. 249.95 bound book https://www.cengage.com/c/business-law-text-and-cases-14e-clarkson/9781305967250#compare-buying-options</t>
        </r>
      </text>
    </comment>
    <comment ref="BG119" authorId="1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2019 Survey: Only the text is replaced now, homework is not. Cost savings reduced to $100.
</t>
        </r>
      </text>
    </comment>
    <comment ref="BG120" authorId="0" shapeId="0">
      <text>
        <r>
          <rPr>
            <sz val="11"/>
            <color theme="1"/>
            <rFont val="Calibri"/>
            <family val="2"/>
            <scheme val="minor"/>
          </rPr>
          <t>280.93 - $12 post-project cost</t>
        </r>
      </text>
    </comment>
    <comment ref="BB12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Michael Lewkowicz, who is working on the project in a mini-grant.</t>
        </r>
      </text>
    </comment>
    <comment ref="BG123" authorId="0" shapeId="0">
      <text>
        <r>
          <rPr>
            <sz val="11"/>
            <color theme="1"/>
            <rFont val="Calibri"/>
            <family val="2"/>
            <scheme val="minor"/>
          </rPr>
          <t>1) 127.67 https://www.pearson.com/us/higher-education/program/O-Connor-American-Government-2014-Election-Edition-Plus-NEW-My-Lab-Political-Science-for-American-Government-Access-Card-Package-12th-Edition/PGM76676.html?tab=order
2) 37.00 https://www.pearson.com/us/higher-education/product/Bullock-Georgia-Politics-in-a-State-of-Change-2nd-Edition/9780205864676.html</t>
        </r>
      </text>
    </comment>
    <comment ref="BG124" authorId="0" shapeId="0">
      <text>
        <r>
          <rPr>
            <sz val="11"/>
            <color theme="1"/>
            <rFont val="Calibri"/>
            <family val="2"/>
            <scheme val="minor"/>
          </rPr>
          <t>1) 235.00 https://www.pearson.com/us/higher-education/program/Bauman-Microbiology-with-Diseases-by-Body-System-Plus-Mastering-Microbiology-with-Pearson-e-Text-Access-Card-Package-5th-Edition/PGM333450.html?tab=order
2) 79.80 in-house published</t>
        </r>
      </text>
    </comment>
    <comment ref="BB12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B12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Confirmed from December 2018 OpenStax Report</t>
        </r>
      </text>
    </comment>
    <comment ref="BG129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1. 277.20 https://www.pearson.com/us/higher-education/product/Briggs-Calculus-for-Scientists-and-Engineers/9780321826695.html?tab=order
2. 213.40 https://www.pearson.com/us/higher-education/product/Barnett-Calculus-for-Business-Economics-Life-Sciences-and-Social-Sciences-Brief-Version-14th-Edition/9780134851990.html?tab=order 
3. 249.95 https://www.cengage.com/c/a-first-course-in-differential-equations-with-modeling-applications-11e-zill
</t>
        </r>
      </text>
    </comment>
    <comment ref="BG130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 of many choices department-wide, see proposal 255.
</t>
        </r>
      </text>
    </comment>
    <comment ref="BG131" authorId="0" shapeId="0">
      <text>
        <r>
          <rPr>
            <sz val="11"/>
            <color theme="1"/>
            <rFont val="Calibri"/>
            <family val="2"/>
            <scheme val="minor"/>
          </rPr>
          <t>Average:
1. 168.75 http://books.wwnorton.com/books/webad-detail-editions.aspx?id=4294993785 
2. 263.95 https://www.cengage.com/c/organic-chemistry-9e-mcmurry 
=216.35 
-62.50 post
=153.85</t>
        </r>
      </text>
    </comment>
    <comment ref="BG132" authorId="0" shapeId="0">
      <text>
        <r>
          <rPr>
            <sz val="11"/>
            <color theme="1"/>
            <rFont val="Calibri"/>
            <family val="2"/>
            <scheme val="minor"/>
          </rPr>
          <t>1) 252.33 https://www.pearson.com/us/higher-education/program/Tro-Principles-of-Chemistry-A-Molecular-Approach-Plus-Mastering-Chemistry-with-e-Text-Access-Card-Package-3rd-Edition/PGM142927.html?tab=order-info
2) 68.95 https://www.pearsonmylabandmastering.com/northamerica/masteringchemistry/educators/titles-available/title.php?isbn=9780321937711
=321.28
-65 post
=256.28</t>
        </r>
      </text>
    </comment>
    <comment ref="BB13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email: indicated the department had new rules preventing OER use</t>
        </r>
      </text>
    </comment>
    <comment ref="BG133" authorId="0" shapeId="0">
      <text>
        <r>
          <rPr>
            <sz val="11"/>
            <color theme="1"/>
            <rFont val="Calibri"/>
            <family val="2"/>
            <scheme val="minor"/>
          </rPr>
          <t xml:space="preserve">Per proposal:
C1 9x30x299.95= 80.986.50
C3 5x30x299.95= 44,992.50
LA 3x30x209.80= 18,882.00
DE 3x30x249.95= 22,495.50
Total: 167,356.50
Per student avg. $278.92
1) 299.95 https://www.cengage.com/c/calculus-early-transcendentals-8e-stewart
2) 209.80 https://www.pearson.com/us/higher-education/product/Lay-Linear-Algebra-and-Its-Applications-5th-Edition/9780321982384.html
3) 249.95 https://www.cengage.com/c/a-first-course-in-differential-equations-with-modeling-applications-11e-zill
</t>
        </r>
      </text>
    </comment>
    <comment ref="BG134" authorId="0" shapeId="0">
      <text>
        <r>
          <rPr>
            <sz val="11"/>
            <color theme="1"/>
            <rFont val="Calibri"/>
            <family val="2"/>
            <scheme val="minor"/>
          </rPr>
          <t xml:space="preserve">1010 1242x129.95= 161,397
1130 210x74.95=15,739.50
Total: 177,136.50
Per student avg. $121.99
1) 129.95 https://www.cengage.com/c/principles-and-labs-for-fitness-and-wellness-14e-hoeger
2) 74.95 https://www.cengage.com/c/walking-and-jogging-for-health-and-wellness-6e-rosato
</t>
        </r>
      </text>
    </comment>
    <comment ref="BG138" authorId="0" shapeId="0">
      <text>
        <r>
          <rPr>
            <sz val="11"/>
            <color theme="1"/>
            <rFont val="Calibri"/>
            <family val="2"/>
            <scheme val="minor"/>
          </rPr>
          <t>Proposal had departmental average</t>
        </r>
      </text>
    </comment>
    <comment ref="BG139" authorId="0" shapeId="0">
      <text>
        <r>
          <rPr>
            <sz val="11"/>
            <color theme="1"/>
            <rFont val="Calibri"/>
            <family val="2"/>
            <scheme val="minor"/>
          </rPr>
          <t xml:space="preserve">C1 2000x303.87=607,740
ST 1500x184.96= 277,440
Total: 885,180
Per student avg. 252.91
1) 303.87 https://www.pearson.com/us/higher-education/product/Thomas-Thomas-Calculus-Media-Upgrade-11th-Edition/9780321489876.html?tab=order
2) 184.96 https://www.macmillanlearning.com/Catalog/product/basicpracticeofstatistics-seventhedition-moore/valueoptions#tab
</t>
        </r>
      </text>
    </comment>
    <comment ref="BG141" authorId="2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Overridden by survey response
</t>
        </r>
      </text>
    </comment>
    <comment ref="BG142" authorId="3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Overridden by survey response
</t>
        </r>
      </text>
    </comment>
    <comment ref="BG144" authorId="0" shapeId="0">
      <text>
        <r>
          <rPr>
            <sz val="11"/>
            <color theme="1"/>
            <rFont val="Calibri"/>
            <family val="2"/>
            <scheme val="minor"/>
          </rPr>
          <t>Average:
1) 260.20 https://www.pearson.com/us/higher-education/program/Parkin-Microeconomics-Plus-My-Lab-Economics-with-Pearson-e-Text-Access-Card-Package-13th-Edition/PGM1780651.html?tab=order
2) 199.00 https://www.mheducation.com/highered/product/microeconomics-karlan-morduch/M1259813339.html#buying-options
3) 274.95 https://www.cengage.com/c/microeconomics-principles-and-applications-6e-hall</t>
        </r>
      </text>
    </comment>
    <comment ref="BB14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14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46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1) 159.60 https://www.pearson.com/us/higher-education/product/Koppelman-Understanding-Human-Differences-Multicultural-Education-for-a-Diverse-America-4th-Edition/9780132824897.html
2) 176.40 https://www.pearson.com/us/higher-education/product/Eggen-Strategies-and-Models-for-Teachers-Teaching-Content-and-Thinking-Skills-6th-Edition/9780132179331.html
</t>
        </r>
      </text>
    </comment>
    <comment ref="BB14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48" authorId="0" shapeId="0">
      <text>
        <r>
          <rPr>
            <sz val="11"/>
            <color theme="1"/>
            <rFont val="Calibri"/>
            <family val="2"/>
            <scheme val="minor"/>
          </rPr>
          <t xml:space="preserve">ZNCM/ZLCM Split. Adjusting by $20 to account for LCM
GV 648x259.60= 168,220.80
DL 192x155.49= 29,854.08
Total= 198,074.88
Per student average = 235.80
1) 259.60 https://www.pearson.com/us/higher-education/product/Urry-Campbell-Biology-11th-Edition/9780134093413.html
2) 155.49 https://www.macmillanlearning.com/Catalog/product/ecologytheeconomyofnature-seventhedition-ricklefs/valueoptions#tab
</t>
        </r>
      </text>
    </comment>
    <comment ref="BG150" authorId="0" shapeId="0">
      <text>
        <r>
          <rPr>
            <sz val="11"/>
            <color theme="1"/>
            <rFont val="Calibri"/>
            <family val="2"/>
            <scheme val="minor"/>
          </rPr>
          <t>1. 50x245.95= 12,297.50
2. 75x281.19= 21,089.25
3. 40x74.95= 2,998.00
4. 40x231.89= 9,275.60
5. 680x124.80= 84,864.00
Total: 130,524.35
Per student average: 152.66
1) 245.95 https://www.cengage.com/c/hands-on-ethical-hacking-and-network-defense-3e-simpson/9781285454610
2) 245.95 + 35.24 = 281.19 https://www.amazon.com/Gray-Hat-Hacking-Ethical-Handbook/dp/1260108414
3) 74.95 https://www.elsevier.com/books/bulletproof-wireless-security/chandra/978-0-7506-7746-2
4) 186.80 + 45.29 = 231.89 https://www.pearson.com/us/higher-education/program/Stallings-Business-Data-Communications-Infrastructure-Networking-and-Security-7th-Edition/PGM136814.html?tab=order
5) 124.80 https://www.pearson.com/us/higher-education/program/Baase-Gift-of-Fire-A-Social-Legal-and-Ethical-Issues-for-Computing-Technology-5th-Edition/PGM1225612.html?tab=order</t>
        </r>
      </text>
    </comment>
    <comment ref="BG151" authorId="0" shapeId="0">
      <text>
        <r>
          <rPr>
            <sz val="11"/>
            <color theme="1"/>
            <rFont val="Calibri"/>
            <family val="2"/>
            <scheme val="minor"/>
          </rPr>
          <t>Overruled by 2019 survey</t>
        </r>
      </text>
    </comment>
    <comment ref="BG152" authorId="0" shapeId="0">
      <text>
        <r>
          <rPr>
            <sz val="11"/>
            <color theme="1"/>
            <rFont val="Calibri"/>
            <family val="2"/>
            <scheme val="minor"/>
          </rPr>
          <t xml:space="preserve">PC 1288x127.54= 164,271.52
GSU 1740x134.00=233,160.00
Total: 397,431.52
Per student average /3028= 131.25
Perimeter: 162.54-35=127.54 
https://www.mheducation.com/highered/product/business-driven-information-systems-baltzan-phillips/M0073402982.html#buying-options
GSU: 169.00-35=134.00 WileyPlus hiding price https://www.wileyplus.com/introduction-to-information-systems/
</t>
        </r>
      </text>
    </comment>
    <comment ref="BB15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56" authorId="0" shapeId="0">
      <text>
        <r>
          <rPr>
            <sz val="11"/>
            <color theme="1"/>
            <rFont val="Calibri"/>
            <family val="2"/>
            <scheme val="minor"/>
          </rPr>
          <t>Average:
1) $105.00 https://global.oup.com/ushe/product/volds-theoretical-criminology-9780199964154?cc=us&amp;lang=en&amp;
2) $105.00 https://www.routledge.com/Criminology-Explaining-Crime-and-Its-Context-9th-Edition/Brown-Esbensen-Geis/p/book/9780323356480</t>
        </r>
      </text>
    </comment>
    <comment ref="BG157" authorId="0" shapeId="0">
      <text>
        <r>
          <rPr>
            <sz val="11"/>
            <color theme="1"/>
            <rFont val="Calibri"/>
            <family val="2"/>
            <scheme val="minor"/>
          </rPr>
          <t>Average:
1) $105.00 https://global.oup.com/ushe/product/volds-theoretical-criminology-9780199964154?cc=us&amp;lang=en&amp;
2) $105.00 https://www.routledge.com/Criminology-Explaining-Crime-and-Its-Context-9th-Edition/Brown-Esbensen-Geis/p/book/9780323356480</t>
        </r>
      </text>
    </comment>
    <comment ref="BG158" authorId="0" shapeId="0">
      <text>
        <r>
          <rPr>
            <sz val="11"/>
            <color theme="1"/>
            <rFont val="Calibri"/>
            <family val="2"/>
            <scheme val="minor"/>
          </rPr>
          <t>Large departmental average</t>
        </r>
      </text>
    </comment>
    <comment ref="BG159" authorId="0" shapeId="0">
      <text>
        <r>
          <rPr>
            <sz val="11"/>
            <color theme="1"/>
            <rFont val="Calibri"/>
            <family val="2"/>
            <scheme val="minor"/>
          </rPr>
          <t>Text is $132.18 https://www.amazon.com/gp/product/0134801148/ref=as_li_tl?ie=UTF8&amp;tag=webdevfoundat-20&amp;camp=1789&amp;creative=9325&amp;linkCode=as2&amp;creativeASIN=0134801148&amp;linkId=0e73c7307b792573d6752e5f7d1f484c
Impossible to determine what current Adobe price would be given Creative Cloud has a very different pricing model. Most likely more expensive now, but keeping original estimate</t>
        </r>
      </text>
    </comment>
    <comment ref="BG161" authorId="0" shapeId="0">
      <text>
        <r>
          <rPr>
            <sz val="11"/>
            <color theme="1"/>
            <rFont val="Calibri"/>
            <family val="2"/>
            <scheme val="minor"/>
          </rPr>
          <t xml:space="preserve">Departmental average with a very conservative figure based on used text observations in class
</t>
        </r>
      </text>
    </comment>
    <comment ref="BG162" authorId="0" shapeId="0">
      <text>
        <r>
          <rPr>
            <sz val="11"/>
            <color theme="1"/>
            <rFont val="Calibri"/>
            <family val="2"/>
            <scheme val="minor"/>
          </rPr>
          <t>Institution published text</t>
        </r>
      </text>
    </comment>
    <comment ref="BG165" authorId="0" shapeId="0">
      <text>
        <r>
          <rPr>
            <sz val="11"/>
            <color theme="1"/>
            <rFont val="Calibri"/>
            <family val="2"/>
            <scheme val="minor"/>
          </rPr>
          <t>Departmental average</t>
        </r>
      </text>
    </comment>
    <comment ref="BB16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Email, ZNCM</t>
        </r>
      </text>
    </comment>
    <comment ref="BB16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
</t>
        </r>
      </text>
    </comment>
    <comment ref="BG170" authorId="0" shapeId="0">
      <text>
        <r>
          <rPr>
            <sz val="11"/>
            <color theme="1"/>
            <rFont val="Calibri"/>
            <family val="2"/>
            <scheme val="minor"/>
          </rPr>
          <t xml:space="preserve">Summer 2018 check ends here since all other proposals are under a year old. </t>
        </r>
      </text>
    </comment>
    <comment ref="BG182" authorId="0" shapeId="0">
      <text>
        <r>
          <rPr>
            <sz val="11"/>
            <color theme="1"/>
            <rFont val="Calibri"/>
            <family val="2"/>
            <scheme val="minor"/>
          </rPr>
          <t xml:space="preserve">2nd text: APA Handbook, $39.95 http://www.apastyle.org/products/4200067.aspx
</t>
        </r>
      </text>
    </comment>
    <comment ref="N208" authorId="4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delay</t>
        </r>
      </text>
    </comment>
    <comment ref="Q230" authorId="0" shapeId="0">
      <text>
        <r>
          <rPr>
            <sz val="11"/>
            <color theme="1"/>
            <rFont val="Calibri"/>
            <family val="2"/>
            <scheme val="minor"/>
          </rPr>
          <t>Average</t>
        </r>
      </text>
    </comment>
    <comment ref="BG230" authorId="0" shapeId="0">
      <text>
        <r>
          <rPr>
            <sz val="11"/>
            <color theme="1"/>
            <rFont val="Calibri"/>
            <family val="2"/>
            <scheme val="minor"/>
          </rPr>
          <t>Average</t>
        </r>
      </text>
    </comment>
    <comment ref="BG231" authorId="0" shapeId="0">
      <text>
        <r>
          <rPr>
            <sz val="11"/>
            <color theme="1"/>
            <rFont val="Calibri"/>
            <family val="2"/>
            <scheme val="minor"/>
          </rPr>
          <t>WebAssign/Book Package</t>
        </r>
      </text>
    </comment>
    <comment ref="R25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Pretty sure the original students per semester count was a section count, because all of the annual numbers point to 926 per year. Averaging these here. </t>
        </r>
      </text>
    </comment>
    <comment ref="BB35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Confirmed that they are still using OER through email. No new numbers given. </t>
        </r>
      </text>
    </comment>
    <comment ref="BB35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357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363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BG364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Y36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366" authorId="0" shapeId="0">
      <text>
        <r>
          <rPr>
            <sz val="11"/>
            <color theme="1"/>
            <rFont val="Calibri"/>
            <family val="2"/>
            <scheme val="minor"/>
          </rPr>
          <t>Text: $249.38
https://www.mheducation.com/highered/product/hole-s-human-anatomy-physiology-shier-butler/M0078024293.html
Lab: $141.12
https://www.barnesandnoble.com/w/laboratory-manual-for-holes-human-anatomy-amp-physiology-cat-version-terry-martin/1124302678</t>
        </r>
      </text>
    </comment>
    <comment ref="BB36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37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Email, course no longer exists after Summer 2018</t>
        </r>
      </text>
    </comment>
    <comment ref="BG371" authorId="0" shapeId="0">
      <text>
        <r>
          <rPr>
            <sz val="11"/>
            <color theme="1"/>
            <rFont val="Calibri"/>
            <family val="2"/>
            <scheme val="minor"/>
          </rPr>
          <t>1st $56.88 https://www.barnesandnoble.com/w/improving-functional-outcomes-in-physical-rehabilitation-susan-b-osullivan/1124290285 
2nd $315.00 https://www.barnesandnoble.com/w/improving-functional-outcomes-in-physical-rehabilitation-susan-b-osullivan/1124290285
3rd $99.20 https://evolve.elsevier.com/cs/product/9780323075862?role=student
4th $86.40 https://evolve.elsevier.com/cs/product/9780323006996</t>
        </r>
      </text>
    </comment>
    <comment ref="BB37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37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Klar and other faculty picked this up, ZNCM/ZLCM list
</t>
        </r>
      </text>
    </comment>
    <comment ref="BB37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Continued by others in ZLCM, redoing student count based on list</t>
        </r>
      </text>
    </comment>
    <comment ref="BG373" authorId="0" shapeId="0">
      <text>
        <r>
          <rPr>
            <sz val="11"/>
            <color theme="1"/>
            <rFont val="Calibri"/>
            <family val="2"/>
            <scheme val="minor"/>
          </rPr>
          <t>Adjusted estimate plus low-cost $40, continued in ZNCM/ZLCM</t>
        </r>
      </text>
    </comment>
    <comment ref="BG374" authorId="0" shapeId="0">
      <text>
        <r>
          <rPr>
            <sz val="11"/>
            <color theme="1"/>
            <rFont val="Calibri"/>
            <family val="2"/>
            <scheme val="minor"/>
          </rPr>
          <t>Cost plus Sapling</t>
        </r>
      </text>
    </comment>
    <comment ref="BB37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37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G377" authorId="0" shapeId="0">
      <text>
        <r>
          <rPr>
            <sz val="11"/>
            <color theme="1"/>
            <rFont val="Calibri"/>
            <family val="2"/>
            <scheme val="minor"/>
          </rPr>
          <t>Text $299.20 https://www.pearson.com/us/higher-education/program/Marieb-Human-Anatomy-Physiology-Plus-Mastering-A-P-with-e-Text-Access-Card-Package-10th-Edition/PGM239608.html?tab=packages
Lab $147 https://www.pearson.com/us/higher-education/program/Marieb-Human-Anatomy-Physiology-Laboratory-Manual-Cat-Version-Plus-Mastering-A-P-with-e-Text-Access-Card-Package-12th-Edition/PGM229782.html?tab=order
-$35 cost</t>
        </r>
      </text>
    </comment>
    <comment ref="Q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data</t>
        </r>
      </text>
    </comment>
    <comment ref="Y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</t>
        </r>
      </text>
    </comment>
    <comment ref="BB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Adjusted number based on enrollment</t>
        </r>
      </text>
    </comment>
    <comment ref="BG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enrollment $40 cap</t>
        </r>
      </text>
    </comment>
    <comment ref="BG381" authorId="0" shapeId="0">
      <text>
        <r>
          <rPr>
            <sz val="11"/>
            <color theme="1"/>
            <rFont val="Calibri"/>
            <family val="2"/>
            <scheme val="minor"/>
          </rPr>
          <t>Spatz $44 https://exploringstatistics.com/bookstores.php
Passer $181.03 https://www.barnesandnoble.com/w/research-methods-michael-passer/1117355364
Cozby $133.33 https://www.mheducation.com/highered/product/methods-behavioral-research-cozby-bates/M1259676986.html
Howell $239.35 https://www.cengage.com/c/fundamental-statistics-for-the-behavioral-sciences-9e-howell/9781305652972#compare-buying-options
 Avg of two courses</t>
        </r>
      </text>
    </comment>
    <comment ref="BG382" authorId="0" shapeId="0">
      <text>
        <r>
          <rPr>
            <sz val="11"/>
            <color theme="1"/>
            <rFont val="Calibri"/>
            <family val="2"/>
            <scheme val="minor"/>
          </rPr>
          <t xml:space="preserve">This was the institution's biology lab manual, moving from paid to OER. </t>
        </r>
      </text>
    </comment>
    <comment ref="Y38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8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ZNCM, changed based on enrollment data</t>
        </r>
      </text>
    </comment>
    <comment ref="BG383" authorId="0" shapeId="0">
      <text>
        <r>
          <rPr>
            <b/>
            <sz val="9"/>
            <color indexed="81"/>
            <rFont val="Tahoma"/>
            <family val="2"/>
          </rPr>
          <t>Jeff Gallant:300.21 minus $40 cost cap for ZLCM enrollments</t>
        </r>
      </text>
    </comment>
    <comment ref="BB38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38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8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Email.</t>
        </r>
      </text>
    </comment>
    <comment ref="BG388" authorId="0" shapeId="0">
      <text>
        <r>
          <rPr>
            <sz val="11"/>
            <color theme="1"/>
            <rFont val="Calibri"/>
            <family val="2"/>
            <scheme val="minor"/>
          </rPr>
          <t>Using a standard text for reference per the proposal</t>
        </r>
      </text>
    </comment>
    <comment ref="BB38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389" authorId="0" shapeId="0">
      <text>
        <r>
          <rPr>
            <sz val="11"/>
            <color theme="1"/>
            <rFont val="Calibri"/>
            <family val="2"/>
            <scheme val="minor"/>
          </rPr>
          <t>LIBR 1101 $88.95 https://www.cengage.com/c/100-information-literacy-success-loose-leaf-version-4e-wilson?filterBy=Student
EDUC 3200 $154.40 https://www.pearson.com/us/higher-education/product/Lever-Duffy-Teaching-and-Learning-with-Technology-4th-Edition/9780138007966.html</t>
        </r>
      </text>
    </comment>
    <comment ref="BG390" authorId="0" shapeId="0">
      <text>
        <r>
          <rPr>
            <sz val="11"/>
            <color theme="1"/>
            <rFont val="Calibri"/>
            <family val="2"/>
            <scheme val="minor"/>
          </rPr>
          <t>PSYC: $115.99 https://www.macmillanlearning.com/Catalog/product/psychologyineverydaylife-fourthedition-myers/valueoptions#tab 
SOCI: $190.00 https://www.pearson.com/us/higher-education/product/Henslin-Essentials-of-Sociology-12th-Edition/9780134205588.html</t>
        </r>
      </text>
    </comment>
    <comment ref="BG391" authorId="0" shapeId="0">
      <text>
        <r>
          <rPr>
            <sz val="11"/>
            <color theme="1"/>
            <rFont val="Calibri"/>
            <family val="2"/>
            <scheme val="minor"/>
          </rPr>
          <t>Macro $257.99 https://www.macmillanlearning.com/Catalog/product/macroeconomics-fourthedition-krugman/valueoptions#tab
Micro $257.99 https://www.macmillanlearning.com/Catalog/product/microeconomics-fourthedition-krugman/valueoptions#tab</t>
        </r>
      </text>
    </comment>
    <comment ref="BB39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Rebecca Weaver. Recent emails show she is leading a committee at Perimeter on the open textbook. </t>
        </r>
      </text>
    </comment>
    <comment ref="BG392" authorId="0" shapeId="0">
      <text>
        <r>
          <rPr>
            <sz val="11"/>
            <color theme="1"/>
            <rFont val="Calibri"/>
            <family val="2"/>
            <scheme val="minor"/>
          </rPr>
          <t xml:space="preserve">Steps to Writing Well $99.95 https://www.cengage.com/c/steps-to-writing-well-with-additional-readings-2016-mla-update-10e-wyrick
Rules for Writers $51.99 https://www.macmillanlearning.com/Catalog/product/rulesforwriterswith2016mlaupdate-eighthedition-hacker/valueoptions#tab
</t>
        </r>
      </text>
    </comment>
    <comment ref="Y39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39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Q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</t>
        </r>
      </text>
    </comment>
    <comment ref="R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
</t>
        </r>
      </text>
    </comment>
    <comment ref="BB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ZLCM Data</t>
        </r>
      </text>
    </comment>
    <comment ref="BG394" authorId="0" shapeId="0">
      <text>
        <r>
          <rPr>
            <sz val="11"/>
            <color theme="1"/>
            <rFont val="Calibri"/>
            <family val="2"/>
            <scheme val="minor"/>
          </rPr>
          <t>Adjusted for ZLCM $40 Cost Cap
Spring $160 https://www.routledge.com/American-Education-18th-Edition/Spring/p/book/9781138087255 
Sensoy $34.95 https://www.tcpress.com/is-everyone-really-equal-9780807758618 
Slavin $81.27 https://www.pearson.com/us/higher-education/program/Slavin-Educational-Psychology-Theory-and-Practice-with-My-Lab-Education-with-Enhanced</t>
        </r>
      </text>
    </comment>
    <comment ref="Y39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39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39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Overriden by 2019 Survey</t>
        </r>
      </text>
    </comment>
    <comment ref="BB39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Samuel Cartwright</t>
        </r>
      </text>
    </comment>
    <comment ref="BG398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Y399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9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
</t>
        </r>
      </text>
    </comment>
    <comment ref="BG399" authorId="0" shapeId="0">
      <text>
        <r>
          <rPr>
            <sz val="11"/>
            <color theme="1"/>
            <rFont val="Calibri"/>
            <family val="2"/>
            <scheme val="minor"/>
          </rPr>
          <t xml:space="preserve">Algebra $262.27 https://www.pearson.com/us/higher-education/product/Bittinger-College-Algebra-Graphs-and-Models-6th-Edition/9780134179032.html?tab=order
Trigonometry Bundle $324.95 https://www.pearson.com/us/higher-education/product/Bittinger-College-Algebra-Graphs-and-Models-6th-Edition/9780134179032.html?tab=order
Precalculus Bundle $323.95 https://www.cengage.com/c/precalculus-10e-larson
Statistics $177.80 https://www.pearson.com/us/higher-education/product/Triola-Essentials-of-Statistics-5th-Edition/9780321924599.html?tab=order 
Minus ($32.95*3) costs
</t>
        </r>
      </text>
    </comment>
    <comment ref="P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T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B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401" authorId="0" shapeId="0">
      <text>
        <r>
          <rPr>
            <sz val="11"/>
            <color theme="1"/>
            <rFont val="Calibri"/>
            <family val="2"/>
            <scheme val="minor"/>
          </rPr>
          <t>Various monographs and technology guides</t>
        </r>
      </text>
    </comment>
    <comment ref="Y402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0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Dr. Denley Email</t>
        </r>
      </text>
    </comment>
    <comment ref="BG402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BB40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404" authorId="0" shapeId="0">
      <text>
        <r>
          <rPr>
            <sz val="11"/>
            <color theme="1"/>
            <rFont val="Calibri"/>
            <family val="2"/>
            <scheme val="minor"/>
          </rPr>
          <t>Martin-Gay $235.80 https://www.pearson.com/us/higher-education/program/Martin-Gay-Beginning-Intermediate-Algebra-Plus-NEW-My-Lab-Math-with-Pearson-e-Text-Access-Card-Package-6th-Edition/PGM334409.html?tab=order
Redlin/Watson $299.95 https://www.cengage.com/c/algebra-and-trigonometry-4e-stewart/9781305071742#compare-buying-options 
Larson Edwards $249.95
https://www.cengage.com/c/calculus-11e-larson#</t>
        </r>
      </text>
    </comment>
    <comment ref="BG405" authorId="0" shapeId="0">
      <text>
        <r>
          <rPr>
            <sz val="11"/>
            <color theme="1"/>
            <rFont val="Calibri"/>
            <family val="2"/>
            <scheme val="minor"/>
          </rPr>
          <t>Various technology guides</t>
        </r>
      </text>
    </comment>
    <comment ref="BG40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Overruled by 2019 survey</t>
        </r>
      </text>
    </comment>
    <comment ref="BG408" authorId="0" shapeId="0">
      <text>
        <r>
          <rPr>
            <sz val="11"/>
            <color theme="1"/>
            <rFont val="Calibri"/>
            <family val="2"/>
            <scheme val="minor"/>
          </rPr>
          <t>Based on the average done on 129 between using and not using Connect.</t>
        </r>
      </text>
    </comment>
    <comment ref="BG414" authorId="0" shapeId="0">
      <text>
        <r>
          <rPr>
            <sz val="11"/>
            <color theme="1"/>
            <rFont val="Calibri"/>
            <family val="2"/>
            <scheme val="minor"/>
          </rPr>
          <t>1. $14.84
2. $34.59 https://www.barnesandnoble.com/w/history-of-east-asia-charles-holcombe/1100958923
3. $155 https://www.routledge.com/Asian-Popular-Culture-in-Transition/Lent-Fitzsimmons/p/book/9780415692847</t>
        </r>
      </text>
    </comment>
    <comment ref="BB41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417" authorId="0" shapeId="0">
      <text>
        <r>
          <rPr>
            <sz val="11"/>
            <color theme="1"/>
            <rFont val="Calibri"/>
            <family val="2"/>
            <scheme val="minor"/>
          </rPr>
          <t xml:space="preserve">Replacement for their own institution's guide and supplementals. </t>
        </r>
      </text>
    </comment>
    <comment ref="BG418" authorId="0" shapeId="0">
      <text>
        <r>
          <rPr>
            <sz val="11"/>
            <color theme="1"/>
            <rFont val="Calibri"/>
            <family val="2"/>
            <scheme val="minor"/>
          </rPr>
          <t>Various lab manuals</t>
        </r>
      </text>
    </comment>
    <comment ref="BB42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B42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42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 - Andrea Jacques, she's married now</t>
        </r>
      </text>
    </comment>
    <comment ref="BB42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27" authorId="0" shapeId="0">
      <text>
        <r>
          <rPr>
            <sz val="11"/>
            <color theme="1"/>
            <rFont val="Calibri"/>
            <family val="2"/>
            <scheme val="minor"/>
          </rPr>
          <t>Triola Statistics minus WebAssign cost, not factoring calculator into account.</t>
        </r>
      </text>
    </comment>
    <comment ref="BG428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$32.77 https://www.amazon.com/Deculturalization-Struggle-Equality-Sociocultural-Historical/dp/1138119407/ref=mt_paperback?_encoding=UTF8&amp;me=&amp;qid=
2. $39.16 https://www.routledge.com/The-Inner-World-of-the-Immigrant-Child/Igoa/p/book/9780805880137
</t>
        </r>
      </text>
    </comment>
    <comment ref="BG429" authorId="0" shapeId="0">
      <text>
        <r>
          <rPr>
            <sz val="11"/>
            <color theme="1"/>
            <rFont val="Calibri"/>
            <family val="2"/>
            <scheme val="minor"/>
          </rPr>
          <t>1. $199.40 https://www.pearson.com/us/higher-education/product/Oliva-Developing-the-Curriculum-8th-Edition/9780132627511.html?tab=order
2. $177.03 https://www.barnesandnoble.com/w/analyzing-the-curriculum-george-j-posner/1100010019</t>
        </r>
      </text>
    </comment>
    <comment ref="BG430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 of three books: 
1. 85.95 http://www.jblearning.com/catalog/9781284124910/
2. 37.75 https://www.amazon.com/Financial-Management-Organizations-Services-Administration/dp/0766835472
3. 196.88 https://www.barnesandnoble.com/w/health-economics-and-financing-getzen/1101188840 </t>
        </r>
      </text>
    </comment>
    <comment ref="BB43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431" authorId="0" shapeId="0">
      <text>
        <r>
          <rPr>
            <sz val="11"/>
            <color theme="1"/>
            <rFont val="Calibri"/>
            <family val="2"/>
            <scheme val="minor"/>
          </rPr>
          <t xml:space="preserve">+ average for calculator/no calc. incl. in proposal since they are providing an alternative in R Studio
</t>
        </r>
      </text>
    </comment>
    <comment ref="BG435" authorId="0" shapeId="0">
      <text>
        <r>
          <rPr>
            <sz val="11"/>
            <color theme="1"/>
            <rFont val="Calibri"/>
            <family val="2"/>
            <scheme val="minor"/>
          </rPr>
          <t>+ recording package</t>
        </r>
      </text>
    </comment>
    <comment ref="Y43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3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439" authorId="0" shapeId="0">
      <text>
        <r>
          <rPr>
            <sz val="11"/>
            <color theme="1"/>
            <rFont val="Calibri"/>
            <family val="2"/>
            <scheme val="minor"/>
          </rPr>
          <t>1. $249.25 https://www.mheducation.com/highered/product/M1259277720.html#buying-options 
2. $165.33 https://www.mheducation.com/highered/product/0077522567.html#buying-options</t>
        </r>
      </text>
    </comment>
    <comment ref="BG440" authorId="0" shapeId="0">
      <text>
        <r>
          <rPr>
            <sz val="11"/>
            <color theme="1"/>
            <rFont val="Calibri"/>
            <family val="2"/>
            <scheme val="minor"/>
          </rPr>
          <t>1. 292.60 https://www.pearson.com/us/higher-education/product/Giancoli-Physics-Principles-with-Applications-7th-Edition/9780321625922.html
2. 189.95 https://www.cengage.com/c/physics-laboratory-experiments-8e-wilson</t>
        </r>
      </text>
    </comment>
    <comment ref="BG441" authorId="0" shapeId="0">
      <text>
        <r>
          <rPr>
            <sz val="11"/>
            <color theme="1"/>
            <rFont val="Calibri"/>
            <family val="2"/>
            <scheme val="minor"/>
          </rPr>
          <t>Average:
1. 130.66 https://www.mheducation.com/highered/product/social-problems-quality-life-lauer-lauer/M1259914305.html#buying-options
2. 149.95 https://www.cengage.com/c/the-basics-of-social-research-7e-babbie
3. 192.50 https://www.barnesandnoble.com/w/research-methods-bernard-c-beins/1100893857</t>
        </r>
      </text>
    </comment>
    <comment ref="BG442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college algebra: 234.40 https://www.mheducation.com/highered/product/college-algebra-miller/M0078035635.html#buying-options
pre-calculus: 299.95 https://www.cengage.com/c/precalculus-mathematics-for-calculus-7e-stewart
statistics: 177.80 https://www.pearson.com/us/higher-education/product/Sullivan-Fundamentals-of-Statistics-4th-Edition/9780321838704.html?tab=order
calc 2: 249.95 https://www.cengage.com/c/calculus-early-transcendental-functions-7e-larson
</t>
        </r>
      </text>
    </comment>
    <comment ref="Y44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443" authorId="0" shapeId="0">
      <text>
        <r>
          <rPr>
            <sz val="11"/>
            <color theme="1"/>
            <rFont val="Calibri"/>
            <family val="2"/>
            <scheme val="minor"/>
          </rPr>
          <t>Learning Space 70.95 https://www.wiley.com/en-us/Bio+Principles%2C+1e+WileyPLUS+Learning+Space+Card-p-9781118908976
SimBio 15 chapter pack 89.00 https://simbio.com/order/order-college</t>
        </r>
      </text>
    </comment>
    <comment ref="Y444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4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444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265.95 https://www.wiley.com/en-us/Physics%2C+10th+Edition-p-9781118486894 
2. 22.00 https://www.mhprofessional.com/9781259587399-usa-schaums-outline-of-college-physics-twelfth-edition-group
$10 lab manual not included due to still being implemented
</t>
        </r>
      </text>
    </comment>
    <comment ref="BG445" authorId="0" shapeId="0">
      <text>
        <r>
          <rPr>
            <sz val="11"/>
            <color theme="1"/>
            <rFont val="Calibri"/>
            <family val="2"/>
            <scheme val="minor"/>
          </rPr>
          <t>Reduced through ZLCM Data
1.1. 133.75 http://books.wwnorton.com/books/webad-detail-editions.aspx?id=4294990345
1.2. 29.95 http://www.apastyle.org/manual/
1.total. 163.70
2.1. 239.95 https://www.cengage.com/c/research-methods-and-statistics-a-critical-thinking-approach-5e-jackson
2.2 29.95 (same)
2.total. 269.90
3.1. 29.95 (same)
3.2. 239.95 https://www.cengage.com/shop/isbn/9781133956570 
3.total 269.90
Average 234.50</t>
        </r>
      </text>
    </comment>
    <comment ref="BG446" authorId="0" shapeId="0">
      <text>
        <r>
          <rPr>
            <sz val="11"/>
            <color theme="1"/>
            <rFont val="Calibri"/>
            <family val="2"/>
            <scheme val="minor"/>
          </rPr>
          <t>179.96 https://macmillanlearning.com/Catalog/product/introductiontothepracticeofstatistics-ninthedition-moore/valueoptions#tab 
Minus $20 post cost</t>
        </r>
      </text>
    </comment>
    <comment ref="BB44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48" authorId="0" shapeId="0">
      <text>
        <r>
          <rPr>
            <sz val="11"/>
            <color theme="1"/>
            <rFont val="Calibri"/>
            <family val="2"/>
            <scheme val="minor"/>
          </rPr>
          <t xml:space="preserve">Changed from price of last textbook on the list to an average of all prices. Norton is currently down, but price still largely checks out on other sites.
</t>
        </r>
      </text>
    </comment>
    <comment ref="BB44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49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450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451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149.00 http://www.humankinetics.com/products/all-products/introduction-to-kinesiology-5th-edition-with-web-study-guide 
2. 39.95 http://www.apastyle.org/manual/
3. 10
</t>
        </r>
      </text>
    </comment>
    <comment ref="BG454" authorId="0" shapeId="0">
      <text>
        <r>
          <rPr>
            <sz val="11"/>
            <color theme="1"/>
            <rFont val="Calibri"/>
            <family val="2"/>
            <scheme val="minor"/>
          </rPr>
          <t>One text was self-published, the other was largely the same price for the electronic version: https://www.cengage.com/c/american-government-institutions-and-policies-16e-wilson</t>
        </r>
      </text>
    </comment>
    <comment ref="BG455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259.60 https://www.pearson.com/us/higher-education/product/Urry-Campbell-Biology-11th-Edition/9780134093413.html
2. 159.33 lab manual https://www.mheducation.com/highered/product/1260179869.html#buying-options
</t>
        </r>
      </text>
    </comment>
    <comment ref="BB45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457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</commentList>
</comments>
</file>

<file path=xl/sharedStrings.xml><?xml version="1.0" encoding="utf-8"?>
<sst xmlns="http://schemas.openxmlformats.org/spreadsheetml/2006/main" count="20271" uniqueCount="3283">
  <si>
    <t>Textbook Transformation Grants (Cumulative)</t>
  </si>
  <si>
    <t>Total Students Affected</t>
  </si>
  <si>
    <t>Total Textbook Cost Savings</t>
  </si>
  <si>
    <t>Total Grants Awarded</t>
  </si>
  <si>
    <t>Textbook Cost Savings Per $1 Awarded</t>
  </si>
  <si>
    <t>Category</t>
  </si>
  <si>
    <t>2018</t>
  </si>
  <si>
    <t>2017</t>
  </si>
  <si>
    <t>2016</t>
  </si>
  <si>
    <t>2015</t>
  </si>
  <si>
    <t>Spring 2018 Savings</t>
  </si>
  <si>
    <t>Summer 2018 Savings</t>
  </si>
  <si>
    <t>Fall 2018 Savings</t>
  </si>
  <si>
    <t>Annual Impact Projections</t>
  </si>
  <si>
    <t>Textbook Transformation Grants Savings</t>
  </si>
  <si>
    <t>Textbook Transformation Grants Students</t>
  </si>
  <si>
    <t>About Our Calculations</t>
  </si>
  <si>
    <t xml:space="preserve">In AY 2016-2017, the first sustainability check was performed by survey. Because this check happened over a year after the first projects, any project whose 2016-2017 status is "Unknown" or "Discontinued" is zeroed out. </t>
  </si>
  <si>
    <t xml:space="preserve">The first semester of each project is counted regardless of status, because the first semester of implementation is guaranteed unless a Final Report contradicts this. </t>
  </si>
  <si>
    <t xml:space="preserve">In AY 2018-2019, the second sustainability check was performed by survey. Any project whose 2018-2019 status is "Unknown" or "Discontinued" is zeroed out past Summer 2018. </t>
  </si>
  <si>
    <t xml:space="preserve">Mini-grants are not counted in savings metrics since they are intended to improve OER, not replace additional commercial textbooks. </t>
  </si>
  <si>
    <t>Grant #</t>
  </si>
  <si>
    <t>Round #</t>
  </si>
  <si>
    <t>Fiscal Year</t>
  </si>
  <si>
    <t>Type</t>
  </si>
  <si>
    <t xml:space="preserve">Institution </t>
  </si>
  <si>
    <t>Total Award</t>
  </si>
  <si>
    <t>Project Lead</t>
  </si>
  <si>
    <t>Email Address</t>
  </si>
  <si>
    <t>Course Names</t>
  </si>
  <si>
    <t>Course Numbers</t>
  </si>
  <si>
    <t>Subject Area</t>
  </si>
  <si>
    <t>Final Report: Perceptions</t>
  </si>
  <si>
    <t>Final Report: Outcomes</t>
  </si>
  <si>
    <t>Final Report: Retention</t>
  </si>
  <si>
    <t>Annual Savings</t>
  </si>
  <si>
    <t>Annual Students</t>
  </si>
  <si>
    <t>Savings Per Student</t>
  </si>
  <si>
    <t>Students Per Summer</t>
  </si>
  <si>
    <t>Students Per Fall</t>
  </si>
  <si>
    <t>Students Per Spring</t>
  </si>
  <si>
    <t>1st Implementation Sem.</t>
  </si>
  <si>
    <t>Updated by Another Project</t>
  </si>
  <si>
    <t>Updated by Grant Number</t>
  </si>
  <si>
    <t>Update Occurs</t>
  </si>
  <si>
    <t>Sustainability Check 1 (2017-2018) Status</t>
  </si>
  <si>
    <t>Spring 2015 Students</t>
  </si>
  <si>
    <t>Spring 2015 Savings</t>
  </si>
  <si>
    <t>Total AY 2014-2015 Students</t>
  </si>
  <si>
    <t>Total AY 2014-2015 Savings</t>
  </si>
  <si>
    <t>Summer 2015 Students</t>
  </si>
  <si>
    <t>Summer 2015 Savings</t>
  </si>
  <si>
    <t>Fall 2015 Students</t>
  </si>
  <si>
    <t>Fall 2015 Savings</t>
  </si>
  <si>
    <t>Spring 2016 Students</t>
  </si>
  <si>
    <t>Spring 2016 Savings</t>
  </si>
  <si>
    <t>Total AY 2015-2016 Students</t>
  </si>
  <si>
    <t>Total AY 2015-2016 Savings</t>
  </si>
  <si>
    <t>Summer 2016 Students</t>
  </si>
  <si>
    <t>Summer 2016 Savings</t>
  </si>
  <si>
    <t>Fall 2016 Students</t>
  </si>
  <si>
    <t>Fall 2016 Savings</t>
  </si>
  <si>
    <t>Spring 2017 Students</t>
  </si>
  <si>
    <t>Spring 2017 Savings</t>
  </si>
  <si>
    <t>Total AY 2016-2017 Students</t>
  </si>
  <si>
    <t>Total AY 2016-2017 Savings</t>
  </si>
  <si>
    <t>Summer 2017 Students</t>
  </si>
  <si>
    <t>Summer 2017 Savings</t>
  </si>
  <si>
    <t>Fall 2017 Students</t>
  </si>
  <si>
    <t>Fall 2017 Savings</t>
  </si>
  <si>
    <t>Spring 2018 Students</t>
  </si>
  <si>
    <t>Total AY 2017-2018 Students</t>
  </si>
  <si>
    <t>Total AY 2017-2018 Savings</t>
  </si>
  <si>
    <t>Sustainability Check 2 (2018-2019) Status</t>
  </si>
  <si>
    <t>Check 2 Students Summer</t>
  </si>
  <si>
    <t>Check 2 Students Fall</t>
  </si>
  <si>
    <t>Check 2 Students Spring</t>
  </si>
  <si>
    <t>Check 2 Students Total</t>
  </si>
  <si>
    <t>Summer 2018 Price Check</t>
  </si>
  <si>
    <t>Check 2 Students Annual Savings</t>
  </si>
  <si>
    <t>Summer 2018 Students</t>
  </si>
  <si>
    <t>Fall 2018 Students</t>
  </si>
  <si>
    <t>Total AY 2018-2019 Students</t>
  </si>
  <si>
    <t>Total AY 2018-2019 Savings</t>
  </si>
  <si>
    <t>Grand Total Students</t>
  </si>
  <si>
    <t>Grand Total Savings</t>
  </si>
  <si>
    <t>Savings per $1 Awarded</t>
  </si>
  <si>
    <t>01</t>
  </si>
  <si>
    <t>Standard/Large</t>
  </si>
  <si>
    <t>American Government</t>
  </si>
  <si>
    <t>POLS 1101</t>
  </si>
  <si>
    <t>Y</t>
  </si>
  <si>
    <t>Neutral</t>
  </si>
  <si>
    <t>Spring 2015</t>
  </si>
  <si>
    <t>N</t>
  </si>
  <si>
    <t>Continued</t>
  </si>
  <si>
    <t>Not Measured</t>
  </si>
  <si>
    <t>Unknown</t>
  </si>
  <si>
    <t>Discontinued</t>
  </si>
  <si>
    <t>Calculus II</t>
  </si>
  <si>
    <t>Positive</t>
  </si>
  <si>
    <t>EDUC 2110</t>
  </si>
  <si>
    <t>Educator Preparation</t>
  </si>
  <si>
    <t>EDUC 2120</t>
  </si>
  <si>
    <t>EDUC 2130</t>
  </si>
  <si>
    <t>Biological Sciences</t>
  </si>
  <si>
    <t>Spring 2016</t>
  </si>
  <si>
    <t>Updated</t>
  </si>
  <si>
    <t>023</t>
  </si>
  <si>
    <t>Georgia Southwestern State University</t>
  </si>
  <si>
    <t>Judy Grissett</t>
  </si>
  <si>
    <t>judy.grissett@gsw.edu</t>
  </si>
  <si>
    <t>Introduction to General Psychology</t>
  </si>
  <si>
    <t>PSYC 1101</t>
  </si>
  <si>
    <t>Psychology</t>
  </si>
  <si>
    <t>Fall 2015</t>
  </si>
  <si>
    <t>Calculus I</t>
  </si>
  <si>
    <t>World Literature I</t>
  </si>
  <si>
    <t>ENGL 2111</t>
  </si>
  <si>
    <t>English</t>
  </si>
  <si>
    <t>PHYS 1112</t>
  </si>
  <si>
    <t>CHEM 1211</t>
  </si>
  <si>
    <t>College Algebra</t>
  </si>
  <si>
    <t>MATH 1111</t>
  </si>
  <si>
    <t>ENGL 1101</t>
  </si>
  <si>
    <t>02</t>
  </si>
  <si>
    <t>BUSA 2106</t>
  </si>
  <si>
    <t>BIOL 1107, BIOL 1108</t>
  </si>
  <si>
    <t>Precalculus</t>
  </si>
  <si>
    <t>MATH 1113</t>
  </si>
  <si>
    <t>Ru Story-Huffman</t>
  </si>
  <si>
    <t>ru.story-huffman@gsw.edu</t>
  </si>
  <si>
    <t>Foundations of Information Literacy, Instructional Technology</t>
  </si>
  <si>
    <t>LIBR 1101, EDUC 3200</t>
  </si>
  <si>
    <t>Charles Huffman</t>
  </si>
  <si>
    <t>charles.huffman@gsw.edu</t>
  </si>
  <si>
    <t>Strategic Management</t>
  </si>
  <si>
    <t>Principles of Biology I</t>
  </si>
  <si>
    <t>BIOL 1107</t>
  </si>
  <si>
    <t>03</t>
  </si>
  <si>
    <t>Introduction to Sociology</t>
  </si>
  <si>
    <t>SOCI 1101</t>
  </si>
  <si>
    <t>Sociology</t>
  </si>
  <si>
    <t>COMM 1110</t>
  </si>
  <si>
    <t>Summer 2016</t>
  </si>
  <si>
    <t>Theatre Appreciation</t>
  </si>
  <si>
    <t>THEA 1100</t>
  </si>
  <si>
    <t>Fine and Applied Arts</t>
  </si>
  <si>
    <t>04</t>
  </si>
  <si>
    <t>Stephanie Harvey</t>
  </si>
  <si>
    <t>stephanie.harvey@gsw.edu</t>
  </si>
  <si>
    <t>Essentials of Biology I, Essentials of Biology II</t>
  </si>
  <si>
    <t>Foreign Languages</t>
  </si>
  <si>
    <t>Music Appreciation</t>
  </si>
  <si>
    <t>Ellen Cotter</t>
  </si>
  <si>
    <t>ellen.cotter@gsw.edu</t>
  </si>
  <si>
    <t>Human Growth and Development</t>
  </si>
  <si>
    <t>PSYC 2103</t>
  </si>
  <si>
    <t>Principles of Biology II</t>
  </si>
  <si>
    <t>BIOL 1108</t>
  </si>
  <si>
    <t>Mark Laughlin</t>
  </si>
  <si>
    <t>Mark.Laughlin@gsw.edu</t>
  </si>
  <si>
    <t>MUSC 1100</t>
  </si>
  <si>
    <t>Fall 2017</t>
  </si>
  <si>
    <t>Joseph Comeau</t>
  </si>
  <si>
    <t>joseph.comeau@gsw.edu</t>
  </si>
  <si>
    <t>Contemporary Social Problems, Social Research Methods, Experimental Psychology</t>
  </si>
  <si>
    <t>SOCI 1160, SOCI 4440 PSYC 4431</t>
  </si>
  <si>
    <t>05</t>
  </si>
  <si>
    <t>Kinesiology</t>
  </si>
  <si>
    <t>MATH 1001</t>
  </si>
  <si>
    <t>Fall 2018</t>
  </si>
  <si>
    <t>Elementary Statistics</t>
  </si>
  <si>
    <t>06</t>
  </si>
  <si>
    <t>SPAN 1001</t>
  </si>
  <si>
    <t>HIST 1111</t>
  </si>
  <si>
    <t>History</t>
  </si>
  <si>
    <t>Microbiology</t>
  </si>
  <si>
    <t>Introduction to Psychology</t>
  </si>
  <si>
    <t>Principles of Physics I</t>
  </si>
  <si>
    <t>07</t>
  </si>
  <si>
    <t>08</t>
  </si>
  <si>
    <t>ECON 2106</t>
  </si>
  <si>
    <t>Principles of Microeconomics</t>
  </si>
  <si>
    <t>09</t>
  </si>
  <si>
    <t>MATH 1101</t>
  </si>
  <si>
    <t>Criminology</t>
  </si>
  <si>
    <t>World Literature II</t>
  </si>
  <si>
    <t>ENGL 2112</t>
  </si>
  <si>
    <t>First Year Seminar</t>
  </si>
  <si>
    <t>Social Psychology</t>
  </si>
  <si>
    <t>PSYC 3311, SOCI 3311</t>
  </si>
  <si>
    <t>PHYS 2211K</t>
  </si>
  <si>
    <t>Abnormal Psychology Cross-Cultural Psychology</t>
  </si>
  <si>
    <t>PSYC 3390, PSYC 4401</t>
  </si>
  <si>
    <t>Mini</t>
  </si>
  <si>
    <t>Mini-Grant</t>
  </si>
  <si>
    <t>HIST 1112</t>
  </si>
  <si>
    <t>PHIL 2010</t>
  </si>
  <si>
    <t>M013</t>
  </si>
  <si>
    <t>Ru Story Huffman</t>
  </si>
  <si>
    <t>Fundamentals of Information Literacy</t>
  </si>
  <si>
    <t>LIBR 1101</t>
  </si>
  <si>
    <t>Libraries</t>
  </si>
  <si>
    <t>M022</t>
  </si>
  <si>
    <t>Gary Fisk, Ph.D.</t>
  </si>
  <si>
    <t>gary.fisk@gsw.edu</t>
  </si>
  <si>
    <t>Psychological Statistics</t>
  </si>
  <si>
    <t>PSYC 3301</t>
  </si>
  <si>
    <t>M023</t>
  </si>
  <si>
    <t>M033</t>
  </si>
  <si>
    <t>Judy Orton Grissett</t>
  </si>
  <si>
    <t>Research Methods in Psychology</t>
  </si>
  <si>
    <t>PSYC 2300</t>
  </si>
  <si>
    <t>In Progress</t>
  </si>
  <si>
    <t>HIST 2111</t>
  </si>
  <si>
    <t>12</t>
  </si>
  <si>
    <t>2019</t>
  </si>
  <si>
    <t>Survey of Chemistry I</t>
  </si>
  <si>
    <t>Principles of Physics II</t>
  </si>
  <si>
    <t>PHYS 2212K</t>
  </si>
  <si>
    <t>BIOL 2108</t>
  </si>
  <si>
    <t>CPR and First Aid</t>
  </si>
  <si>
    <t>Special</t>
  </si>
  <si>
    <t>13</t>
  </si>
  <si>
    <t>0</t>
  </si>
  <si>
    <t>Principles of Macroeconomics</t>
  </si>
  <si>
    <t>CHEM 1212</t>
  </si>
  <si>
    <t>Complete</t>
  </si>
  <si>
    <t>Delayed</t>
  </si>
  <si>
    <t>Confirmed via Fall 2017 Survey or OpenStax Adoption Confirmation in Monthly Report</t>
  </si>
  <si>
    <t>Conflicting reports in the survey</t>
  </si>
  <si>
    <t>Confirmed discontinuation of OER</t>
  </si>
  <si>
    <t>Not involved in savings metrics</t>
  </si>
  <si>
    <t>14</t>
  </si>
  <si>
    <t>Quantitative Reasoning</t>
  </si>
  <si>
    <t>CSCI 1302</t>
  </si>
  <si>
    <t>Fundamentals of Speech</t>
  </si>
  <si>
    <t>HIST 2112</t>
  </si>
  <si>
    <t>Spring 2019 Students</t>
  </si>
  <si>
    <t>Spring 2019 Savings</t>
  </si>
  <si>
    <t>Spring Students</t>
  </si>
  <si>
    <t>Summer Students</t>
  </si>
  <si>
    <t>Fall Students</t>
  </si>
  <si>
    <t>Calendar Year Students</t>
  </si>
  <si>
    <t>Spring Savings</t>
  </si>
  <si>
    <t>Summer Savings</t>
  </si>
  <si>
    <t>Fall Savings</t>
  </si>
  <si>
    <t>Calendar Year Savings</t>
  </si>
  <si>
    <t>Annual Impact Projections apply to all continued projects approved through the current semester. These are per Fiscal/Academic Year (Summer, Fall, Spring) estimates accounting for when all projects are implemented for a full year. Because new projects started within the current year, the annual projections will not reflect the average year in cumulative data.</t>
  </si>
  <si>
    <t>GSW: Impact Data Through Spring 2019</t>
  </si>
  <si>
    <t>SETID</t>
  </si>
  <si>
    <t>INSTITUTION_NAME</t>
  </si>
  <si>
    <t>COURSE_ACRONYM</t>
  </si>
  <si>
    <t>COURSE_NUMBER</t>
  </si>
  <si>
    <t>COURSE_SEC_IDENTIFIER</t>
  </si>
  <si>
    <t>COURSE_NAME</t>
  </si>
  <si>
    <t>COURSE_SECTION_CODE</t>
  </si>
  <si>
    <t>ONLINE_COURSE_IND</t>
  </si>
  <si>
    <t>ECORE_COURSE_IND</t>
  </si>
  <si>
    <t>COURSE_SEC_ATTR_CODE</t>
  </si>
  <si>
    <t>Fall 2018 ZNCM</t>
  </si>
  <si>
    <t>Fall 2018 ZLCM</t>
  </si>
  <si>
    <t>ENR_COUNT</t>
  </si>
  <si>
    <t>42000</t>
  </si>
  <si>
    <t>NURS</t>
  </si>
  <si>
    <t>2002</t>
  </si>
  <si>
    <t>80001</t>
  </si>
  <si>
    <t>The Caregiving Journey</t>
  </si>
  <si>
    <t>M01</t>
  </si>
  <si>
    <t>PSYC</t>
  </si>
  <si>
    <t>3301</t>
  </si>
  <si>
    <t>80002</t>
  </si>
  <si>
    <t>2103</t>
  </si>
  <si>
    <t>80004</t>
  </si>
  <si>
    <t>Human Growth-Development</t>
  </si>
  <si>
    <t>ZNCM</t>
  </si>
  <si>
    <t>SOCI</t>
  </si>
  <si>
    <t>3350</t>
  </si>
  <si>
    <t>80006</t>
  </si>
  <si>
    <t>ZLCM</t>
  </si>
  <si>
    <t>1101</t>
  </si>
  <si>
    <t>80007</t>
  </si>
  <si>
    <t>80008</t>
  </si>
  <si>
    <t>80009</t>
  </si>
  <si>
    <t>3309</t>
  </si>
  <si>
    <t>80010</t>
  </si>
  <si>
    <t>Human Sexuality</t>
  </si>
  <si>
    <t>80011</t>
  </si>
  <si>
    <t>4401</t>
  </si>
  <si>
    <t>80012</t>
  </si>
  <si>
    <t>Abnormal Psychology</t>
  </si>
  <si>
    <t>4431</t>
  </si>
  <si>
    <t>80013</t>
  </si>
  <si>
    <t>Experimental Psychology</t>
  </si>
  <si>
    <t>80014</t>
  </si>
  <si>
    <t>80015</t>
  </si>
  <si>
    <t>3365</t>
  </si>
  <si>
    <t>80016</t>
  </si>
  <si>
    <t>Biopsychology</t>
  </si>
  <si>
    <t>80017</t>
  </si>
  <si>
    <t>4417</t>
  </si>
  <si>
    <t>80018</t>
  </si>
  <si>
    <t>Gender and Society</t>
  </si>
  <si>
    <t>80019</t>
  </si>
  <si>
    <t>80020</t>
  </si>
  <si>
    <t>3338</t>
  </si>
  <si>
    <t>80021</t>
  </si>
  <si>
    <t>Sport Psychology</t>
  </si>
  <si>
    <t>4411</t>
  </si>
  <si>
    <t>80022</t>
  </si>
  <si>
    <t>History-Systems of Psychology</t>
  </si>
  <si>
    <t>4420</t>
  </si>
  <si>
    <t>80023</t>
  </si>
  <si>
    <t>Development of Social Theory</t>
  </si>
  <si>
    <t>80024</t>
  </si>
  <si>
    <t>1102</t>
  </si>
  <si>
    <t>80025</t>
  </si>
  <si>
    <t>Psyc as a Natural Science</t>
  </si>
  <si>
    <t>80026</t>
  </si>
  <si>
    <t>1200</t>
  </si>
  <si>
    <t>80027</t>
  </si>
  <si>
    <t>Global Social Justice</t>
  </si>
  <si>
    <t>4407</t>
  </si>
  <si>
    <t>80028</t>
  </si>
  <si>
    <t>Theories of Learning</t>
  </si>
  <si>
    <t>4405</t>
  </si>
  <si>
    <t>80029</t>
  </si>
  <si>
    <t>Theo and Tech of Counseling</t>
  </si>
  <si>
    <t>2293</t>
  </si>
  <si>
    <t>80030</t>
  </si>
  <si>
    <t>Sociology of Family</t>
  </si>
  <si>
    <t>4450</t>
  </si>
  <si>
    <t>80031</t>
  </si>
  <si>
    <t>Seminar in Psychology</t>
  </si>
  <si>
    <t>80032</t>
  </si>
  <si>
    <t>80033</t>
  </si>
  <si>
    <t>80034</t>
  </si>
  <si>
    <t>3308</t>
  </si>
  <si>
    <t>80035</t>
  </si>
  <si>
    <t>Psycho Aspects of Aging</t>
  </si>
  <si>
    <t>1160</t>
  </si>
  <si>
    <t>80037</t>
  </si>
  <si>
    <t>Contemporary Social Problems</t>
  </si>
  <si>
    <t>4465</t>
  </si>
  <si>
    <t>80038</t>
  </si>
  <si>
    <t>Society and Natural Resources</t>
  </si>
  <si>
    <t>ENGL</t>
  </si>
  <si>
    <t>80039</t>
  </si>
  <si>
    <t>Composition I</t>
  </si>
  <si>
    <t>0999</t>
  </si>
  <si>
    <t>80040</t>
  </si>
  <si>
    <t>Paired Spt for English 1101</t>
  </si>
  <si>
    <t>BIOL</t>
  </si>
  <si>
    <t>1107</t>
  </si>
  <si>
    <t>80041</t>
  </si>
  <si>
    <t>Essentials of Biology I</t>
  </si>
  <si>
    <t>80042</t>
  </si>
  <si>
    <t>80043</t>
  </si>
  <si>
    <t>80044</t>
  </si>
  <si>
    <t>80045</t>
  </si>
  <si>
    <t>80046</t>
  </si>
  <si>
    <t>80047</t>
  </si>
  <si>
    <t>1107L</t>
  </si>
  <si>
    <t>80048</t>
  </si>
  <si>
    <t>Essentials of Biology I Lab</t>
  </si>
  <si>
    <t>80049</t>
  </si>
  <si>
    <t>80050</t>
  </si>
  <si>
    <t>80051</t>
  </si>
  <si>
    <t>80052</t>
  </si>
  <si>
    <t>80053</t>
  </si>
  <si>
    <t>80054</t>
  </si>
  <si>
    <t>80055</t>
  </si>
  <si>
    <t>80056</t>
  </si>
  <si>
    <t>80057</t>
  </si>
  <si>
    <t>80058</t>
  </si>
  <si>
    <t>80059</t>
  </si>
  <si>
    <t>1107R</t>
  </si>
  <si>
    <t>80060</t>
  </si>
  <si>
    <t>Biology Critical Thinking Lab</t>
  </si>
  <si>
    <t>80061</t>
  </si>
  <si>
    <t>80062</t>
  </si>
  <si>
    <t>80063</t>
  </si>
  <si>
    <t>80064</t>
  </si>
  <si>
    <t>80065</t>
  </si>
  <si>
    <t>80066</t>
  </si>
  <si>
    <t>80067</t>
  </si>
  <si>
    <t>80068</t>
  </si>
  <si>
    <t>10</t>
  </si>
  <si>
    <t>80069</t>
  </si>
  <si>
    <t>80070</t>
  </si>
  <si>
    <t>80071</t>
  </si>
  <si>
    <t>11</t>
  </si>
  <si>
    <t>80072</t>
  </si>
  <si>
    <t>80073</t>
  </si>
  <si>
    <t>80074</t>
  </si>
  <si>
    <t>2107</t>
  </si>
  <si>
    <t>80075</t>
  </si>
  <si>
    <t>80076</t>
  </si>
  <si>
    <t>80077</t>
  </si>
  <si>
    <t>2030</t>
  </si>
  <si>
    <t>80078</t>
  </si>
  <si>
    <t>Human Anatomy-Physiology I</t>
  </si>
  <si>
    <t>80079</t>
  </si>
  <si>
    <t>2040</t>
  </si>
  <si>
    <t>80080</t>
  </si>
  <si>
    <t>Human Anatomy-Physiology II</t>
  </si>
  <si>
    <t>3300</t>
  </si>
  <si>
    <t>80081</t>
  </si>
  <si>
    <t>Economic Botany</t>
  </si>
  <si>
    <t>80082</t>
  </si>
  <si>
    <t>3400</t>
  </si>
  <si>
    <t>80083</t>
  </si>
  <si>
    <t>Bacteriology</t>
  </si>
  <si>
    <t>80084</t>
  </si>
  <si>
    <t>15</t>
  </si>
  <si>
    <t>4010A</t>
  </si>
  <si>
    <t>80086</t>
  </si>
  <si>
    <t>Biology Seminar I</t>
  </si>
  <si>
    <t>80087</t>
  </si>
  <si>
    <t>80088</t>
  </si>
  <si>
    <t>Composition II</t>
  </si>
  <si>
    <t>80089</t>
  </si>
  <si>
    <t>80090</t>
  </si>
  <si>
    <t>80091</t>
  </si>
  <si>
    <t>80092</t>
  </si>
  <si>
    <t>4010B</t>
  </si>
  <si>
    <t>80093</t>
  </si>
  <si>
    <t>Biology Seminar II</t>
  </si>
  <si>
    <t>80094</t>
  </si>
  <si>
    <t>80095</t>
  </si>
  <si>
    <t>80096</t>
  </si>
  <si>
    <t>80097</t>
  </si>
  <si>
    <t>80098</t>
  </si>
  <si>
    <t>80099</t>
  </si>
  <si>
    <t>80100</t>
  </si>
  <si>
    <t>80101</t>
  </si>
  <si>
    <t>4200</t>
  </si>
  <si>
    <t>80102</t>
  </si>
  <si>
    <t>Genetics</t>
  </si>
  <si>
    <t>4400</t>
  </si>
  <si>
    <t>80103</t>
  </si>
  <si>
    <t>Animal Physiology</t>
  </si>
  <si>
    <t>80104</t>
  </si>
  <si>
    <t>4480</t>
  </si>
  <si>
    <t>80105</t>
  </si>
  <si>
    <t>Ichthyology</t>
  </si>
  <si>
    <t>80106</t>
  </si>
  <si>
    <t>80107</t>
  </si>
  <si>
    <t>4750</t>
  </si>
  <si>
    <t>80108</t>
  </si>
  <si>
    <t>Special Studies</t>
  </si>
  <si>
    <t>80109</t>
  </si>
  <si>
    <t>80110</t>
  </si>
  <si>
    <t>2111</t>
  </si>
  <si>
    <t>80111</t>
  </si>
  <si>
    <t>2112</t>
  </si>
  <si>
    <t>80112</t>
  </si>
  <si>
    <t>2121</t>
  </si>
  <si>
    <t>80113</t>
  </si>
  <si>
    <t>British Literature I</t>
  </si>
  <si>
    <t>80114</t>
  </si>
  <si>
    <t>2122</t>
  </si>
  <si>
    <t>80115</t>
  </si>
  <si>
    <t>British Literature II</t>
  </si>
  <si>
    <t>2131</t>
  </si>
  <si>
    <t>80116</t>
  </si>
  <si>
    <t>American Literature I</t>
  </si>
  <si>
    <t>2132</t>
  </si>
  <si>
    <t>80118</t>
  </si>
  <si>
    <t>American Literature II</t>
  </si>
  <si>
    <t>80119</t>
  </si>
  <si>
    <t>2200</t>
  </si>
  <si>
    <t>80120</t>
  </si>
  <si>
    <t>Intro to Professional Writing</t>
  </si>
  <si>
    <t>3240</t>
  </si>
  <si>
    <t>80121</t>
  </si>
  <si>
    <t>Technical Writing</t>
  </si>
  <si>
    <t>3100</t>
  </si>
  <si>
    <t>80122</t>
  </si>
  <si>
    <t>Intro Literary Cultural Theory</t>
  </si>
  <si>
    <t>4035</t>
  </si>
  <si>
    <t>80123</t>
  </si>
  <si>
    <t>Rhetoric: Hist, Theo, &amp; Ped</t>
  </si>
  <si>
    <t>4115</t>
  </si>
  <si>
    <t>80124</t>
  </si>
  <si>
    <t>Medieval English Literature</t>
  </si>
  <si>
    <t>4210</t>
  </si>
  <si>
    <t>80125</t>
  </si>
  <si>
    <t>Romanticism in Amer Literature</t>
  </si>
  <si>
    <t>4965</t>
  </si>
  <si>
    <t>80126</t>
  </si>
  <si>
    <t>Senior Capstone Seminar</t>
  </si>
  <si>
    <t>4940</t>
  </si>
  <si>
    <t>80127</t>
  </si>
  <si>
    <t>Special Topics in Lit-Lang</t>
  </si>
  <si>
    <t>6470</t>
  </si>
  <si>
    <t>80128</t>
  </si>
  <si>
    <t>Advanced Topics in Literacy</t>
  </si>
  <si>
    <t>CHIN</t>
  </si>
  <si>
    <t>1001</t>
  </si>
  <si>
    <t>80129</t>
  </si>
  <si>
    <t>Elementary Chinese I</t>
  </si>
  <si>
    <t>SPAN</t>
  </si>
  <si>
    <t>80130</t>
  </si>
  <si>
    <t>Elementary Spanish I</t>
  </si>
  <si>
    <t>80131</t>
  </si>
  <si>
    <t>2001</t>
  </si>
  <si>
    <t>80132</t>
  </si>
  <si>
    <t>Intermediate Spanish I</t>
  </si>
  <si>
    <t>6104</t>
  </si>
  <si>
    <t>80134</t>
  </si>
  <si>
    <t>Theory Graduate Nsg Practice</t>
  </si>
  <si>
    <t>6106</t>
  </si>
  <si>
    <t>80135</t>
  </si>
  <si>
    <t>Advanced Pharmacology</t>
  </si>
  <si>
    <t>6107</t>
  </si>
  <si>
    <t>80136</t>
  </si>
  <si>
    <t>Advanced Pathophysiology</t>
  </si>
  <si>
    <t>80137</t>
  </si>
  <si>
    <t>M02</t>
  </si>
  <si>
    <t>6119</t>
  </si>
  <si>
    <t>80139</t>
  </si>
  <si>
    <t>Information Tech. Health Care</t>
  </si>
  <si>
    <t>6110</t>
  </si>
  <si>
    <t>80140</t>
  </si>
  <si>
    <t>Principles of Educ in Nurs</t>
  </si>
  <si>
    <t>6440</t>
  </si>
  <si>
    <t>80141</t>
  </si>
  <si>
    <t>Curriculum Development</t>
  </si>
  <si>
    <t>6100</t>
  </si>
  <si>
    <t>80142</t>
  </si>
  <si>
    <t>Prin Lead&amp;Mgt HealthCare Org</t>
  </si>
  <si>
    <t>6210</t>
  </si>
  <si>
    <t>80143</t>
  </si>
  <si>
    <t>Mgt Human Resources Hlth Care</t>
  </si>
  <si>
    <t>6720</t>
  </si>
  <si>
    <t>80144</t>
  </si>
  <si>
    <t>Applied Statistics Data Mining</t>
  </si>
  <si>
    <t>6740</t>
  </si>
  <si>
    <t>80145</t>
  </si>
  <si>
    <t>Health Info Exch Stand Models</t>
  </si>
  <si>
    <t>6760</t>
  </si>
  <si>
    <t>80146</t>
  </si>
  <si>
    <t>Clinical Decision Support Syst</t>
  </si>
  <si>
    <t>6407</t>
  </si>
  <si>
    <t>80147</t>
  </si>
  <si>
    <t>Practicum</t>
  </si>
  <si>
    <t>6999</t>
  </si>
  <si>
    <t>80148</t>
  </si>
  <si>
    <t>Focused Project</t>
  </si>
  <si>
    <t>6225</t>
  </si>
  <si>
    <t>80150</t>
  </si>
  <si>
    <t>Adv. Health Assessment</t>
  </si>
  <si>
    <t>80151</t>
  </si>
  <si>
    <t>6225L</t>
  </si>
  <si>
    <t>80152</t>
  </si>
  <si>
    <t>Adv. Health Assessment Lab</t>
  </si>
  <si>
    <t>80153</t>
  </si>
  <si>
    <t>CHEM</t>
  </si>
  <si>
    <t>1211K</t>
  </si>
  <si>
    <t>80154</t>
  </si>
  <si>
    <t>eCore Prin of Chemistry I &amp;Lab</t>
  </si>
  <si>
    <t>02G</t>
  </si>
  <si>
    <t>80156</t>
  </si>
  <si>
    <t>M04</t>
  </si>
  <si>
    <t>80157</t>
  </si>
  <si>
    <t>M05</t>
  </si>
  <si>
    <t>80158</t>
  </si>
  <si>
    <t>M06</t>
  </si>
  <si>
    <t>ARTS</t>
  </si>
  <si>
    <t>1100</t>
  </si>
  <si>
    <t>80159</t>
  </si>
  <si>
    <t>eCore Art Appreciation</t>
  </si>
  <si>
    <t>80160</t>
  </si>
  <si>
    <t>M07</t>
  </si>
  <si>
    <t>80161</t>
  </si>
  <si>
    <t>M08</t>
  </si>
  <si>
    <t>6226</t>
  </si>
  <si>
    <t>80162</t>
  </si>
  <si>
    <t>Diagnostic &amp; Clinic. Reasoning</t>
  </si>
  <si>
    <t>80163</t>
  </si>
  <si>
    <t>6226L</t>
  </si>
  <si>
    <t>80164</t>
  </si>
  <si>
    <t>Diagnostic Clinical Reason Lab</t>
  </si>
  <si>
    <t>80165</t>
  </si>
  <si>
    <t>80168</t>
  </si>
  <si>
    <t>80169</t>
  </si>
  <si>
    <t>80170</t>
  </si>
  <si>
    <t>80171</t>
  </si>
  <si>
    <t>6227</t>
  </si>
  <si>
    <t>80172</t>
  </si>
  <si>
    <t>HP of Women &amp; Children</t>
  </si>
  <si>
    <t>80173</t>
  </si>
  <si>
    <t>6227L</t>
  </si>
  <si>
    <t>80174</t>
  </si>
  <si>
    <t>HP of Women &amp; Children Lab</t>
  </si>
  <si>
    <t>80175</t>
  </si>
  <si>
    <t>80176</t>
  </si>
  <si>
    <t>M03</t>
  </si>
  <si>
    <t>80177</t>
  </si>
  <si>
    <t>80178</t>
  </si>
  <si>
    <t>80179</t>
  </si>
  <si>
    <t>6129</t>
  </si>
  <si>
    <t>80180</t>
  </si>
  <si>
    <t>Hlth Care Del Mod Econ Policy</t>
  </si>
  <si>
    <t>80181</t>
  </si>
  <si>
    <t>MUSC</t>
  </si>
  <si>
    <t>1211</t>
  </si>
  <si>
    <t>80182</t>
  </si>
  <si>
    <t>Sight Singing I</t>
  </si>
  <si>
    <t>1212</t>
  </si>
  <si>
    <t>80183</t>
  </si>
  <si>
    <t>Sight Singing II</t>
  </si>
  <si>
    <t>1201</t>
  </si>
  <si>
    <t>80184</t>
  </si>
  <si>
    <t>Elementary Harmony Pt I</t>
  </si>
  <si>
    <t>0990</t>
  </si>
  <si>
    <t>80185</t>
  </si>
  <si>
    <t>Recital Laboratory</t>
  </si>
  <si>
    <t>ENVS</t>
  </si>
  <si>
    <t>2202</t>
  </si>
  <si>
    <t>80186</t>
  </si>
  <si>
    <t>eCore Environmental Science</t>
  </si>
  <si>
    <t>2010</t>
  </si>
  <si>
    <t>80187</t>
  </si>
  <si>
    <t>SW Civic Chorus</t>
  </si>
  <si>
    <t>2090</t>
  </si>
  <si>
    <t>80188</t>
  </si>
  <si>
    <t>GSW Concert Choir</t>
  </si>
  <si>
    <t>1011K</t>
  </si>
  <si>
    <t>80189</t>
  </si>
  <si>
    <t>eCore Introduction to Biology</t>
  </si>
  <si>
    <t>3040</t>
  </si>
  <si>
    <t>80190</t>
  </si>
  <si>
    <t>GSW Chamber Singers</t>
  </si>
  <si>
    <t>4800</t>
  </si>
  <si>
    <t>80191</t>
  </si>
  <si>
    <t>Senior Capstone Project</t>
  </si>
  <si>
    <t>151W</t>
  </si>
  <si>
    <t>80192</t>
  </si>
  <si>
    <t>Voice</t>
  </si>
  <si>
    <t>251W</t>
  </si>
  <si>
    <t>80193</t>
  </si>
  <si>
    <t>80194</t>
  </si>
  <si>
    <t>GEOL</t>
  </si>
  <si>
    <t>1121</t>
  </si>
  <si>
    <t>80195</t>
  </si>
  <si>
    <t>Earth Mat, Processes, &amp; Env</t>
  </si>
  <si>
    <t>80196</t>
  </si>
  <si>
    <t>80197</t>
  </si>
  <si>
    <t>3411</t>
  </si>
  <si>
    <t>80198</t>
  </si>
  <si>
    <t>Geomorphology</t>
  </si>
  <si>
    <t>4611</t>
  </si>
  <si>
    <t>80199</t>
  </si>
  <si>
    <t>Introduction to GIS</t>
  </si>
  <si>
    <t>4931</t>
  </si>
  <si>
    <t>80200</t>
  </si>
  <si>
    <t>Field Methods</t>
  </si>
  <si>
    <t>ISCI</t>
  </si>
  <si>
    <t>80201</t>
  </si>
  <si>
    <t>Physical Science for Teachers</t>
  </si>
  <si>
    <t>PHYS</t>
  </si>
  <si>
    <t>80202</t>
  </si>
  <si>
    <t>Introduction to Engineering</t>
  </si>
  <si>
    <t>1111</t>
  </si>
  <si>
    <t>80203</t>
  </si>
  <si>
    <t>Introduction to Physics I</t>
  </si>
  <si>
    <t>2211</t>
  </si>
  <si>
    <t>80204</t>
  </si>
  <si>
    <t>80205</t>
  </si>
  <si>
    <t>152C</t>
  </si>
  <si>
    <t>80206</t>
  </si>
  <si>
    <t>Clarinet</t>
  </si>
  <si>
    <t>80208</t>
  </si>
  <si>
    <t>80209</t>
  </si>
  <si>
    <t>1401</t>
  </si>
  <si>
    <t>80210</t>
  </si>
  <si>
    <t>Group Piano I</t>
  </si>
  <si>
    <t>2203</t>
  </si>
  <si>
    <t>80211</t>
  </si>
  <si>
    <t>Intermediate Harmony</t>
  </si>
  <si>
    <t>3000</t>
  </si>
  <si>
    <t>80212</t>
  </si>
  <si>
    <t>Piano Proficiency</t>
  </si>
  <si>
    <t>3020</t>
  </si>
  <si>
    <t>80213</t>
  </si>
  <si>
    <t>Music in Film</t>
  </si>
  <si>
    <t>3165</t>
  </si>
  <si>
    <t>80214</t>
  </si>
  <si>
    <t>Mus Hist - Classic to Modern</t>
  </si>
  <si>
    <t>4242</t>
  </si>
  <si>
    <t>80215</t>
  </si>
  <si>
    <t>History of Jazz</t>
  </si>
  <si>
    <t>2080</t>
  </si>
  <si>
    <t>80216</t>
  </si>
  <si>
    <t>GSW Concert Band</t>
  </si>
  <si>
    <t>2400</t>
  </si>
  <si>
    <t>80217</t>
  </si>
  <si>
    <t>Introduction to Conducting</t>
  </si>
  <si>
    <t>3090</t>
  </si>
  <si>
    <t>80218</t>
  </si>
  <si>
    <t>Music in the Elementary School</t>
  </si>
  <si>
    <t>3250</t>
  </si>
  <si>
    <t>80219</t>
  </si>
  <si>
    <t>Voice Techniques</t>
  </si>
  <si>
    <t>80220</t>
  </si>
  <si>
    <t>451W</t>
  </si>
  <si>
    <t>80221</t>
  </si>
  <si>
    <t>452W</t>
  </si>
  <si>
    <t>80222</t>
  </si>
  <si>
    <t>251N</t>
  </si>
  <si>
    <t>80225</t>
  </si>
  <si>
    <t>Piano</t>
  </si>
  <si>
    <t>252W</t>
  </si>
  <si>
    <t>80226</t>
  </si>
  <si>
    <t>351W</t>
  </si>
  <si>
    <t>80227</t>
  </si>
  <si>
    <t>171X</t>
  </si>
  <si>
    <t>80228</t>
  </si>
  <si>
    <t>Guitar</t>
  </si>
  <si>
    <t>CIS</t>
  </si>
  <si>
    <t>1000</t>
  </si>
  <si>
    <t>80229</t>
  </si>
  <si>
    <t>Computer Applications</t>
  </si>
  <si>
    <t>CSCI</t>
  </si>
  <si>
    <t>1301</t>
  </si>
  <si>
    <t>80230</t>
  </si>
  <si>
    <t>Introduction to Programming I</t>
  </si>
  <si>
    <t>80231</t>
  </si>
  <si>
    <t>Design of Operating Systems</t>
  </si>
  <si>
    <t>80232</t>
  </si>
  <si>
    <t>Internet Technologies</t>
  </si>
  <si>
    <t>2100</t>
  </si>
  <si>
    <t>80233</t>
  </si>
  <si>
    <t>Assembly Language Programming</t>
  </si>
  <si>
    <t>3003</t>
  </si>
  <si>
    <t>80234</t>
  </si>
  <si>
    <t>Fundamentals of Nursing</t>
  </si>
  <si>
    <t>4910</t>
  </si>
  <si>
    <t>80235</t>
  </si>
  <si>
    <t>Junior-Senior Seminar</t>
  </si>
  <si>
    <t>4310</t>
  </si>
  <si>
    <t>80236</t>
  </si>
  <si>
    <t>Object Oriented Programming</t>
  </si>
  <si>
    <t>80237</t>
  </si>
  <si>
    <t>3003L</t>
  </si>
  <si>
    <t>80238</t>
  </si>
  <si>
    <t>Fundamentals of Nursing Lab</t>
  </si>
  <si>
    <t>80239</t>
  </si>
  <si>
    <t>80240</t>
  </si>
  <si>
    <t>80241</t>
  </si>
  <si>
    <t>CRJU</t>
  </si>
  <si>
    <t>80242</t>
  </si>
  <si>
    <t>Intro to Criminal Justice</t>
  </si>
  <si>
    <t>50E</t>
  </si>
  <si>
    <t>80243</t>
  </si>
  <si>
    <t>80244</t>
  </si>
  <si>
    <t>Audio-Video Prod Technology I</t>
  </si>
  <si>
    <t>80245</t>
  </si>
  <si>
    <t>Intro to Law Enforcement</t>
  </si>
  <si>
    <t>4100</t>
  </si>
  <si>
    <t>80246</t>
  </si>
  <si>
    <t>Computer Architecture</t>
  </si>
  <si>
    <t>3005</t>
  </si>
  <si>
    <t>80247</t>
  </si>
  <si>
    <t>Human Pathophysiology</t>
  </si>
  <si>
    <t>1302</t>
  </si>
  <si>
    <t>80249</t>
  </si>
  <si>
    <t>Introduction to Programming II</t>
  </si>
  <si>
    <t>80250</t>
  </si>
  <si>
    <t>3010</t>
  </si>
  <si>
    <t>80252</t>
  </si>
  <si>
    <t>Prof Nurs Practice for RNs</t>
  </si>
  <si>
    <t>80253</t>
  </si>
  <si>
    <t>Drugs in America</t>
  </si>
  <si>
    <t>4500</t>
  </si>
  <si>
    <t>80254</t>
  </si>
  <si>
    <t>Design-Analysis of Algorithms</t>
  </si>
  <si>
    <t>80255</t>
  </si>
  <si>
    <t>Terrorism &amp; Crim Just System</t>
  </si>
  <si>
    <t>3200</t>
  </si>
  <si>
    <t>80256</t>
  </si>
  <si>
    <t>Health Assessment</t>
  </si>
  <si>
    <t>80257</t>
  </si>
  <si>
    <t>80258</t>
  </si>
  <si>
    <t>Intro to Database Systems</t>
  </si>
  <si>
    <t>3200L</t>
  </si>
  <si>
    <t>80259</t>
  </si>
  <si>
    <t>Health Assessment Lab</t>
  </si>
  <si>
    <t>80260</t>
  </si>
  <si>
    <t>80261</t>
  </si>
  <si>
    <t>80262</t>
  </si>
  <si>
    <t>80263</t>
  </si>
  <si>
    <t>The Judicial Process</t>
  </si>
  <si>
    <t>80E</t>
  </si>
  <si>
    <t>80264</t>
  </si>
  <si>
    <t>80265</t>
  </si>
  <si>
    <t>3500</t>
  </si>
  <si>
    <t>80266</t>
  </si>
  <si>
    <t>Criminal Investigation I</t>
  </si>
  <si>
    <t>4600</t>
  </si>
  <si>
    <t>80267</t>
  </si>
  <si>
    <t>Police Practices and Issues</t>
  </si>
  <si>
    <t>80268</t>
  </si>
  <si>
    <t>4700</t>
  </si>
  <si>
    <t>80269</t>
  </si>
  <si>
    <t>Ethical Issues in Crim Justice</t>
  </si>
  <si>
    <t>80271</t>
  </si>
  <si>
    <t>Senior Capstone</t>
  </si>
  <si>
    <t>4010</t>
  </si>
  <si>
    <t>80272</t>
  </si>
  <si>
    <t>Leadership in Nursing</t>
  </si>
  <si>
    <t>80273</t>
  </si>
  <si>
    <t>Data Structures and Algorithms</t>
  </si>
  <si>
    <t>80274</t>
  </si>
  <si>
    <t>Nursing of Adults II</t>
  </si>
  <si>
    <t>4100L</t>
  </si>
  <si>
    <t>80275</t>
  </si>
  <si>
    <t>Nursing of Adults II Lab</t>
  </si>
  <si>
    <t>80277</t>
  </si>
  <si>
    <t>6800</t>
  </si>
  <si>
    <t>80278</t>
  </si>
  <si>
    <t>Human-Comp Interact-Intf Des</t>
  </si>
  <si>
    <t>80279</t>
  </si>
  <si>
    <t>80280</t>
  </si>
  <si>
    <t>80281</t>
  </si>
  <si>
    <t>80282</t>
  </si>
  <si>
    <t>4150</t>
  </si>
  <si>
    <t>80283</t>
  </si>
  <si>
    <t>Gerontological Nursing</t>
  </si>
  <si>
    <t>A</t>
  </si>
  <si>
    <t>80284</t>
  </si>
  <si>
    <t>80285</t>
  </si>
  <si>
    <t>Community Health Nursing RN</t>
  </si>
  <si>
    <t>80286</t>
  </si>
  <si>
    <t>4400L</t>
  </si>
  <si>
    <t>80287</t>
  </si>
  <si>
    <t>Community Health Nurs Lab RN</t>
  </si>
  <si>
    <t>1</t>
  </si>
  <si>
    <t>4810</t>
  </si>
  <si>
    <t>80288</t>
  </si>
  <si>
    <t>Evidence Based Practice Nurs.</t>
  </si>
  <si>
    <t>4900</t>
  </si>
  <si>
    <t>80290</t>
  </si>
  <si>
    <t>Practicum in Nursing for RNs</t>
  </si>
  <si>
    <t>80291</t>
  </si>
  <si>
    <t>Computer Interfacing-Config</t>
  </si>
  <si>
    <t>80292</t>
  </si>
  <si>
    <t>80293</t>
  </si>
  <si>
    <t>Systems Anal Des-Implem I</t>
  </si>
  <si>
    <t>6900</t>
  </si>
  <si>
    <t>80294</t>
  </si>
  <si>
    <t>Special Problems in CS</t>
  </si>
  <si>
    <t>6230</t>
  </si>
  <si>
    <t>80295</t>
  </si>
  <si>
    <t>Internet Architect-Protocols</t>
  </si>
  <si>
    <t>80296</t>
  </si>
  <si>
    <t>5120</t>
  </si>
  <si>
    <t>80297</t>
  </si>
  <si>
    <t>Topics in Information Security</t>
  </si>
  <si>
    <t>80298</t>
  </si>
  <si>
    <t>HIST</t>
  </si>
  <si>
    <t>1112</t>
  </si>
  <si>
    <t>80299</t>
  </si>
  <si>
    <t>World Civilization II</t>
  </si>
  <si>
    <t>POLS</t>
  </si>
  <si>
    <t>80300</t>
  </si>
  <si>
    <t>80301</t>
  </si>
  <si>
    <t>4460</t>
  </si>
  <si>
    <t>80302</t>
  </si>
  <si>
    <t>The Legislative Process</t>
  </si>
  <si>
    <t>80303</t>
  </si>
  <si>
    <t>Special Topics in Pol Sci</t>
  </si>
  <si>
    <t>80304</t>
  </si>
  <si>
    <t>United States History II</t>
  </si>
  <si>
    <t>80305</t>
  </si>
  <si>
    <t>2800</t>
  </si>
  <si>
    <t>80306</t>
  </si>
  <si>
    <t>The African Diaspora</t>
  </si>
  <si>
    <t>4561</t>
  </si>
  <si>
    <t>80307</t>
  </si>
  <si>
    <t>US Social History</t>
  </si>
  <si>
    <t>PEDS</t>
  </si>
  <si>
    <t>2000</t>
  </si>
  <si>
    <t>80308</t>
  </si>
  <si>
    <t>HPER</t>
  </si>
  <si>
    <t>2022</t>
  </si>
  <si>
    <t>80309</t>
  </si>
  <si>
    <t>Life Skills for Athletes-TRNS</t>
  </si>
  <si>
    <t>1910</t>
  </si>
  <si>
    <t>80310</t>
  </si>
  <si>
    <t>Beg Yoga</t>
  </si>
  <si>
    <t>3550</t>
  </si>
  <si>
    <t>80311</t>
  </si>
  <si>
    <t>Spec Prob in Special Populat</t>
  </si>
  <si>
    <t>80313</t>
  </si>
  <si>
    <t>United States History I</t>
  </si>
  <si>
    <t>80314</t>
  </si>
  <si>
    <t>First Aid-Safety</t>
  </si>
  <si>
    <t>1010</t>
  </si>
  <si>
    <t>80315</t>
  </si>
  <si>
    <t>Lifetime Fitness</t>
  </si>
  <si>
    <t>80316</t>
  </si>
  <si>
    <t>Beg Swimming</t>
  </si>
  <si>
    <t>1151</t>
  </si>
  <si>
    <t>80317</t>
  </si>
  <si>
    <t>1151L</t>
  </si>
  <si>
    <t>80318</t>
  </si>
  <si>
    <t>Survey of Chemistry I Lab</t>
  </si>
  <si>
    <t>80319</t>
  </si>
  <si>
    <t>Principles of Chemistry I</t>
  </si>
  <si>
    <t>80320</t>
  </si>
  <si>
    <t>1211L</t>
  </si>
  <si>
    <t>80321</t>
  </si>
  <si>
    <t>Principles of Chemistry Lab I</t>
  </si>
  <si>
    <t>80322</t>
  </si>
  <si>
    <t>80323</t>
  </si>
  <si>
    <t>80324</t>
  </si>
  <si>
    <t>Principles of Chemistry II</t>
  </si>
  <si>
    <t>1212L</t>
  </si>
  <si>
    <t>80325</t>
  </si>
  <si>
    <t>Principles of Chemistry Lab II</t>
  </si>
  <si>
    <t>80326</t>
  </si>
  <si>
    <t>Organic Chemistry I</t>
  </si>
  <si>
    <t>3301L</t>
  </si>
  <si>
    <t>80327</t>
  </si>
  <si>
    <t>Organic Chemistry Laboratory I</t>
  </si>
  <si>
    <t>80328</t>
  </si>
  <si>
    <t>4350</t>
  </si>
  <si>
    <t>80330</t>
  </si>
  <si>
    <t>Molecular Modeling</t>
  </si>
  <si>
    <t>4410</t>
  </si>
  <si>
    <t>80331</t>
  </si>
  <si>
    <t>Biochemistry</t>
  </si>
  <si>
    <t>4410L</t>
  </si>
  <si>
    <t>80332</t>
  </si>
  <si>
    <t>Biochemistry Laboratory</t>
  </si>
  <si>
    <t>4491</t>
  </si>
  <si>
    <t>80333</t>
  </si>
  <si>
    <t>Chemistry Seminar I</t>
  </si>
  <si>
    <t>4492</t>
  </si>
  <si>
    <t>80334</t>
  </si>
  <si>
    <t>Chemistry Seminar II</t>
  </si>
  <si>
    <t>EDUC</t>
  </si>
  <si>
    <t>80335</t>
  </si>
  <si>
    <t>PE Materials and Methods</t>
  </si>
  <si>
    <t>1020</t>
  </si>
  <si>
    <t>80336</t>
  </si>
  <si>
    <t>Aerobics - Walk-Jog</t>
  </si>
  <si>
    <t>1230</t>
  </si>
  <si>
    <t>80337</t>
  </si>
  <si>
    <t>Racquetball</t>
  </si>
  <si>
    <t>1330</t>
  </si>
  <si>
    <t>80338</t>
  </si>
  <si>
    <t>Weight Training</t>
  </si>
  <si>
    <t>80341</t>
  </si>
  <si>
    <t>1030</t>
  </si>
  <si>
    <t>80342</t>
  </si>
  <si>
    <t>Step Aerobics</t>
  </si>
  <si>
    <t>80343</t>
  </si>
  <si>
    <t>80344</t>
  </si>
  <si>
    <t>2170</t>
  </si>
  <si>
    <t>80345</t>
  </si>
  <si>
    <t>Introduction to PE</t>
  </si>
  <si>
    <t>2021</t>
  </si>
  <si>
    <t>80346</t>
  </si>
  <si>
    <t>Life Skills for Athletes-FR</t>
  </si>
  <si>
    <t>80347</t>
  </si>
  <si>
    <t>80348</t>
  </si>
  <si>
    <t>80349</t>
  </si>
  <si>
    <t>80350</t>
  </si>
  <si>
    <t>80351</t>
  </si>
  <si>
    <t>Special Topics in History</t>
  </si>
  <si>
    <t>80352</t>
  </si>
  <si>
    <t>3600</t>
  </si>
  <si>
    <t>80353</t>
  </si>
  <si>
    <t>Tech of Teaching Sports Skills</t>
  </si>
  <si>
    <t>80356</t>
  </si>
  <si>
    <t>1250</t>
  </si>
  <si>
    <t>80357</t>
  </si>
  <si>
    <t>Beg Tennis</t>
  </si>
  <si>
    <t>80358</t>
  </si>
  <si>
    <t>1280</t>
  </si>
  <si>
    <t>80359</t>
  </si>
  <si>
    <t>Beg Golf</t>
  </si>
  <si>
    <t>80360</t>
  </si>
  <si>
    <t>80361</t>
  </si>
  <si>
    <t>3850</t>
  </si>
  <si>
    <t>80362</t>
  </si>
  <si>
    <t>Motor Development</t>
  </si>
  <si>
    <t>3700</t>
  </si>
  <si>
    <t>80365</t>
  </si>
  <si>
    <t>Cont Issues in Health</t>
  </si>
  <si>
    <t>80366</t>
  </si>
  <si>
    <t>2101</t>
  </si>
  <si>
    <t>80367</t>
  </si>
  <si>
    <t>Intro to Discipline of Pol Sci</t>
  </si>
  <si>
    <t>80368</t>
  </si>
  <si>
    <t>80369</t>
  </si>
  <si>
    <t>3330</t>
  </si>
  <si>
    <t>80370</t>
  </si>
  <si>
    <t>Ex Sci - Wellness Practicum</t>
  </si>
  <si>
    <t>80371</t>
  </si>
  <si>
    <t>Exer Sci - Wellness Internship</t>
  </si>
  <si>
    <t>80372</t>
  </si>
  <si>
    <t>Political Philosophy</t>
  </si>
  <si>
    <t>4110</t>
  </si>
  <si>
    <t>80373</t>
  </si>
  <si>
    <t>4120</t>
  </si>
  <si>
    <t>80374</t>
  </si>
  <si>
    <t>EDRG</t>
  </si>
  <si>
    <t>80375</t>
  </si>
  <si>
    <t>Language Arts</t>
  </si>
  <si>
    <t>EDEC</t>
  </si>
  <si>
    <t>80376</t>
  </si>
  <si>
    <t>Science in EC Education</t>
  </si>
  <si>
    <t>4550</t>
  </si>
  <si>
    <t>80377</t>
  </si>
  <si>
    <t>Assessment in EC Ed</t>
  </si>
  <si>
    <t>4250</t>
  </si>
  <si>
    <t>80378</t>
  </si>
  <si>
    <t>Social Studies for EC</t>
  </si>
  <si>
    <t>EDSP</t>
  </si>
  <si>
    <t>4510</t>
  </si>
  <si>
    <t>80379</t>
  </si>
  <si>
    <t>Assess of Learners w Disabil</t>
  </si>
  <si>
    <t>SOSC</t>
  </si>
  <si>
    <t>80380</t>
  </si>
  <si>
    <t>The World and Its Peoples</t>
  </si>
  <si>
    <t>4610</t>
  </si>
  <si>
    <t>80381</t>
  </si>
  <si>
    <t>Effective Instr for Mild Disab</t>
  </si>
  <si>
    <t>4520</t>
  </si>
  <si>
    <t>80382</t>
  </si>
  <si>
    <t>Special Ed Block Internship</t>
  </si>
  <si>
    <t>80383</t>
  </si>
  <si>
    <t>The Exceptional Student</t>
  </si>
  <si>
    <t>2990</t>
  </si>
  <si>
    <t>80384</t>
  </si>
  <si>
    <t>Prof Legal-Eth of Special Ed</t>
  </si>
  <si>
    <t>80385</t>
  </si>
  <si>
    <t>80387</t>
  </si>
  <si>
    <t>World Civilization I</t>
  </si>
  <si>
    <t>80388</t>
  </si>
  <si>
    <t>80389</t>
  </si>
  <si>
    <t>80390</t>
  </si>
  <si>
    <t>80391</t>
  </si>
  <si>
    <t>80393</t>
  </si>
  <si>
    <t>80395</t>
  </si>
  <si>
    <t>Class &amp; Beh Strat for Autism</t>
  </si>
  <si>
    <t>3450</t>
  </si>
  <si>
    <t>80396</t>
  </si>
  <si>
    <t>Org and Managing EC Classroom</t>
  </si>
  <si>
    <t>80397</t>
  </si>
  <si>
    <t>Teaching in EC Education</t>
  </si>
  <si>
    <t>80398</t>
  </si>
  <si>
    <t>EDMG</t>
  </si>
  <si>
    <t>80399</t>
  </si>
  <si>
    <t>Middle Grades Learner-Philos</t>
  </si>
  <si>
    <t>3030</t>
  </si>
  <si>
    <t>80400</t>
  </si>
  <si>
    <t>MG Lang Arts Assess-Applicat</t>
  </si>
  <si>
    <t>3160</t>
  </si>
  <si>
    <t>80401</t>
  </si>
  <si>
    <t>Strat Tchg Early Literacy</t>
  </si>
  <si>
    <t>EDSC</t>
  </si>
  <si>
    <t>4060</t>
  </si>
  <si>
    <t>80402</t>
  </si>
  <si>
    <t>Engl Pedagogy Assess-Applica</t>
  </si>
  <si>
    <t>4050</t>
  </si>
  <si>
    <t>80403</t>
  </si>
  <si>
    <t>MG Soc Stud Assessm-Applica</t>
  </si>
  <si>
    <t>80404</t>
  </si>
  <si>
    <t>Hist Pedagogy Assess-Applica</t>
  </si>
  <si>
    <t>2130</t>
  </si>
  <si>
    <t>80405</t>
  </si>
  <si>
    <t>Exploring Learning &amp; Teaching</t>
  </si>
  <si>
    <t>80406</t>
  </si>
  <si>
    <t>Instructional Tech-Media</t>
  </si>
  <si>
    <t>2120</t>
  </si>
  <si>
    <t>80407</t>
  </si>
  <si>
    <t>Explr Socio-Cult Per Div in Ed</t>
  </si>
  <si>
    <t>2110</t>
  </si>
  <si>
    <t>80408</t>
  </si>
  <si>
    <t>Invest Crit &amp; Cont Iss in Educ</t>
  </si>
  <si>
    <t>80409</t>
  </si>
  <si>
    <t>80410</t>
  </si>
  <si>
    <t>80411</t>
  </si>
  <si>
    <t>80412</t>
  </si>
  <si>
    <t>80413</t>
  </si>
  <si>
    <t>80414</t>
  </si>
  <si>
    <t>80415</t>
  </si>
  <si>
    <t>80416</t>
  </si>
  <si>
    <t>80417</t>
  </si>
  <si>
    <t>3800</t>
  </si>
  <si>
    <t>80418</t>
  </si>
  <si>
    <t>Development of Crim Beh</t>
  </si>
  <si>
    <t>80419</t>
  </si>
  <si>
    <t>Psychology Internship</t>
  </si>
  <si>
    <t>80420</t>
  </si>
  <si>
    <t>80421</t>
  </si>
  <si>
    <t>80422</t>
  </si>
  <si>
    <t>Sociology Internships</t>
  </si>
  <si>
    <t>80423</t>
  </si>
  <si>
    <t>80424</t>
  </si>
  <si>
    <t>3390</t>
  </si>
  <si>
    <t>80425</t>
  </si>
  <si>
    <t>Cross-Culural Psychology</t>
  </si>
  <si>
    <t>80426</t>
  </si>
  <si>
    <t>Inquiry and Self Expression</t>
  </si>
  <si>
    <t>4970</t>
  </si>
  <si>
    <t>80427</t>
  </si>
  <si>
    <t>Student Teaching EC</t>
  </si>
  <si>
    <t>4980</t>
  </si>
  <si>
    <t>80428</t>
  </si>
  <si>
    <t>4990</t>
  </si>
  <si>
    <t>80429</t>
  </si>
  <si>
    <t>80430</t>
  </si>
  <si>
    <t>Student Teaching Mid Grades</t>
  </si>
  <si>
    <t>80431</t>
  </si>
  <si>
    <t>80432</t>
  </si>
  <si>
    <t>80433</t>
  </si>
  <si>
    <t>Student Teaching in Secondary</t>
  </si>
  <si>
    <t>80434</t>
  </si>
  <si>
    <t>80435</t>
  </si>
  <si>
    <t>4960</t>
  </si>
  <si>
    <t>80436</t>
  </si>
  <si>
    <t>Practicum in Grades P-12</t>
  </si>
  <si>
    <t>80437</t>
  </si>
  <si>
    <t>Student Teaching in P-12</t>
  </si>
  <si>
    <t>80438</t>
  </si>
  <si>
    <t>80439</t>
  </si>
  <si>
    <t>4950</t>
  </si>
  <si>
    <t>80440</t>
  </si>
  <si>
    <t>EC Opening School Experience</t>
  </si>
  <si>
    <t>80441</t>
  </si>
  <si>
    <t>MG Opening School Exp</t>
  </si>
  <si>
    <t>80442</t>
  </si>
  <si>
    <t>Sec Ed Opening School Exp</t>
  </si>
  <si>
    <t>80443</t>
  </si>
  <si>
    <t>SpEd Opening School Exp</t>
  </si>
  <si>
    <t>80444</t>
  </si>
  <si>
    <t>P-12 Opening School Exp</t>
  </si>
  <si>
    <t>80445</t>
  </si>
  <si>
    <t>80446</t>
  </si>
  <si>
    <t>80447</t>
  </si>
  <si>
    <t>Acquisition-Dev of Language</t>
  </si>
  <si>
    <t>4620</t>
  </si>
  <si>
    <t>80448</t>
  </si>
  <si>
    <t>Classroom/Behavior Mgt</t>
  </si>
  <si>
    <t>80449</t>
  </si>
  <si>
    <t>Classroom-Beh Mgt for Disabil</t>
  </si>
  <si>
    <t>7350</t>
  </si>
  <si>
    <t>80450</t>
  </si>
  <si>
    <t>EC Curr &amp; Instructional Strat</t>
  </si>
  <si>
    <t>6220</t>
  </si>
  <si>
    <t>80451</t>
  </si>
  <si>
    <t>Readings in EC Education</t>
  </si>
  <si>
    <t>80452</t>
  </si>
  <si>
    <t>Readings in MG Lang Arts</t>
  </si>
  <si>
    <t>6221</t>
  </si>
  <si>
    <t>80453</t>
  </si>
  <si>
    <t>Readings In MG Mathematics</t>
  </si>
  <si>
    <t>80454</t>
  </si>
  <si>
    <t>Sp Ed Curr &amp; Inst Strat</t>
  </si>
  <si>
    <t>7610</t>
  </si>
  <si>
    <t>80455</t>
  </si>
  <si>
    <t>Education Policy &amp; School Eval</t>
  </si>
  <si>
    <t>8340</t>
  </si>
  <si>
    <t>80456</t>
  </si>
  <si>
    <t>Methods Educational Research</t>
  </si>
  <si>
    <t>7000</t>
  </si>
  <si>
    <t>80457</t>
  </si>
  <si>
    <t>Leadership in Education</t>
  </si>
  <si>
    <t>8540</t>
  </si>
  <si>
    <t>80458</t>
  </si>
  <si>
    <t>Differentiation Strat in Educ</t>
  </si>
  <si>
    <t>80459</t>
  </si>
  <si>
    <t>Readings in Special Educ</t>
  </si>
  <si>
    <t>80460</t>
  </si>
  <si>
    <t>80461</t>
  </si>
  <si>
    <t>80462</t>
  </si>
  <si>
    <t>80463</t>
  </si>
  <si>
    <t>80464</t>
  </si>
  <si>
    <t>80465</t>
  </si>
  <si>
    <t>2401</t>
  </si>
  <si>
    <t>80466</t>
  </si>
  <si>
    <t>Intro to Global Issues</t>
  </si>
  <si>
    <t>4630</t>
  </si>
  <si>
    <t>80467</t>
  </si>
  <si>
    <t>International Relations</t>
  </si>
  <si>
    <t>4930</t>
  </si>
  <si>
    <t>80468</t>
  </si>
  <si>
    <t>Pre-Law Internship</t>
  </si>
  <si>
    <t>MATH</t>
  </si>
  <si>
    <t>80469</t>
  </si>
  <si>
    <t>1120</t>
  </si>
  <si>
    <t>80470</t>
  </si>
  <si>
    <t>2222</t>
  </si>
  <si>
    <t>80472</t>
  </si>
  <si>
    <t>Calculus III</t>
  </si>
  <si>
    <t>2221</t>
  </si>
  <si>
    <t>80473</t>
  </si>
  <si>
    <t>80474</t>
  </si>
  <si>
    <t>2204</t>
  </si>
  <si>
    <t>80475</t>
  </si>
  <si>
    <t>80476</t>
  </si>
  <si>
    <t>80477</t>
  </si>
  <si>
    <t>80478</t>
  </si>
  <si>
    <t>80479</t>
  </si>
  <si>
    <t>80480</t>
  </si>
  <si>
    <t>80481</t>
  </si>
  <si>
    <t>1113</t>
  </si>
  <si>
    <t>80482</t>
  </si>
  <si>
    <t>80483</t>
  </si>
  <si>
    <t>80484</t>
  </si>
  <si>
    <t>80485</t>
  </si>
  <si>
    <t>0997</t>
  </si>
  <si>
    <t>80486</t>
  </si>
  <si>
    <t>Support-Quantitative Reasoning</t>
  </si>
  <si>
    <t>1111L</t>
  </si>
  <si>
    <t>80487</t>
  </si>
  <si>
    <t>College Algebra Lab</t>
  </si>
  <si>
    <t>2223</t>
  </si>
  <si>
    <t>80488</t>
  </si>
  <si>
    <t>Discrete Systems I</t>
  </si>
  <si>
    <t>80489</t>
  </si>
  <si>
    <t>Probability&amp;Stats for Teachers</t>
  </si>
  <si>
    <t>3316</t>
  </si>
  <si>
    <t>80490</t>
  </si>
  <si>
    <t>Analysis I</t>
  </si>
  <si>
    <t>80491</t>
  </si>
  <si>
    <t>Support-College Algebra</t>
  </si>
  <si>
    <t>80493</t>
  </si>
  <si>
    <t>80494</t>
  </si>
  <si>
    <t>80496</t>
  </si>
  <si>
    <t>80497</t>
  </si>
  <si>
    <t>80498</t>
  </si>
  <si>
    <t>2008</t>
  </si>
  <si>
    <t>80499</t>
  </si>
  <si>
    <t>Fdns of Numbers &amp; Operations</t>
  </si>
  <si>
    <t>80500</t>
  </si>
  <si>
    <t>04G</t>
  </si>
  <si>
    <t>80502</t>
  </si>
  <si>
    <t>80503</t>
  </si>
  <si>
    <t>50G</t>
  </si>
  <si>
    <t>80504</t>
  </si>
  <si>
    <t>80505</t>
  </si>
  <si>
    <t>80506</t>
  </si>
  <si>
    <t>80G</t>
  </si>
  <si>
    <t>5001</t>
  </si>
  <si>
    <t>80507</t>
  </si>
  <si>
    <t>Geometry for Middle Grades</t>
  </si>
  <si>
    <t>80508</t>
  </si>
  <si>
    <t>80509</t>
  </si>
  <si>
    <t>80510</t>
  </si>
  <si>
    <t>80511</t>
  </si>
  <si>
    <t>06G</t>
  </si>
  <si>
    <t>80512</t>
  </si>
  <si>
    <t>4490</t>
  </si>
  <si>
    <t>80514</t>
  </si>
  <si>
    <t>History and Philosophy of Math</t>
  </si>
  <si>
    <t>80515</t>
  </si>
  <si>
    <t>08G</t>
  </si>
  <si>
    <t>80516</t>
  </si>
  <si>
    <t>80517</t>
  </si>
  <si>
    <t>1212K</t>
  </si>
  <si>
    <t>80518</t>
  </si>
  <si>
    <t>eCore Prin of ChemistryII &amp;Lab</t>
  </si>
  <si>
    <t>COMM</t>
  </si>
  <si>
    <t>80519</t>
  </si>
  <si>
    <t>eCore Human Communication</t>
  </si>
  <si>
    <t>80520</t>
  </si>
  <si>
    <t>80521</t>
  </si>
  <si>
    <t>80522</t>
  </si>
  <si>
    <t>80523</t>
  </si>
  <si>
    <t>10G</t>
  </si>
  <si>
    <t>80524</t>
  </si>
  <si>
    <t>80525</t>
  </si>
  <si>
    <t>80526</t>
  </si>
  <si>
    <t>80527</t>
  </si>
  <si>
    <t>80528</t>
  </si>
  <si>
    <t>80529</t>
  </si>
  <si>
    <t>80530</t>
  </si>
  <si>
    <t>12G</t>
  </si>
  <si>
    <t>80531</t>
  </si>
  <si>
    <t>80532</t>
  </si>
  <si>
    <t>80533</t>
  </si>
  <si>
    <t>80534</t>
  </si>
  <si>
    <t>80535</t>
  </si>
  <si>
    <t>80536</t>
  </si>
  <si>
    <t>80537</t>
  </si>
  <si>
    <t>80538</t>
  </si>
  <si>
    <t>80539</t>
  </si>
  <si>
    <t>14G</t>
  </si>
  <si>
    <t>80540</t>
  </si>
  <si>
    <t>80541</t>
  </si>
  <si>
    <t>52G</t>
  </si>
  <si>
    <t>80542</t>
  </si>
  <si>
    <t>80543</t>
  </si>
  <si>
    <t>82G</t>
  </si>
  <si>
    <t>80544</t>
  </si>
  <si>
    <t>80545</t>
  </si>
  <si>
    <t>80546</t>
  </si>
  <si>
    <t>80547</t>
  </si>
  <si>
    <t>80548</t>
  </si>
  <si>
    <t>80549</t>
  </si>
  <si>
    <t>80550</t>
  </si>
  <si>
    <t>80551</t>
  </si>
  <si>
    <t>80552</t>
  </si>
  <si>
    <t>80553</t>
  </si>
  <si>
    <t>80554</t>
  </si>
  <si>
    <t>80555</t>
  </si>
  <si>
    <t>80556</t>
  </si>
  <si>
    <t>80557</t>
  </si>
  <si>
    <t>80558</t>
  </si>
  <si>
    <t>80559</t>
  </si>
  <si>
    <t>80560</t>
  </si>
  <si>
    <t>80561</t>
  </si>
  <si>
    <t>80562</t>
  </si>
  <si>
    <t>80563</t>
  </si>
  <si>
    <t>80564</t>
  </si>
  <si>
    <t>80565</t>
  </si>
  <si>
    <t>80566</t>
  </si>
  <si>
    <t>80567</t>
  </si>
  <si>
    <t>80568</t>
  </si>
  <si>
    <t>eCore Intro Geosciences I &amp;Lab</t>
  </si>
  <si>
    <t>80569</t>
  </si>
  <si>
    <t>80570</t>
  </si>
  <si>
    <t>80571</t>
  </si>
  <si>
    <t>80572</t>
  </si>
  <si>
    <t>ARHS</t>
  </si>
  <si>
    <t>4001</t>
  </si>
  <si>
    <t>80574</t>
  </si>
  <si>
    <t>History of Modern Art</t>
  </si>
  <si>
    <t>ARTX</t>
  </si>
  <si>
    <t>4082</t>
  </si>
  <si>
    <t>80575</t>
  </si>
  <si>
    <t>Ceramics</t>
  </si>
  <si>
    <t>ARST</t>
  </si>
  <si>
    <t>3141</t>
  </si>
  <si>
    <t>80576</t>
  </si>
  <si>
    <t>Beginning Ceramics I</t>
  </si>
  <si>
    <t>3152</t>
  </si>
  <si>
    <t>80577</t>
  </si>
  <si>
    <t>Ceramics II, Intermediate</t>
  </si>
  <si>
    <t>4163</t>
  </si>
  <si>
    <t>80578</t>
  </si>
  <si>
    <t>Ceramics III Advanced</t>
  </si>
  <si>
    <t>4174</t>
  </si>
  <si>
    <t>80579</t>
  </si>
  <si>
    <t>Ceramics IV Advanced</t>
  </si>
  <si>
    <t>ARTF</t>
  </si>
  <si>
    <t>2061</t>
  </si>
  <si>
    <t>80580</t>
  </si>
  <si>
    <t>Art History Survey I</t>
  </si>
  <si>
    <t>80581</t>
  </si>
  <si>
    <t>Senior Exhibition</t>
  </si>
  <si>
    <t>80582</t>
  </si>
  <si>
    <t>Beg Drawing I</t>
  </si>
  <si>
    <t>3021</t>
  </si>
  <si>
    <t>80583</t>
  </si>
  <si>
    <t>Adv Drawing I</t>
  </si>
  <si>
    <t>4081</t>
  </si>
  <si>
    <t>80584</t>
  </si>
  <si>
    <t>Drawing and Painting</t>
  </si>
  <si>
    <t>3241</t>
  </si>
  <si>
    <t>80585</t>
  </si>
  <si>
    <t>Beg Painting I</t>
  </si>
  <si>
    <t>3252</t>
  </si>
  <si>
    <t>80586</t>
  </si>
  <si>
    <t>Intermediate Painting II</t>
  </si>
  <si>
    <t>4263</t>
  </si>
  <si>
    <t>80587</t>
  </si>
  <si>
    <t>Advanced Painting III</t>
  </si>
  <si>
    <t>4274</t>
  </si>
  <si>
    <t>80588</t>
  </si>
  <si>
    <t>Advanced Painting IV</t>
  </si>
  <si>
    <t>80589</t>
  </si>
  <si>
    <t>4086</t>
  </si>
  <si>
    <t>80590</t>
  </si>
  <si>
    <t>Photography</t>
  </si>
  <si>
    <t>3081</t>
  </si>
  <si>
    <t>80591</t>
  </si>
  <si>
    <t>Beginning Photography I</t>
  </si>
  <si>
    <t>3092</t>
  </si>
  <si>
    <t>80592</t>
  </si>
  <si>
    <t>Intermediate Photo II</t>
  </si>
  <si>
    <t>4003</t>
  </si>
  <si>
    <t>80593</t>
  </si>
  <si>
    <t>Photo Communications III</t>
  </si>
  <si>
    <t>4014</t>
  </si>
  <si>
    <t>80594</t>
  </si>
  <si>
    <t>Photographic Illustration IV</t>
  </si>
  <si>
    <t>4025</t>
  </si>
  <si>
    <t>80595</t>
  </si>
  <si>
    <t>Photography V</t>
  </si>
  <si>
    <t>3170</t>
  </si>
  <si>
    <t>80596</t>
  </si>
  <si>
    <t>Beginning Digital Arts I</t>
  </si>
  <si>
    <t>4170</t>
  </si>
  <si>
    <t>80597</t>
  </si>
  <si>
    <t>Intermediate Digital Arts II</t>
  </si>
  <si>
    <t>4171</t>
  </si>
  <si>
    <t>80598</t>
  </si>
  <si>
    <t>Advanced Digital Arts III</t>
  </si>
  <si>
    <t>4172</t>
  </si>
  <si>
    <t>80599</t>
  </si>
  <si>
    <t>Advanced Digital Arts IV</t>
  </si>
  <si>
    <t>80600</t>
  </si>
  <si>
    <t>2D Design Concepts and Color</t>
  </si>
  <si>
    <t>80601</t>
  </si>
  <si>
    <t>THEA</t>
  </si>
  <si>
    <t>80602</t>
  </si>
  <si>
    <t>1110</t>
  </si>
  <si>
    <t>80603</t>
  </si>
  <si>
    <t>Perf Skills for Bus and Prof</t>
  </si>
  <si>
    <t>2540</t>
  </si>
  <si>
    <t>80604</t>
  </si>
  <si>
    <t>Introduction to Performance</t>
  </si>
  <si>
    <t>3060</t>
  </si>
  <si>
    <t>80605</t>
  </si>
  <si>
    <t>Scenic and Lighting Design</t>
  </si>
  <si>
    <t>3070</t>
  </si>
  <si>
    <t>80606</t>
  </si>
  <si>
    <t>Costume and Lighting Design</t>
  </si>
  <si>
    <t>80607</t>
  </si>
  <si>
    <t>80608</t>
  </si>
  <si>
    <t>80609</t>
  </si>
  <si>
    <t>80610</t>
  </si>
  <si>
    <t>80611</t>
  </si>
  <si>
    <t>80612</t>
  </si>
  <si>
    <t>80613</t>
  </si>
  <si>
    <t>80614</t>
  </si>
  <si>
    <t>80615</t>
  </si>
  <si>
    <t>80616</t>
  </si>
  <si>
    <t>80617</t>
  </si>
  <si>
    <t>80618</t>
  </si>
  <si>
    <t>80619</t>
  </si>
  <si>
    <t>80620</t>
  </si>
  <si>
    <t>80621</t>
  </si>
  <si>
    <t>80622</t>
  </si>
  <si>
    <t>80623</t>
  </si>
  <si>
    <t>80624</t>
  </si>
  <si>
    <t>80625</t>
  </si>
  <si>
    <t>80626</t>
  </si>
  <si>
    <t>80627</t>
  </si>
  <si>
    <t>80628</t>
  </si>
  <si>
    <t>80629</t>
  </si>
  <si>
    <t>80630</t>
  </si>
  <si>
    <t>80631</t>
  </si>
  <si>
    <t>Introduction to Math Modeling</t>
  </si>
  <si>
    <t>80632</t>
  </si>
  <si>
    <t>80633</t>
  </si>
  <si>
    <t>80634</t>
  </si>
  <si>
    <t>80635</t>
  </si>
  <si>
    <t>80636</t>
  </si>
  <si>
    <t>80637</t>
  </si>
  <si>
    <t>80638</t>
  </si>
  <si>
    <t>80639</t>
  </si>
  <si>
    <t>80640</t>
  </si>
  <si>
    <t>80641</t>
  </si>
  <si>
    <t>80642</t>
  </si>
  <si>
    <t>2225</t>
  </si>
  <si>
    <t>80643</t>
  </si>
  <si>
    <t>Video Production I</t>
  </si>
  <si>
    <t>3225</t>
  </si>
  <si>
    <t>80644</t>
  </si>
  <si>
    <t>Advanced Cinema Production</t>
  </si>
  <si>
    <t>80645</t>
  </si>
  <si>
    <t>Perf and Prod Practicum</t>
  </si>
  <si>
    <t>80646</t>
  </si>
  <si>
    <t>Video Production Practicum</t>
  </si>
  <si>
    <t>80647</t>
  </si>
  <si>
    <t>80648</t>
  </si>
  <si>
    <t>80649</t>
  </si>
  <si>
    <t>3111</t>
  </si>
  <si>
    <t>80650</t>
  </si>
  <si>
    <t>3112</t>
  </si>
  <si>
    <t>80651</t>
  </si>
  <si>
    <t>4111</t>
  </si>
  <si>
    <t>80652</t>
  </si>
  <si>
    <t>4112</t>
  </si>
  <si>
    <t>80653</t>
  </si>
  <si>
    <t>4545</t>
  </si>
  <si>
    <t>80654</t>
  </si>
  <si>
    <t>Performance Theory</t>
  </si>
  <si>
    <t>80655</t>
  </si>
  <si>
    <t>80656</t>
  </si>
  <si>
    <t>80657</t>
  </si>
  <si>
    <t>80658</t>
  </si>
  <si>
    <t>80659</t>
  </si>
  <si>
    <t>eCore Intro to Statistics</t>
  </si>
  <si>
    <t>80660</t>
  </si>
  <si>
    <t>80661</t>
  </si>
  <si>
    <t>80662</t>
  </si>
  <si>
    <t>80663</t>
  </si>
  <si>
    <t>1501</t>
  </si>
  <si>
    <t>80664</t>
  </si>
  <si>
    <t>eCore Calculus I</t>
  </si>
  <si>
    <t>80665</t>
  </si>
  <si>
    <t>80666</t>
  </si>
  <si>
    <t>80667</t>
  </si>
  <si>
    <t>80668</t>
  </si>
  <si>
    <t>80669</t>
  </si>
  <si>
    <t>80670</t>
  </si>
  <si>
    <t>PHIL</t>
  </si>
  <si>
    <t>80671</t>
  </si>
  <si>
    <t>eCore Intro to Philosophy</t>
  </si>
  <si>
    <t>80672</t>
  </si>
  <si>
    <t>80673</t>
  </si>
  <si>
    <t>80674</t>
  </si>
  <si>
    <t>80675</t>
  </si>
  <si>
    <t>2211K</t>
  </si>
  <si>
    <t>80676</t>
  </si>
  <si>
    <t>eCore Prin of Physics I &amp; Lab</t>
  </si>
  <si>
    <t>01G</t>
  </si>
  <si>
    <t>80677</t>
  </si>
  <si>
    <t>80678</t>
  </si>
  <si>
    <t>80679</t>
  </si>
  <si>
    <t>80680</t>
  </si>
  <si>
    <t>80681</t>
  </si>
  <si>
    <t>80682</t>
  </si>
  <si>
    <t>80683</t>
  </si>
  <si>
    <t>80684</t>
  </si>
  <si>
    <t>80685</t>
  </si>
  <si>
    <t>80686</t>
  </si>
  <si>
    <t>80687</t>
  </si>
  <si>
    <t>80688</t>
  </si>
  <si>
    <t>80689</t>
  </si>
  <si>
    <t>80690</t>
  </si>
  <si>
    <t>80691</t>
  </si>
  <si>
    <t>80692</t>
  </si>
  <si>
    <t>80693</t>
  </si>
  <si>
    <t>80694</t>
  </si>
  <si>
    <t>80695</t>
  </si>
  <si>
    <t>80696</t>
  </si>
  <si>
    <t>80697</t>
  </si>
  <si>
    <t>80698</t>
  </si>
  <si>
    <t>80699</t>
  </si>
  <si>
    <t>80700</t>
  </si>
  <si>
    <t>80701</t>
  </si>
  <si>
    <t>80702</t>
  </si>
  <si>
    <t>80703</t>
  </si>
  <si>
    <t>80704</t>
  </si>
  <si>
    <t>80705</t>
  </si>
  <si>
    <t>Intermediate Spanish II</t>
  </si>
  <si>
    <t>80706</t>
  </si>
  <si>
    <t>4083</t>
  </si>
  <si>
    <t>80708</t>
  </si>
  <si>
    <t>Glassblowing</t>
  </si>
  <si>
    <t>3001</t>
  </si>
  <si>
    <t>80709</t>
  </si>
  <si>
    <t>Beginning Glassblowing I</t>
  </si>
  <si>
    <t>3012</t>
  </si>
  <si>
    <t>80710</t>
  </si>
  <si>
    <t>Intermediate Glass Blowing II</t>
  </si>
  <si>
    <t>4023</t>
  </si>
  <si>
    <t>80711</t>
  </si>
  <si>
    <t>Adv Glass Blowing III</t>
  </si>
  <si>
    <t>4034</t>
  </si>
  <si>
    <t>80712</t>
  </si>
  <si>
    <t>Adv Glass Blowing IV</t>
  </si>
  <si>
    <t>4085</t>
  </si>
  <si>
    <t>80713</t>
  </si>
  <si>
    <t>Printmaking</t>
  </si>
  <si>
    <t>3031</t>
  </si>
  <si>
    <t>80714</t>
  </si>
  <si>
    <t>Beg Printmaking I</t>
  </si>
  <si>
    <t>3042</t>
  </si>
  <si>
    <t>80715</t>
  </si>
  <si>
    <t>Intermediate Printmaking II</t>
  </si>
  <si>
    <t>4053</t>
  </si>
  <si>
    <t>80716</t>
  </si>
  <si>
    <t>Adv Printmaking III</t>
  </si>
  <si>
    <t>4084</t>
  </si>
  <si>
    <t>80717</t>
  </si>
  <si>
    <t>Sculpture</t>
  </si>
  <si>
    <t>3071</t>
  </si>
  <si>
    <t>80718</t>
  </si>
  <si>
    <t>Beg Sculpture I</t>
  </si>
  <si>
    <t>3082</t>
  </si>
  <si>
    <t>80719</t>
  </si>
  <si>
    <t>Intermediate Sculpture II</t>
  </si>
  <si>
    <t>4093</t>
  </si>
  <si>
    <t>80720</t>
  </si>
  <si>
    <t>Adv Sculpture III</t>
  </si>
  <si>
    <t>4004</t>
  </si>
  <si>
    <t>80721</t>
  </si>
  <si>
    <t>Advanced Sculpture IV</t>
  </si>
  <si>
    <t>80722</t>
  </si>
  <si>
    <t>4064</t>
  </si>
  <si>
    <t>80723</t>
  </si>
  <si>
    <t>Adv Printmaking IV</t>
  </si>
  <si>
    <t>UNIV</t>
  </si>
  <si>
    <t>1000E</t>
  </si>
  <si>
    <t>80724</t>
  </si>
  <si>
    <t>The GSW Experience for ESL</t>
  </si>
  <si>
    <t>ESL</t>
  </si>
  <si>
    <t>0314</t>
  </si>
  <si>
    <t>80726</t>
  </si>
  <si>
    <t>Listen-Speak Conversation</t>
  </si>
  <si>
    <t>0300</t>
  </si>
  <si>
    <t>80728</t>
  </si>
  <si>
    <t>Adv Writing</t>
  </si>
  <si>
    <t>0400</t>
  </si>
  <si>
    <t>80729</t>
  </si>
  <si>
    <t>Bridge - High Adv - Writing</t>
  </si>
  <si>
    <t>0312</t>
  </si>
  <si>
    <t>80730</t>
  </si>
  <si>
    <t>Listening-Speaking-TOEFL II</t>
  </si>
  <si>
    <t>0330</t>
  </si>
  <si>
    <t>80732</t>
  </si>
  <si>
    <t>Adv Reading</t>
  </si>
  <si>
    <t>0320</t>
  </si>
  <si>
    <t>80735</t>
  </si>
  <si>
    <t>Adv Grammar</t>
  </si>
  <si>
    <t>0311</t>
  </si>
  <si>
    <t>80737</t>
  </si>
  <si>
    <t>Listening-Speaking - Pron</t>
  </si>
  <si>
    <t>0411</t>
  </si>
  <si>
    <t>80738</t>
  </si>
  <si>
    <t>Listening-Speaking IV - Pron</t>
  </si>
  <si>
    <t>2011</t>
  </si>
  <si>
    <t>80739</t>
  </si>
  <si>
    <t>1040</t>
  </si>
  <si>
    <t>80742</t>
  </si>
  <si>
    <t>Concepts of Personal Protectio</t>
  </si>
  <si>
    <t>0430</t>
  </si>
  <si>
    <t>80743</t>
  </si>
  <si>
    <t>Bridge - High Adv - Reading</t>
  </si>
  <si>
    <t>ACCT</t>
  </si>
  <si>
    <t>80744</t>
  </si>
  <si>
    <t>Accounting Principles I</t>
  </si>
  <si>
    <t>80745</t>
  </si>
  <si>
    <t>2102</t>
  </si>
  <si>
    <t>80746</t>
  </si>
  <si>
    <t>Accounting Principles II</t>
  </si>
  <si>
    <t>80747</t>
  </si>
  <si>
    <t>Intermediate Accounting I</t>
  </si>
  <si>
    <t>3260</t>
  </si>
  <si>
    <t>80749</t>
  </si>
  <si>
    <t>Intermediate Accounting II</t>
  </si>
  <si>
    <t>4230</t>
  </si>
  <si>
    <t>80750</t>
  </si>
  <si>
    <t>Income Tax Accounting</t>
  </si>
  <si>
    <t>BUSA</t>
  </si>
  <si>
    <t>80751</t>
  </si>
  <si>
    <t>Microcomputer App in Business</t>
  </si>
  <si>
    <t>80752</t>
  </si>
  <si>
    <t>2106</t>
  </si>
  <si>
    <t>80755</t>
  </si>
  <si>
    <t>The Environment of Business</t>
  </si>
  <si>
    <t>80756</t>
  </si>
  <si>
    <t>Perspectives on Bus&amp;Leadership</t>
  </si>
  <si>
    <t>80757</t>
  </si>
  <si>
    <t>Leadership ll: Perspect &amp; Prac</t>
  </si>
  <si>
    <t>3050</t>
  </si>
  <si>
    <t>80758</t>
  </si>
  <si>
    <t>Business Statistics</t>
  </si>
  <si>
    <t>80759</t>
  </si>
  <si>
    <t>Quantitative Management</t>
  </si>
  <si>
    <t>3105</t>
  </si>
  <si>
    <t>80760</t>
  </si>
  <si>
    <t>Communications in the Bus Env</t>
  </si>
  <si>
    <t>3150</t>
  </si>
  <si>
    <t>80761</t>
  </si>
  <si>
    <t>Business Finance</t>
  </si>
  <si>
    <t>ECON</t>
  </si>
  <si>
    <t>2105</t>
  </si>
  <si>
    <t>80762</t>
  </si>
  <si>
    <t>80763</t>
  </si>
  <si>
    <t>HRMT</t>
  </si>
  <si>
    <t>3670</t>
  </si>
  <si>
    <t>80764</t>
  </si>
  <si>
    <t>Intro to Human Resource Mgt</t>
  </si>
  <si>
    <t>4650</t>
  </si>
  <si>
    <t>80765</t>
  </si>
  <si>
    <t>Performance Management</t>
  </si>
  <si>
    <t>4670</t>
  </si>
  <si>
    <t>80766</t>
  </si>
  <si>
    <t>HR Staffing</t>
  </si>
  <si>
    <t>4790</t>
  </si>
  <si>
    <t>80767</t>
  </si>
  <si>
    <t>Current Issues in Human Resour</t>
  </si>
  <si>
    <t>MGNT</t>
  </si>
  <si>
    <t>80768</t>
  </si>
  <si>
    <t>Principles of Management</t>
  </si>
  <si>
    <t>3610</t>
  </si>
  <si>
    <t>80769</t>
  </si>
  <si>
    <t>Operations Management</t>
  </si>
  <si>
    <t>3650</t>
  </si>
  <si>
    <t>80770</t>
  </si>
  <si>
    <t>Intro to Internat'l Business</t>
  </si>
  <si>
    <t>3680</t>
  </si>
  <si>
    <t>80771</t>
  </si>
  <si>
    <t>Organizational Theory-Behav</t>
  </si>
  <si>
    <t>80772</t>
  </si>
  <si>
    <t>Information System for Mgmt</t>
  </si>
  <si>
    <t>4190</t>
  </si>
  <si>
    <t>80773</t>
  </si>
  <si>
    <t>4260</t>
  </si>
  <si>
    <t>80774</t>
  </si>
  <si>
    <t>Small Bus/Entrepreneurship</t>
  </si>
  <si>
    <t>MKTG</t>
  </si>
  <si>
    <t>80775</t>
  </si>
  <si>
    <t>Principles of Marketing</t>
  </si>
  <si>
    <t>80776</t>
  </si>
  <si>
    <t>Personal Selling</t>
  </si>
  <si>
    <t>4820</t>
  </si>
  <si>
    <t>80777</t>
  </si>
  <si>
    <t>Consumer Behavior</t>
  </si>
  <si>
    <t>4890</t>
  </si>
  <si>
    <t>80779</t>
  </si>
  <si>
    <t>Marketing Management</t>
  </si>
  <si>
    <t>80780</t>
  </si>
  <si>
    <t>Marketing Research</t>
  </si>
  <si>
    <t>6200</t>
  </si>
  <si>
    <t>80781</t>
  </si>
  <si>
    <t>Managerial Control</t>
  </si>
  <si>
    <t>6390</t>
  </si>
  <si>
    <t>80782</t>
  </si>
  <si>
    <t>Accounting Internship-Graduate</t>
  </si>
  <si>
    <t>6140</t>
  </si>
  <si>
    <t>80783</t>
  </si>
  <si>
    <t>Adv Business Finance</t>
  </si>
  <si>
    <t>6150</t>
  </si>
  <si>
    <t>80784</t>
  </si>
  <si>
    <t>Human Resource Management</t>
  </si>
  <si>
    <t>6160</t>
  </si>
  <si>
    <t>80785</t>
  </si>
  <si>
    <t>Managerial Economics</t>
  </si>
  <si>
    <t>6600</t>
  </si>
  <si>
    <t>80786</t>
  </si>
  <si>
    <t>6025</t>
  </si>
  <si>
    <t>80787</t>
  </si>
  <si>
    <t>Business Internship</t>
  </si>
  <si>
    <t>HONS</t>
  </si>
  <si>
    <t>80788</t>
  </si>
  <si>
    <t>University Honors Seminar</t>
  </si>
  <si>
    <t>80790</t>
  </si>
  <si>
    <t>XSCI</t>
  </si>
  <si>
    <t>80791</t>
  </si>
  <si>
    <t>Strength and Conditioning</t>
  </si>
  <si>
    <t>80792</t>
  </si>
  <si>
    <t>80793</t>
  </si>
  <si>
    <t>80794</t>
  </si>
  <si>
    <t>3280</t>
  </si>
  <si>
    <t>80795</t>
  </si>
  <si>
    <t>Exercise Testing-Pres</t>
  </si>
  <si>
    <t>3320</t>
  </si>
  <si>
    <t>80796</t>
  </si>
  <si>
    <t>Health Promotion</t>
  </si>
  <si>
    <t>80797</t>
  </si>
  <si>
    <t>80798</t>
  </si>
  <si>
    <t>80799</t>
  </si>
  <si>
    <t>80800</t>
  </si>
  <si>
    <t>80801</t>
  </si>
  <si>
    <t>80802</t>
  </si>
  <si>
    <t>80803</t>
  </si>
  <si>
    <t>80804</t>
  </si>
  <si>
    <t>449A</t>
  </si>
  <si>
    <t>80806</t>
  </si>
  <si>
    <t>Special Topics in Psychology</t>
  </si>
  <si>
    <t>80807</t>
  </si>
  <si>
    <t>80808</t>
  </si>
  <si>
    <t>3</t>
  </si>
  <si>
    <t>2003</t>
  </si>
  <si>
    <t>80809</t>
  </si>
  <si>
    <t>Best Practices in Support Care</t>
  </si>
  <si>
    <t>80810</t>
  </si>
  <si>
    <t>Athletic Training</t>
  </si>
  <si>
    <t>4065</t>
  </si>
  <si>
    <t>80811</t>
  </si>
  <si>
    <t>Directed Study-Digital Arts</t>
  </si>
  <si>
    <t>80812</t>
  </si>
  <si>
    <t>02F</t>
  </si>
  <si>
    <t>80813</t>
  </si>
  <si>
    <t>80814</t>
  </si>
  <si>
    <t>80815</t>
  </si>
  <si>
    <t>80816</t>
  </si>
  <si>
    <t>03F</t>
  </si>
  <si>
    <t>80817</t>
  </si>
  <si>
    <t>3270</t>
  </si>
  <si>
    <t>80818</t>
  </si>
  <si>
    <t>Intermediate Accounting III</t>
  </si>
  <si>
    <t>80819</t>
  </si>
  <si>
    <t>Cost Accounting</t>
  </si>
  <si>
    <t>80820</t>
  </si>
  <si>
    <t>Accounting Systems</t>
  </si>
  <si>
    <t>80821</t>
  </si>
  <si>
    <t>4240</t>
  </si>
  <si>
    <t>80822</t>
  </si>
  <si>
    <t>Not-for-Profit Accounting</t>
  </si>
  <si>
    <t>4290</t>
  </si>
  <si>
    <t>80823</t>
  </si>
  <si>
    <t>Internal Controls and Auditing</t>
  </si>
  <si>
    <t>4390</t>
  </si>
  <si>
    <t>80824</t>
  </si>
  <si>
    <t>Accounting Internship</t>
  </si>
  <si>
    <t>80825</t>
  </si>
  <si>
    <t>80826</t>
  </si>
  <si>
    <t>80827</t>
  </si>
  <si>
    <t>80829</t>
  </si>
  <si>
    <t>80831</t>
  </si>
  <si>
    <t>80832</t>
  </si>
  <si>
    <t>80833</t>
  </si>
  <si>
    <t>Business Practicum</t>
  </si>
  <si>
    <t>80834</t>
  </si>
  <si>
    <t>80835</t>
  </si>
  <si>
    <t>80836</t>
  </si>
  <si>
    <t>Employment Law</t>
  </si>
  <si>
    <t>80837</t>
  </si>
  <si>
    <t>80838</t>
  </si>
  <si>
    <t>4680</t>
  </si>
  <si>
    <t>80839</t>
  </si>
  <si>
    <t>Compensation Management</t>
  </si>
  <si>
    <t>4690</t>
  </si>
  <si>
    <t>80840</t>
  </si>
  <si>
    <t>Labor Management Relations</t>
  </si>
  <si>
    <t>80841</t>
  </si>
  <si>
    <t>80842</t>
  </si>
  <si>
    <t>80843</t>
  </si>
  <si>
    <t>80844</t>
  </si>
  <si>
    <t>80845</t>
  </si>
  <si>
    <t>80846</t>
  </si>
  <si>
    <t>80847</t>
  </si>
  <si>
    <t>80848</t>
  </si>
  <si>
    <t>80850</t>
  </si>
  <si>
    <t>80851</t>
  </si>
  <si>
    <t>80852</t>
  </si>
  <si>
    <t>80853</t>
  </si>
  <si>
    <t>80854</t>
  </si>
  <si>
    <t>80855</t>
  </si>
  <si>
    <t>80856</t>
  </si>
  <si>
    <t>Student Teaching Special Edu</t>
  </si>
  <si>
    <t>80857</t>
  </si>
  <si>
    <t>80858</t>
  </si>
  <si>
    <t>4497</t>
  </si>
  <si>
    <t>80859</t>
  </si>
  <si>
    <t>Senior Research I</t>
  </si>
  <si>
    <t>80860</t>
  </si>
  <si>
    <t>80861</t>
  </si>
  <si>
    <t>Criminal Justice Admin</t>
  </si>
  <si>
    <t>80862</t>
  </si>
  <si>
    <t>The Law of Criminal Evidence</t>
  </si>
  <si>
    <t>80863</t>
  </si>
  <si>
    <t>EURO</t>
  </si>
  <si>
    <t>3234</t>
  </si>
  <si>
    <t>80864</t>
  </si>
  <si>
    <t>Intro to European Union</t>
  </si>
  <si>
    <t>01U</t>
  </si>
  <si>
    <t>80865</t>
  </si>
  <si>
    <t>02U</t>
  </si>
  <si>
    <t>4330</t>
  </si>
  <si>
    <t>80866</t>
  </si>
  <si>
    <t>Euro Un Sci &amp; Tech Policy</t>
  </si>
  <si>
    <t>4760</t>
  </si>
  <si>
    <t>80867</t>
  </si>
  <si>
    <t>US European Uni Relations</t>
  </si>
  <si>
    <t>80868</t>
  </si>
  <si>
    <t>80869</t>
  </si>
  <si>
    <t>80870</t>
  </si>
  <si>
    <t>80871</t>
  </si>
  <si>
    <t>80872</t>
  </si>
  <si>
    <t>80873</t>
  </si>
  <si>
    <t>80874</t>
  </si>
  <si>
    <t>Spanish Conversation</t>
  </si>
  <si>
    <t>4081S</t>
  </si>
  <si>
    <t>80876</t>
  </si>
  <si>
    <t>Drawing and Painting-Study Abr</t>
  </si>
  <si>
    <t>3080S</t>
  </si>
  <si>
    <t>80877</t>
  </si>
  <si>
    <t>Asian Art History-Study Abroad</t>
  </si>
  <si>
    <t>4065S</t>
  </si>
  <si>
    <t>80878</t>
  </si>
  <si>
    <t>Direct Study-Digtl Arts-StuAbr</t>
  </si>
  <si>
    <t>WBIT</t>
  </si>
  <si>
    <t>80879</t>
  </si>
  <si>
    <t>Intro to Inf Technology</t>
  </si>
  <si>
    <t>Y01</t>
  </si>
  <si>
    <t>1310</t>
  </si>
  <si>
    <t>80880</t>
  </si>
  <si>
    <t>Programming &amp; Probl Solving</t>
  </si>
  <si>
    <t>80881</t>
  </si>
  <si>
    <t>The Enterprise and IT</t>
  </si>
  <si>
    <t>2300</t>
  </si>
  <si>
    <t>80882</t>
  </si>
  <si>
    <t>Discrete Math for IT</t>
  </si>
  <si>
    <t>80883</t>
  </si>
  <si>
    <t>Technical Communication</t>
  </si>
  <si>
    <t>3110</t>
  </si>
  <si>
    <t>80884</t>
  </si>
  <si>
    <t>Systems Analysis and Design</t>
  </si>
  <si>
    <t>80885</t>
  </si>
  <si>
    <t>Introduction to Digital Media</t>
  </si>
  <si>
    <t>3410</t>
  </si>
  <si>
    <t>80886</t>
  </si>
  <si>
    <t>Web Application Development</t>
  </si>
  <si>
    <t>80887</t>
  </si>
  <si>
    <t>Architecture and Operating Sys</t>
  </si>
  <si>
    <t>4020</t>
  </si>
  <si>
    <t>80888</t>
  </si>
  <si>
    <t>Prof Practices and Ethics</t>
  </si>
  <si>
    <t>4030</t>
  </si>
  <si>
    <t>80889</t>
  </si>
  <si>
    <t>Senior Project</t>
  </si>
  <si>
    <t>80890</t>
  </si>
  <si>
    <t>Human Computer Interaction</t>
  </si>
  <si>
    <t>80891</t>
  </si>
  <si>
    <t>Info Assurance &amp; Security</t>
  </si>
  <si>
    <t>4601</t>
  </si>
  <si>
    <t>80892</t>
  </si>
  <si>
    <t>Customer Relationship Mgnt</t>
  </si>
  <si>
    <t>4602</t>
  </si>
  <si>
    <t>80893</t>
  </si>
  <si>
    <t>IT Seminar</t>
  </si>
  <si>
    <t>80894</t>
  </si>
  <si>
    <t>16</t>
  </si>
  <si>
    <t>80895</t>
  </si>
  <si>
    <t>80896</t>
  </si>
  <si>
    <t>80897</t>
  </si>
  <si>
    <t>3085</t>
  </si>
  <si>
    <t>80898</t>
  </si>
  <si>
    <t>Survey of Non-Western Art Hist</t>
  </si>
  <si>
    <t>172X</t>
  </si>
  <si>
    <t>80899</t>
  </si>
  <si>
    <t>80900</t>
  </si>
  <si>
    <t>Special Topics in Music</t>
  </si>
  <si>
    <t>4875</t>
  </si>
  <si>
    <t>80901</t>
  </si>
  <si>
    <t>Service Marketing</t>
  </si>
  <si>
    <t>80902</t>
  </si>
  <si>
    <t>151M</t>
  </si>
  <si>
    <t>80905</t>
  </si>
  <si>
    <t>Percussion</t>
  </si>
  <si>
    <t>2500</t>
  </si>
  <si>
    <t>80906</t>
  </si>
  <si>
    <t>The Study of History</t>
  </si>
  <si>
    <t>80907</t>
  </si>
  <si>
    <t>03G</t>
  </si>
  <si>
    <t>80908</t>
  </si>
  <si>
    <t>80909</t>
  </si>
  <si>
    <t>80910</t>
  </si>
  <si>
    <t>80911</t>
  </si>
  <si>
    <t>Special Topics</t>
  </si>
  <si>
    <t>4730</t>
  </si>
  <si>
    <t>80913</t>
  </si>
  <si>
    <t>Biology Internship</t>
  </si>
  <si>
    <t>80914</t>
  </si>
  <si>
    <t>80915</t>
  </si>
  <si>
    <t>80916</t>
  </si>
  <si>
    <t>80917</t>
  </si>
  <si>
    <t>17</t>
  </si>
  <si>
    <t>80918</t>
  </si>
  <si>
    <t>18</t>
  </si>
  <si>
    <t>80919</t>
  </si>
  <si>
    <t>19</t>
  </si>
  <si>
    <t>80920</t>
  </si>
  <si>
    <t>05G</t>
  </si>
  <si>
    <t>80921</t>
  </si>
  <si>
    <t>80922</t>
  </si>
  <si>
    <t>80923</t>
  </si>
  <si>
    <t>252F</t>
  </si>
  <si>
    <t>80924</t>
  </si>
  <si>
    <t>Saxophone Alto</t>
  </si>
  <si>
    <t>80925</t>
  </si>
  <si>
    <t>80926</t>
  </si>
  <si>
    <t>1108</t>
  </si>
  <si>
    <t>80927</t>
  </si>
  <si>
    <t>Essentials of Biology II</t>
  </si>
  <si>
    <t>80928</t>
  </si>
  <si>
    <t>80929</t>
  </si>
  <si>
    <t>The GSW Experience</t>
  </si>
  <si>
    <t>80930</t>
  </si>
  <si>
    <t>80931</t>
  </si>
  <si>
    <t>80932</t>
  </si>
  <si>
    <t>80933</t>
  </si>
  <si>
    <t>80934</t>
  </si>
  <si>
    <t>80935</t>
  </si>
  <si>
    <t>80936</t>
  </si>
  <si>
    <t>80937</t>
  </si>
  <si>
    <t>80938</t>
  </si>
  <si>
    <t>80939</t>
  </si>
  <si>
    <t>80940</t>
  </si>
  <si>
    <t>80941</t>
  </si>
  <si>
    <t>80943</t>
  </si>
  <si>
    <t>80944</t>
  </si>
  <si>
    <t>80945</t>
  </si>
  <si>
    <t>80998</t>
  </si>
  <si>
    <t>80999</t>
  </si>
  <si>
    <t>81000</t>
  </si>
  <si>
    <t>81001</t>
  </si>
  <si>
    <t>81002</t>
  </si>
  <si>
    <t>09G</t>
  </si>
  <si>
    <t>81003</t>
  </si>
  <si>
    <t>81004</t>
  </si>
  <si>
    <t>81007</t>
  </si>
  <si>
    <t>81008</t>
  </si>
  <si>
    <t>81009</t>
  </si>
  <si>
    <t>54G</t>
  </si>
  <si>
    <t>81010</t>
  </si>
  <si>
    <t>81011</t>
  </si>
  <si>
    <t>151N</t>
  </si>
  <si>
    <t>81012</t>
  </si>
  <si>
    <t>81013</t>
  </si>
  <si>
    <t>81014</t>
  </si>
  <si>
    <t>81015</t>
  </si>
  <si>
    <t>13G</t>
  </si>
  <si>
    <t>81016</t>
  </si>
  <si>
    <t>81017</t>
  </si>
  <si>
    <t>81019</t>
  </si>
  <si>
    <t>81020</t>
  </si>
  <si>
    <t>11G</t>
  </si>
  <si>
    <t>81021</t>
  </si>
  <si>
    <t>81022</t>
  </si>
  <si>
    <t>07G</t>
  </si>
  <si>
    <t>81023</t>
  </si>
  <si>
    <t>81024</t>
  </si>
  <si>
    <t>81025</t>
  </si>
  <si>
    <t>81026</t>
  </si>
  <si>
    <t>81027</t>
  </si>
  <si>
    <t>81028</t>
  </si>
  <si>
    <t>20</t>
  </si>
  <si>
    <t>81029</t>
  </si>
  <si>
    <t>81030</t>
  </si>
  <si>
    <t>81031</t>
  </si>
  <si>
    <t>81032</t>
  </si>
  <si>
    <t>81033</t>
  </si>
  <si>
    <t>53G</t>
  </si>
  <si>
    <t>81034</t>
  </si>
  <si>
    <t>51G</t>
  </si>
  <si>
    <t>81035</t>
  </si>
  <si>
    <t>81036</t>
  </si>
  <si>
    <t>81037</t>
  </si>
  <si>
    <t>81G</t>
  </si>
  <si>
    <t>81038</t>
  </si>
  <si>
    <t>15G</t>
  </si>
  <si>
    <t>81039</t>
  </si>
  <si>
    <t>81040</t>
  </si>
  <si>
    <t>81041</t>
  </si>
  <si>
    <t>81042</t>
  </si>
  <si>
    <t>81043</t>
  </si>
  <si>
    <t>81044</t>
  </si>
  <si>
    <t>81045</t>
  </si>
  <si>
    <t>81046</t>
  </si>
  <si>
    <t>81047</t>
  </si>
  <si>
    <t>16G</t>
  </si>
  <si>
    <t>81048</t>
  </si>
  <si>
    <t>81049</t>
  </si>
  <si>
    <t>81050</t>
  </si>
  <si>
    <t>81051</t>
  </si>
  <si>
    <t>81052</t>
  </si>
  <si>
    <t>81053</t>
  </si>
  <si>
    <t>81054</t>
  </si>
  <si>
    <t>151H</t>
  </si>
  <si>
    <t>81055</t>
  </si>
  <si>
    <t>Trumpet</t>
  </si>
  <si>
    <t>4941</t>
  </si>
  <si>
    <t>81056</t>
  </si>
  <si>
    <t>Senior Thesis I</t>
  </si>
  <si>
    <t>81057</t>
  </si>
  <si>
    <t>ARTC</t>
  </si>
  <si>
    <t>81058</t>
  </si>
  <si>
    <t>Art Appreciation</t>
  </si>
  <si>
    <t>81059</t>
  </si>
  <si>
    <t>81060</t>
  </si>
  <si>
    <t>81061</t>
  </si>
  <si>
    <t>81062</t>
  </si>
  <si>
    <t>81063</t>
  </si>
  <si>
    <t>81064</t>
  </si>
  <si>
    <t>81065</t>
  </si>
  <si>
    <t>17G</t>
  </si>
  <si>
    <t>81066</t>
  </si>
  <si>
    <t>18G</t>
  </si>
  <si>
    <t>ACSK</t>
  </si>
  <si>
    <t>81067</t>
  </si>
  <si>
    <t>Academic Skills</t>
  </si>
  <si>
    <t>81068</t>
  </si>
  <si>
    <t>371W</t>
  </si>
  <si>
    <t>81069</t>
  </si>
  <si>
    <t>81070</t>
  </si>
  <si>
    <t>81071</t>
  </si>
  <si>
    <t>81072</t>
  </si>
  <si>
    <t>81073</t>
  </si>
  <si>
    <t>81074</t>
  </si>
  <si>
    <t>81075</t>
  </si>
  <si>
    <t>81076</t>
  </si>
  <si>
    <t>81077</t>
  </si>
  <si>
    <t>81079</t>
  </si>
  <si>
    <t>81080</t>
  </si>
  <si>
    <t>81081</t>
  </si>
  <si>
    <t>81082</t>
  </si>
  <si>
    <t>81083</t>
  </si>
  <si>
    <t>81084</t>
  </si>
  <si>
    <t>84G</t>
  </si>
  <si>
    <t>81085</t>
  </si>
  <si>
    <t>81086</t>
  </si>
  <si>
    <t>81087</t>
  </si>
  <si>
    <t>81088</t>
  </si>
  <si>
    <t>81089</t>
  </si>
  <si>
    <t>81090</t>
  </si>
  <si>
    <t>81091</t>
  </si>
  <si>
    <t>81092</t>
  </si>
  <si>
    <t>Computer Security</t>
  </si>
  <si>
    <t>4770</t>
  </si>
  <si>
    <t>81093</t>
  </si>
  <si>
    <t>Special Topics in Theater</t>
  </si>
  <si>
    <t>81094</t>
  </si>
  <si>
    <t>81096</t>
  </si>
  <si>
    <t>19G</t>
  </si>
  <si>
    <t>81097</t>
  </si>
  <si>
    <t>20G</t>
  </si>
  <si>
    <t>81098</t>
  </si>
  <si>
    <t>81099</t>
  </si>
  <si>
    <t>81100</t>
  </si>
  <si>
    <t>81101</t>
  </si>
  <si>
    <t>55G</t>
  </si>
  <si>
    <t>81102</t>
  </si>
  <si>
    <t>81103</t>
  </si>
  <si>
    <t>81104</t>
  </si>
  <si>
    <t>81105</t>
  </si>
  <si>
    <t>81106</t>
  </si>
  <si>
    <t>81107</t>
  </si>
  <si>
    <t>81108</t>
  </si>
  <si>
    <t>81109</t>
  </si>
  <si>
    <t>81110</t>
  </si>
  <si>
    <t>81111</t>
  </si>
  <si>
    <t>81112</t>
  </si>
  <si>
    <t>81113</t>
  </si>
  <si>
    <t>81114</t>
  </si>
  <si>
    <t>81115</t>
  </si>
  <si>
    <t>81116</t>
  </si>
  <si>
    <t>81117</t>
  </si>
  <si>
    <t>21G</t>
  </si>
  <si>
    <t>81118</t>
  </si>
  <si>
    <t>22G</t>
  </si>
  <si>
    <t>81119</t>
  </si>
  <si>
    <t>81120</t>
  </si>
  <si>
    <t>81121</t>
  </si>
  <si>
    <t>81122</t>
  </si>
  <si>
    <t>81123</t>
  </si>
  <si>
    <t>81124</t>
  </si>
  <si>
    <t>81125</t>
  </si>
  <si>
    <t>0000</t>
  </si>
  <si>
    <t>81126</t>
  </si>
  <si>
    <t>ESL - Fulltime (3 cr)</t>
  </si>
  <si>
    <t>81127</t>
  </si>
  <si>
    <t>81128</t>
  </si>
  <si>
    <t>81129</t>
  </si>
  <si>
    <t>81130</t>
  </si>
  <si>
    <t>6930</t>
  </si>
  <si>
    <t>81131</t>
  </si>
  <si>
    <t>Internship</t>
  </si>
  <si>
    <t>81132</t>
  </si>
  <si>
    <t>81133</t>
  </si>
  <si>
    <t>81134</t>
  </si>
  <si>
    <t>81135</t>
  </si>
  <si>
    <t>23G</t>
  </si>
  <si>
    <t>81136</t>
  </si>
  <si>
    <t>81137</t>
  </si>
  <si>
    <t>83G</t>
  </si>
  <si>
    <t>81138</t>
  </si>
  <si>
    <t>81139</t>
  </si>
  <si>
    <t>81140</t>
  </si>
  <si>
    <t>81141</t>
  </si>
  <si>
    <t>85G</t>
  </si>
  <si>
    <t>81142</t>
  </si>
  <si>
    <t>81143</t>
  </si>
  <si>
    <t>86G</t>
  </si>
  <si>
    <t>81144</t>
  </si>
  <si>
    <t>81145</t>
  </si>
  <si>
    <t>81146</t>
  </si>
  <si>
    <t>81147</t>
  </si>
  <si>
    <t>81148</t>
  </si>
  <si>
    <t>81149</t>
  </si>
  <si>
    <t>81150</t>
  </si>
  <si>
    <t>81151</t>
  </si>
  <si>
    <t>81152</t>
  </si>
  <si>
    <t>81153</t>
  </si>
  <si>
    <t>81154</t>
  </si>
  <si>
    <t>81155</t>
  </si>
  <si>
    <t>81156</t>
  </si>
  <si>
    <t>81157</t>
  </si>
  <si>
    <t>81158</t>
  </si>
  <si>
    <t>81159</t>
  </si>
  <si>
    <t>87G</t>
  </si>
  <si>
    <t>81160</t>
  </si>
  <si>
    <t>88G</t>
  </si>
  <si>
    <t>81161</t>
  </si>
  <si>
    <t>81162</t>
  </si>
  <si>
    <t>81163</t>
  </si>
  <si>
    <t>81164</t>
  </si>
  <si>
    <t>81166</t>
  </si>
  <si>
    <t>81167</t>
  </si>
  <si>
    <t>81168</t>
  </si>
  <si>
    <t>81169</t>
  </si>
  <si>
    <t>81170</t>
  </si>
  <si>
    <t>81171</t>
  </si>
  <si>
    <t>81172</t>
  </si>
  <si>
    <t>81173</t>
  </si>
  <si>
    <t>81174</t>
  </si>
  <si>
    <t>81175</t>
  </si>
  <si>
    <t>81176</t>
  </si>
  <si>
    <t>81177</t>
  </si>
  <si>
    <t>81178</t>
  </si>
  <si>
    <t>INTL</t>
  </si>
  <si>
    <t>3900</t>
  </si>
  <si>
    <t>81179</t>
  </si>
  <si>
    <t>Windows to the World Capstone</t>
  </si>
  <si>
    <t>81180</t>
  </si>
  <si>
    <t>89G</t>
  </si>
  <si>
    <t>81181</t>
  </si>
  <si>
    <t>81182</t>
  </si>
  <si>
    <t>81183</t>
  </si>
  <si>
    <t>81184</t>
  </si>
  <si>
    <t>81185</t>
  </si>
  <si>
    <t>81186</t>
  </si>
  <si>
    <t>81187</t>
  </si>
  <si>
    <t>81188</t>
  </si>
  <si>
    <t>81189</t>
  </si>
  <si>
    <t>81191</t>
  </si>
  <si>
    <t>81192</t>
  </si>
  <si>
    <t>81193</t>
  </si>
  <si>
    <t>4000</t>
  </si>
  <si>
    <t>81194</t>
  </si>
  <si>
    <t>Contemporary Int Cultures</t>
  </si>
  <si>
    <t>81195</t>
  </si>
  <si>
    <t>Windows to the World</t>
  </si>
  <si>
    <t>81199</t>
  </si>
  <si>
    <t>81200</t>
  </si>
  <si>
    <t>81201</t>
  </si>
  <si>
    <t>90G</t>
  </si>
  <si>
    <t>81202</t>
  </si>
  <si>
    <t>81203</t>
  </si>
  <si>
    <t>81204</t>
  </si>
  <si>
    <t>Institution</t>
  </si>
  <si>
    <t>Course Acronym</t>
  </si>
  <si>
    <t>Course Number</t>
  </si>
  <si>
    <t>Full Course Number</t>
  </si>
  <si>
    <t>Course Name</t>
  </si>
  <si>
    <t>Course CIP Code</t>
  </si>
  <si>
    <t>2-Digit CIP Name</t>
  </si>
  <si>
    <t>Section Code</t>
  </si>
  <si>
    <t xml:space="preserve">Online Course? </t>
  </si>
  <si>
    <t xml:space="preserve">eCore Course? </t>
  </si>
  <si>
    <t>All Z Attribute Codes</t>
  </si>
  <si>
    <t>ZNCM Enrollment</t>
  </si>
  <si>
    <t>ZNCM Savings</t>
  </si>
  <si>
    <t>ZLCM Enrollment</t>
  </si>
  <si>
    <t>ZNCM or ZLCM Enrollment</t>
  </si>
  <si>
    <t>Faculty Last Name</t>
  </si>
  <si>
    <t>Faculty First Name</t>
  </si>
  <si>
    <t>Enrollment</t>
  </si>
  <si>
    <t>Potential Savings</t>
  </si>
  <si>
    <t>EDUC 8110</t>
  </si>
  <si>
    <t>Adv Research Methodology</t>
  </si>
  <si>
    <t>Education</t>
  </si>
  <si>
    <t>Barnetson</t>
  </si>
  <si>
    <t>Katherine</t>
  </si>
  <si>
    <t>Fine Arts</t>
  </si>
  <si>
    <t>Green</t>
  </si>
  <si>
    <t>Jeffrey</t>
  </si>
  <si>
    <t>EDEC 8600</t>
  </si>
  <si>
    <t>Adv Strat for EC Mathematics</t>
  </si>
  <si>
    <t>Bowie</t>
  </si>
  <si>
    <t>Alanna</t>
  </si>
  <si>
    <t>EDEC 8500</t>
  </si>
  <si>
    <t>Strat for Teaching EC Soc Stud</t>
  </si>
  <si>
    <t>Brown</t>
  </si>
  <si>
    <t>Queen</t>
  </si>
  <si>
    <t>EDEC 7500</t>
  </si>
  <si>
    <t>Assessment of Lrng in ECE</t>
  </si>
  <si>
    <t>Wu</t>
  </si>
  <si>
    <t>Chu</t>
  </si>
  <si>
    <t>EDEC 7550</t>
  </si>
  <si>
    <t>Issues and Trends in EC</t>
  </si>
  <si>
    <t>Venable</t>
  </si>
  <si>
    <t>Sheryl</t>
  </si>
  <si>
    <t>ECON 2105</t>
  </si>
  <si>
    <t>Social Sciences</t>
  </si>
  <si>
    <t>Szmedra</t>
  </si>
  <si>
    <t>Philip</t>
  </si>
  <si>
    <t>INTL 3900</t>
  </si>
  <si>
    <t>Davis</t>
  </si>
  <si>
    <t>Bryan</t>
  </si>
  <si>
    <t>PEDS 1010</t>
  </si>
  <si>
    <t>Fitness and Leisure</t>
  </si>
  <si>
    <t>McDonald</t>
  </si>
  <si>
    <t>Josh</t>
  </si>
  <si>
    <t>Jacobs</t>
  </si>
  <si>
    <t>Anne</t>
  </si>
  <si>
    <t>EDMG 7700</t>
  </si>
  <si>
    <t>M G Growth-Development</t>
  </si>
  <si>
    <t>Short</t>
  </si>
  <si>
    <t>Rebecca</t>
  </si>
  <si>
    <t>ACCT 2101</t>
  </si>
  <si>
    <t>Business</t>
  </si>
  <si>
    <t>Bishop</t>
  </si>
  <si>
    <t>Carol</t>
  </si>
  <si>
    <t>ACCT 2102</t>
  </si>
  <si>
    <t>Warther</t>
  </si>
  <si>
    <t>Joseph</t>
  </si>
  <si>
    <t>MGNT 3600</t>
  </si>
  <si>
    <t>Grimes</t>
  </si>
  <si>
    <t>Mark</t>
  </si>
  <si>
    <t>PSYC 1102</t>
  </si>
  <si>
    <t>Worthy</t>
  </si>
  <si>
    <t>Laverne</t>
  </si>
  <si>
    <t>MATH 3002</t>
  </si>
  <si>
    <t>Geometry for Teachers</t>
  </si>
  <si>
    <t>Mathematics</t>
  </si>
  <si>
    <t>Boesten</t>
  </si>
  <si>
    <t>Johannes</t>
  </si>
  <si>
    <t>EDMG 8840</t>
  </si>
  <si>
    <t>Assessment in MG Education</t>
  </si>
  <si>
    <t>NURS 3100</t>
  </si>
  <si>
    <t>Nursing of Adults I</t>
  </si>
  <si>
    <t>Health Professions</t>
  </si>
  <si>
    <t>Ragsdale</t>
  </si>
  <si>
    <t>Michele</t>
  </si>
  <si>
    <t>Grissett</t>
  </si>
  <si>
    <t>Judy</t>
  </si>
  <si>
    <t>BUSA 3150</t>
  </si>
  <si>
    <t>Wang</t>
  </si>
  <si>
    <t>Qian</t>
  </si>
  <si>
    <t>ENVS 1100</t>
  </si>
  <si>
    <t>Intro to Environmental Science</t>
  </si>
  <si>
    <t>Interdisciplinary Studies</t>
  </si>
  <si>
    <t>Iordanov</t>
  </si>
  <si>
    <t>Tzvetelin</t>
  </si>
  <si>
    <t>Smith</t>
  </si>
  <si>
    <t>Brian</t>
  </si>
  <si>
    <t>NURS 4010</t>
  </si>
  <si>
    <t>Gary</t>
  </si>
  <si>
    <t>Bonnie</t>
  </si>
  <si>
    <t>NURS 4410</t>
  </si>
  <si>
    <t>Community Health Nursing</t>
  </si>
  <si>
    <t>Roseth</t>
  </si>
  <si>
    <t>Jayme</t>
  </si>
  <si>
    <t>NURS 4850</t>
  </si>
  <si>
    <t>Transition to Practice</t>
  </si>
  <si>
    <t>Stanley</t>
  </si>
  <si>
    <t>Laura</t>
  </si>
  <si>
    <t>ARTC 1100</t>
  </si>
  <si>
    <t>Hodges</t>
  </si>
  <si>
    <t>Justin</t>
  </si>
  <si>
    <t>SOSC 1101</t>
  </si>
  <si>
    <t>Levine Berggren</t>
  </si>
  <si>
    <t>Robins</t>
  </si>
  <si>
    <t>Glenn</t>
  </si>
  <si>
    <t>MKTG 3800</t>
  </si>
  <si>
    <t>Toteva</t>
  </si>
  <si>
    <t>Irina</t>
  </si>
  <si>
    <t>NURS 3130</t>
  </si>
  <si>
    <t>Mental Health Nursing</t>
  </si>
  <si>
    <t>Slocumb</t>
  </si>
  <si>
    <t>Rhonda</t>
  </si>
  <si>
    <t>NURS 3630</t>
  </si>
  <si>
    <t>Pharmacology</t>
  </si>
  <si>
    <t>Humphrey</t>
  </si>
  <si>
    <t>Joy</t>
  </si>
  <si>
    <t>Sexton</t>
  </si>
  <si>
    <t>Thelma</t>
  </si>
  <si>
    <t>Martin</t>
  </si>
  <si>
    <t>Paula</t>
  </si>
  <si>
    <t>Peagler</t>
  </si>
  <si>
    <t>George</t>
  </si>
  <si>
    <t>SOCI 1200</t>
  </si>
  <si>
    <t>MacLennan</t>
  </si>
  <si>
    <t>Jamie</t>
  </si>
  <si>
    <t>BUSA 3105</t>
  </si>
  <si>
    <t>DeBaise</t>
  </si>
  <si>
    <t>Amber</t>
  </si>
  <si>
    <t>NURS 3006</t>
  </si>
  <si>
    <t>Adv Practice Issues in CG</t>
  </si>
  <si>
    <t>Bauer</t>
  </si>
  <si>
    <t>BUSA 3050</t>
  </si>
  <si>
    <t>PSYC 3350</t>
  </si>
  <si>
    <t>Health Psychology</t>
  </si>
  <si>
    <t>PSYC 4395</t>
  </si>
  <si>
    <t>Theo-Rsrch in Caregiving</t>
  </si>
  <si>
    <t>Cotter</t>
  </si>
  <si>
    <t>Ellen</t>
  </si>
  <si>
    <t>CIS 1000</t>
  </si>
  <si>
    <t>Computer Sciences</t>
  </si>
  <si>
    <t>Shah</t>
  </si>
  <si>
    <t>Arvind</t>
  </si>
  <si>
    <t>EDRG 3260</t>
  </si>
  <si>
    <t>Strat Tchg Intermediate Litera</t>
  </si>
  <si>
    <t>Goulding</t>
  </si>
  <si>
    <t>Morgan</t>
  </si>
  <si>
    <t>PSYC 3332</t>
  </si>
  <si>
    <t>Adolescent Development</t>
  </si>
  <si>
    <t>Baykina</t>
  </si>
  <si>
    <t>Marianna</t>
  </si>
  <si>
    <t>Yemelyanov</t>
  </si>
  <si>
    <t>Alla</t>
  </si>
  <si>
    <t>Physical Sciences</t>
  </si>
  <si>
    <t>Kutzler</t>
  </si>
  <si>
    <t>Evan</t>
  </si>
  <si>
    <t>MGNT 3650</t>
  </si>
  <si>
    <t>Bennett</t>
  </si>
  <si>
    <t>Tara</t>
  </si>
  <si>
    <t>Alexander</t>
  </si>
  <si>
    <t>Parkinson</t>
  </si>
  <si>
    <t>Robinson</t>
  </si>
  <si>
    <t>Susan</t>
  </si>
  <si>
    <t>ACCT 3250</t>
  </si>
  <si>
    <t>NeSmith</t>
  </si>
  <si>
    <t>William</t>
  </si>
  <si>
    <t>CSCI 1301</t>
  </si>
  <si>
    <t>Cook</t>
  </si>
  <si>
    <t>Karen</t>
  </si>
  <si>
    <t>ISCI 2001</t>
  </si>
  <si>
    <t>Life &amp; Earth Sci for Teachers</t>
  </si>
  <si>
    <t>Carter</t>
  </si>
  <si>
    <t>Burchard</t>
  </si>
  <si>
    <t>Ward</t>
  </si>
  <si>
    <t>Christina</t>
  </si>
  <si>
    <t>SOCI 4350</t>
  </si>
  <si>
    <t>Family Violence</t>
  </si>
  <si>
    <t>Laughlin</t>
  </si>
  <si>
    <t>Joanna</t>
  </si>
  <si>
    <t>PSYC 4401</t>
  </si>
  <si>
    <t>SOCI 3309</t>
  </si>
  <si>
    <t>Whitlock</t>
  </si>
  <si>
    <t>Mary</t>
  </si>
  <si>
    <t>PEDS 1020</t>
  </si>
  <si>
    <t>Crawford</t>
  </si>
  <si>
    <t>Eric</t>
  </si>
  <si>
    <t>PEDS 1250</t>
  </si>
  <si>
    <t>Sewell</t>
  </si>
  <si>
    <t>Brennon</t>
  </si>
  <si>
    <t>Berggren</t>
  </si>
  <si>
    <t>Jason</t>
  </si>
  <si>
    <t>HRMT 3670</t>
  </si>
  <si>
    <t>BUSA 2010</t>
  </si>
  <si>
    <t>Park</t>
  </si>
  <si>
    <t>Yangil</t>
  </si>
  <si>
    <t>MATH 2204</t>
  </si>
  <si>
    <t>Watford</t>
  </si>
  <si>
    <t>Lettie</t>
  </si>
  <si>
    <t>NURS 3004</t>
  </si>
  <si>
    <t>Cross Cultur/National Issue CG</t>
  </si>
  <si>
    <t>SOCI 2293</t>
  </si>
  <si>
    <t>SOCI 3318</t>
  </si>
  <si>
    <t>Sociology of Religion</t>
  </si>
  <si>
    <t>Comeau</t>
  </si>
  <si>
    <t>Russell</t>
  </si>
  <si>
    <t>Jesse</t>
  </si>
  <si>
    <t>ENGL 2121</t>
  </si>
  <si>
    <t>Pace</t>
  </si>
  <si>
    <t>Janice</t>
  </si>
  <si>
    <t>Hackett</t>
  </si>
  <si>
    <t>CSCI 2920</t>
  </si>
  <si>
    <t>Ethics in the Comp Profession</t>
  </si>
  <si>
    <t>Ghimire</t>
  </si>
  <si>
    <t>Kailash</t>
  </si>
  <si>
    <t>LIBR</t>
  </si>
  <si>
    <t>FDNS of Information Literacy</t>
  </si>
  <si>
    <t>Library and Information Science</t>
  </si>
  <si>
    <t>Wilson</t>
  </si>
  <si>
    <t>John</t>
  </si>
  <si>
    <t>LeJeune</t>
  </si>
  <si>
    <t>Norris</t>
  </si>
  <si>
    <t>Robert</t>
  </si>
  <si>
    <t>Hammond</t>
  </si>
  <si>
    <t>Joni</t>
  </si>
  <si>
    <t>MGNT 4190</t>
  </si>
  <si>
    <t>Fathi</t>
  </si>
  <si>
    <t>Mashalah</t>
  </si>
  <si>
    <t>ENGL 2131</t>
  </si>
  <si>
    <t>Vandenbossche</t>
  </si>
  <si>
    <t>Lisa</t>
  </si>
  <si>
    <t>Slatton</t>
  </si>
  <si>
    <t>Joshua</t>
  </si>
  <si>
    <t>EDEC 3100</t>
  </si>
  <si>
    <t>Early Childhood Math</t>
  </si>
  <si>
    <t>WGSS</t>
  </si>
  <si>
    <t>WGSS 2001</t>
  </si>
  <si>
    <t>Int Women, Gender, &amp; Sexuality</t>
  </si>
  <si>
    <t>Bragg</t>
  </si>
  <si>
    <t>ACCT 3260</t>
  </si>
  <si>
    <t>Howell</t>
  </si>
  <si>
    <t>Curtis</t>
  </si>
  <si>
    <t>MGNT 3680</t>
  </si>
  <si>
    <t>Cheokas</t>
  </si>
  <si>
    <t>Gaynor</t>
  </si>
  <si>
    <t>MGNT 4260</t>
  </si>
  <si>
    <t>EDEC 3650</t>
  </si>
  <si>
    <t>Integrated EC Curriculum</t>
  </si>
  <si>
    <t>ZWL2</t>
  </si>
  <si>
    <t>Zhou</t>
  </si>
  <si>
    <t>Xiaodi</t>
  </si>
  <si>
    <t>GEOL 1121</t>
  </si>
  <si>
    <t>Peavy</t>
  </si>
  <si>
    <t>Samuel</t>
  </si>
  <si>
    <t>Mitchell</t>
  </si>
  <si>
    <t>Walker</t>
  </si>
  <si>
    <t>Christopher</t>
  </si>
  <si>
    <t>BUSA 6170</t>
  </si>
  <si>
    <t>Quantitative MGNT-Graduate</t>
  </si>
  <si>
    <t>Fisk</t>
  </si>
  <si>
    <t>SOCI 1160</t>
  </si>
  <si>
    <t>Ge</t>
  </si>
  <si>
    <t>Linqiang</t>
  </si>
  <si>
    <t>Beerwart</t>
  </si>
  <si>
    <t>Allisha</t>
  </si>
  <si>
    <t>BUSA 6540</t>
  </si>
  <si>
    <t>Organizational Leadership</t>
  </si>
  <si>
    <t>ACCT 4230</t>
  </si>
  <si>
    <t>ACCT 4250</t>
  </si>
  <si>
    <t>Adv Cost Accounting</t>
  </si>
  <si>
    <t>Maldonado</t>
  </si>
  <si>
    <t>Cecilia</t>
  </si>
  <si>
    <t>HRMT 4690</t>
  </si>
  <si>
    <t>Heshizer</t>
  </si>
  <si>
    <t>Beck</t>
  </si>
  <si>
    <t>Timothy</t>
  </si>
  <si>
    <t>PSYC 4410</t>
  </si>
  <si>
    <t>Cognitive Psychology</t>
  </si>
  <si>
    <t>Huffman</t>
  </si>
  <si>
    <t>Charles</t>
  </si>
  <si>
    <t>Qi</t>
  </si>
  <si>
    <t>Dongwen</t>
  </si>
  <si>
    <t>EDSP 3000</t>
  </si>
  <si>
    <t>HPER 2240</t>
  </si>
  <si>
    <t>Nutrition-Human Performance</t>
  </si>
  <si>
    <t>Cribbs</t>
  </si>
  <si>
    <t>MUSC 2090</t>
  </si>
  <si>
    <t>Megginson</t>
  </si>
  <si>
    <t>Julie</t>
  </si>
  <si>
    <t>Aller</t>
  </si>
  <si>
    <t>Jim</t>
  </si>
  <si>
    <t>UNIV 1000</t>
  </si>
  <si>
    <t>General Studies and Humanities</t>
  </si>
  <si>
    <t>BIOL 1107R</t>
  </si>
  <si>
    <t>Bio Critical Thinking Session</t>
  </si>
  <si>
    <t>BIOL 2040</t>
  </si>
  <si>
    <t>Rogers</t>
  </si>
  <si>
    <t>Lydia</t>
  </si>
  <si>
    <t>NURS 6128</t>
  </si>
  <si>
    <t>Pharmacology for APN</t>
  </si>
  <si>
    <t>Gugg</t>
  </si>
  <si>
    <t>Chadwick</t>
  </si>
  <si>
    <t>Champion</t>
  </si>
  <si>
    <t>Anna</t>
  </si>
  <si>
    <t>Hicks</t>
  </si>
  <si>
    <t>Benjamin</t>
  </si>
  <si>
    <t>BUSA 3060</t>
  </si>
  <si>
    <t>XSCI 3250</t>
  </si>
  <si>
    <t>Test &amp; Measurement</t>
  </si>
  <si>
    <t>Casaru</t>
  </si>
  <si>
    <t>Catalina</t>
  </si>
  <si>
    <t>Wright</t>
  </si>
  <si>
    <t>Lee</t>
  </si>
  <si>
    <t>BIOL 2030</t>
  </si>
  <si>
    <t>Lorenz</t>
  </si>
  <si>
    <t>Otto</t>
  </si>
  <si>
    <t>PSYC 4431</t>
  </si>
  <si>
    <t>ENGL 1102</t>
  </si>
  <si>
    <t>ENGL 2122</t>
  </si>
  <si>
    <t>Waldrop</t>
  </si>
  <si>
    <t>Milton</t>
  </si>
  <si>
    <t>XSCI 2090</t>
  </si>
  <si>
    <t>Greene</t>
  </si>
  <si>
    <t>Shannon</t>
  </si>
  <si>
    <t>ACCT 4210</t>
  </si>
  <si>
    <t>HIST 3810</t>
  </si>
  <si>
    <t>History of Georgia</t>
  </si>
  <si>
    <t>LEAD</t>
  </si>
  <si>
    <t>LEAD 1500</t>
  </si>
  <si>
    <t>Leadership in the Coll Envr</t>
  </si>
  <si>
    <t>Hohnecker</t>
  </si>
  <si>
    <t>Jill</t>
  </si>
  <si>
    <t>BIOL 1500</t>
  </si>
  <si>
    <t>Applied Botany</t>
  </si>
  <si>
    <t>Harvey</t>
  </si>
  <si>
    <t>Stephanie</t>
  </si>
  <si>
    <t>PSYC 4411</t>
  </si>
  <si>
    <t>NURS 6127</t>
  </si>
  <si>
    <t>Scientific UP of the APN Role</t>
  </si>
  <si>
    <t>HPER 2100</t>
  </si>
  <si>
    <t>Health Knowledge and Skills</t>
  </si>
  <si>
    <t>Courbat-Cox</t>
  </si>
  <si>
    <t>Cindi</t>
  </si>
  <si>
    <t>ACCT 3270</t>
  </si>
  <si>
    <t>ACCT 3280</t>
  </si>
  <si>
    <t>ACCT 4290</t>
  </si>
  <si>
    <t>XSCI 3310</t>
  </si>
  <si>
    <t>Exercise Leadership</t>
  </si>
  <si>
    <t>BIOL 1107L</t>
  </si>
  <si>
    <t>ZWL1</t>
  </si>
  <si>
    <t>EDEC 4200</t>
  </si>
  <si>
    <t>Crosby</t>
  </si>
  <si>
    <t>Michael</t>
  </si>
  <si>
    <t>MGNT 3610</t>
  </si>
  <si>
    <t>MKTG 4890</t>
  </si>
  <si>
    <t>Stovall</t>
  </si>
  <si>
    <t>Eugenia</t>
  </si>
  <si>
    <t>Ford II</t>
  </si>
  <si>
    <t>Erwin</t>
  </si>
  <si>
    <t>CSCI 3200</t>
  </si>
  <si>
    <t>UNIX</t>
  </si>
  <si>
    <t>Mukkavilli</t>
  </si>
  <si>
    <t>Sai</t>
  </si>
  <si>
    <t>CHEM 1211L</t>
  </si>
  <si>
    <t>Gurnack</t>
  </si>
  <si>
    <t>M</t>
  </si>
  <si>
    <t>MKTG 4830</t>
  </si>
  <si>
    <t>Marketing Communications</t>
  </si>
  <si>
    <t>Conner</t>
  </si>
  <si>
    <t>Suzanne</t>
  </si>
  <si>
    <t>UNIV 1001</t>
  </si>
  <si>
    <t>Pathways to College Success</t>
  </si>
  <si>
    <t>Jenkins</t>
  </si>
  <si>
    <t>David</t>
  </si>
  <si>
    <t>LIBR 3202</t>
  </si>
  <si>
    <t>Information Literacy Hlthcare</t>
  </si>
  <si>
    <t>Story Huffman</t>
  </si>
  <si>
    <t>BIOL 2050</t>
  </si>
  <si>
    <t>Tu</t>
  </si>
  <si>
    <t>Anh-Hue</t>
  </si>
  <si>
    <t>NURS 4410L</t>
  </si>
  <si>
    <t>Community Health Nursing Lab</t>
  </si>
  <si>
    <t>ZWL3</t>
  </si>
  <si>
    <t>SOCI 4440</t>
  </si>
  <si>
    <t>Methods of Social Research</t>
  </si>
  <si>
    <t>PSYC 4422</t>
  </si>
  <si>
    <t>Theories of Personality</t>
  </si>
  <si>
    <t>Dave</t>
  </si>
  <si>
    <t>Anish</t>
  </si>
  <si>
    <t>PEDS 1330</t>
  </si>
  <si>
    <t>PEDS 1910</t>
  </si>
  <si>
    <t>Landers</t>
  </si>
  <si>
    <t>Kevin</t>
  </si>
  <si>
    <t>PEDS 2000</t>
  </si>
  <si>
    <t>McLain</t>
  </si>
  <si>
    <t>ARTF 2072</t>
  </si>
  <si>
    <t>Art History Survey II</t>
  </si>
  <si>
    <t>Wynn</t>
  </si>
  <si>
    <t>Keaton</t>
  </si>
  <si>
    <t>MUSC 990</t>
  </si>
  <si>
    <t>BUSA 6120</t>
  </si>
  <si>
    <t>ACCT 4235</t>
  </si>
  <si>
    <t>Advanced Income Tax Accounting</t>
  </si>
  <si>
    <t>Burell</t>
  </si>
  <si>
    <t>Bhavana</t>
  </si>
  <si>
    <t>1108L</t>
  </si>
  <si>
    <t>BIOL 1108L</t>
  </si>
  <si>
    <t>Essentials of Biology II Lab</t>
  </si>
  <si>
    <t>Ryer</t>
  </si>
  <si>
    <t>Jennifer</t>
  </si>
  <si>
    <t>MATH 2221</t>
  </si>
  <si>
    <t>Anderson</t>
  </si>
  <si>
    <t>Ervin</t>
  </si>
  <si>
    <t>CRJU 3250</t>
  </si>
  <si>
    <t>Crime and the Media</t>
  </si>
  <si>
    <t>Criminal Justice and Security</t>
  </si>
  <si>
    <t>PEDS 1030</t>
  </si>
  <si>
    <t>Recreational Activities</t>
  </si>
  <si>
    <t>Morris</t>
  </si>
  <si>
    <t>Mindy</t>
  </si>
  <si>
    <t>BUSA 3021</t>
  </si>
  <si>
    <t>BUSA 6180</t>
  </si>
  <si>
    <t>Internat'l Business Practices</t>
  </si>
  <si>
    <t>HRMT 4680</t>
  </si>
  <si>
    <t>MGNT 3700</t>
  </si>
  <si>
    <t>Barr</t>
  </si>
  <si>
    <t>Sybil</t>
  </si>
  <si>
    <t>MATH 1111L</t>
  </si>
  <si>
    <t>Godoy</t>
  </si>
  <si>
    <t>Olga</t>
  </si>
  <si>
    <t>SOCI 4411</t>
  </si>
  <si>
    <t>Race and Minority Relations</t>
  </si>
  <si>
    <t>Argo</t>
  </si>
  <si>
    <t>Elizabeth</t>
  </si>
  <si>
    <t>NURS 6229</t>
  </si>
  <si>
    <t>Health Promo of Adults</t>
  </si>
  <si>
    <t>Hasbach</t>
  </si>
  <si>
    <t>Kimberly</t>
  </si>
  <si>
    <t>MATH 1120</t>
  </si>
  <si>
    <t>Thapa</t>
  </si>
  <si>
    <t>Manoj</t>
  </si>
  <si>
    <t>CRJU 3810</t>
  </si>
  <si>
    <t>Victimology</t>
  </si>
  <si>
    <t>EDSP 7500</t>
  </si>
  <si>
    <t>Assessment in SPED</t>
  </si>
  <si>
    <t>Bernstein</t>
  </si>
  <si>
    <t>Gavin</t>
  </si>
  <si>
    <t>EDSP 7550</t>
  </si>
  <si>
    <t>SPED Issues and Trends</t>
  </si>
  <si>
    <t>MUSC 3190</t>
  </si>
  <si>
    <t>Music History:  American Music</t>
  </si>
  <si>
    <t>SOCI 4450</t>
  </si>
  <si>
    <t>Seminar in Sociology</t>
  </si>
  <si>
    <t>PEDS 1100</t>
  </si>
  <si>
    <t>PEDS 1230</t>
  </si>
  <si>
    <t>Iordanova</t>
  </si>
  <si>
    <t>Nedialka</t>
  </si>
  <si>
    <t>HIST 4150</t>
  </si>
  <si>
    <t>The Renaissance &amp; Reformation</t>
  </si>
  <si>
    <t>HRMT 4790</t>
  </si>
  <si>
    <t>MKTG 4850</t>
  </si>
  <si>
    <t>Marketing Channels</t>
  </si>
  <si>
    <t>Moir</t>
  </si>
  <si>
    <t>CSCI 4940</t>
  </si>
  <si>
    <t>Capstone Project</t>
  </si>
  <si>
    <t>ZCAP</t>
  </si>
  <si>
    <t>MATH 3313</t>
  </si>
  <si>
    <t>Differential Equations</t>
  </si>
  <si>
    <t>CRJU 4700</t>
  </si>
  <si>
    <t>ARTF 1011</t>
  </si>
  <si>
    <t>Beg Drawing II-Figure</t>
  </si>
  <si>
    <t>Laurel</t>
  </si>
  <si>
    <t>POLS 3205</t>
  </si>
  <si>
    <t>Intro to Comparative Politics</t>
  </si>
  <si>
    <t>XSCI 3260</t>
  </si>
  <si>
    <t>Exercise Physiology</t>
  </si>
  <si>
    <t>Meador</t>
  </si>
  <si>
    <t>PSYC 3380</t>
  </si>
  <si>
    <t>Sensation and Perception</t>
  </si>
  <si>
    <t>Dahlgren</t>
  </si>
  <si>
    <t>Paul</t>
  </si>
  <si>
    <t>CRJU 2100</t>
  </si>
  <si>
    <t>EDEC 4970</t>
  </si>
  <si>
    <t>ZWL4</t>
  </si>
  <si>
    <t>Dickens</t>
  </si>
  <si>
    <t>EDEC 4980</t>
  </si>
  <si>
    <t>EDEC 4990</t>
  </si>
  <si>
    <t>PHYS 1222</t>
  </si>
  <si>
    <t>Stellar Astronomy</t>
  </si>
  <si>
    <t>Kostov</t>
  </si>
  <si>
    <t>Svilen</t>
  </si>
  <si>
    <t>ARTF 1030</t>
  </si>
  <si>
    <t>Three Dimen Design and Tools</t>
  </si>
  <si>
    <t>Wells</t>
  </si>
  <si>
    <t>HIST 2500</t>
  </si>
  <si>
    <t>MKTG 4870</t>
  </si>
  <si>
    <t>Sports Marketing</t>
  </si>
  <si>
    <t>HONS 2000</t>
  </si>
  <si>
    <t>SPAN 1002</t>
  </si>
  <si>
    <t>Elementary Spanish II</t>
  </si>
  <si>
    <t>CSCI 2500</t>
  </si>
  <si>
    <t>Discrete Structures</t>
  </si>
  <si>
    <t>EDEC 3450</t>
  </si>
  <si>
    <t>EDEC 3600</t>
  </si>
  <si>
    <t>Abbott</t>
  </si>
  <si>
    <t>Rachel</t>
  </si>
  <si>
    <t>EDUC 3200</t>
  </si>
  <si>
    <t>Donaldson</t>
  </si>
  <si>
    <t>Darcy</t>
  </si>
  <si>
    <t>PEDS 1280</t>
  </si>
  <si>
    <t>1152L</t>
  </si>
  <si>
    <t>CHEM 1152L</t>
  </si>
  <si>
    <t>Survey of Chemistry II Lab</t>
  </si>
  <si>
    <t>CHEM 1152</t>
  </si>
  <si>
    <t>Survey of Chemistry II</t>
  </si>
  <si>
    <t>BUSA 3020</t>
  </si>
  <si>
    <t>HRMT 3390</t>
  </si>
  <si>
    <t>Liz</t>
  </si>
  <si>
    <t>3130L</t>
  </si>
  <si>
    <t>NURS 3130L</t>
  </si>
  <si>
    <t>Mental Health Nursing Lab</t>
  </si>
  <si>
    <t>NURS 6105</t>
  </si>
  <si>
    <t>Research Evidence-Based Nsg Pr</t>
  </si>
  <si>
    <t>Mulleins-Foreman</t>
  </si>
  <si>
    <t>Ramona</t>
  </si>
  <si>
    <t>CSCI 3300</t>
  </si>
  <si>
    <t>Concepts of Programming Lang</t>
  </si>
  <si>
    <t>CIS 3200</t>
  </si>
  <si>
    <t>Computer Network Management</t>
  </si>
  <si>
    <t>CRJU 2200</t>
  </si>
  <si>
    <t>CRJU 1100</t>
  </si>
  <si>
    <t>CRJU 3300</t>
  </si>
  <si>
    <t>Introduction to Corrections</t>
  </si>
  <si>
    <t>CRJU 4500</t>
  </si>
  <si>
    <t>Management of Forensics</t>
  </si>
  <si>
    <t>EDEC 3400</t>
  </si>
  <si>
    <t>CHEM 3302</t>
  </si>
  <si>
    <t>Organic Chemistry II</t>
  </si>
  <si>
    <t>THEA 1111</t>
  </si>
  <si>
    <t>BUSA 6110</t>
  </si>
  <si>
    <t>Business Ethics</t>
  </si>
  <si>
    <t>HIST 4900</t>
  </si>
  <si>
    <t>3100L</t>
  </si>
  <si>
    <t>NURS 3100L</t>
  </si>
  <si>
    <t>Nursing of Adults I Lab</t>
  </si>
  <si>
    <t>BIOL 4050</t>
  </si>
  <si>
    <t>Ecology</t>
  </si>
  <si>
    <t>Ian</t>
  </si>
  <si>
    <t>PSYC 4450</t>
  </si>
  <si>
    <t>NURS 6108</t>
  </si>
  <si>
    <t>Advanced Health Assessment</t>
  </si>
  <si>
    <t>CSCI 4300</t>
  </si>
  <si>
    <t>Software Engineering</t>
  </si>
  <si>
    <t>Campbell</t>
  </si>
  <si>
    <t>CRJU 3100</t>
  </si>
  <si>
    <t>Criminal Law</t>
  </si>
  <si>
    <t>CRJU 3700</t>
  </si>
  <si>
    <t>Research Methods</t>
  </si>
  <si>
    <t>EDRG 3160</t>
  </si>
  <si>
    <t>EDUC 2115</t>
  </si>
  <si>
    <t>Mathematics &amp; Science Instruct</t>
  </si>
  <si>
    <t>McKie</t>
  </si>
  <si>
    <t>POLS 4580</t>
  </si>
  <si>
    <t>Constitutional Law II</t>
  </si>
  <si>
    <t>THEA 3020</t>
  </si>
  <si>
    <t>Stagecraft</t>
  </si>
  <si>
    <t>McElheney</t>
  </si>
  <si>
    <t>ACSK 1100</t>
  </si>
  <si>
    <t>Randall</t>
  </si>
  <si>
    <t>Linda</t>
  </si>
  <si>
    <t>LTCM</t>
  </si>
  <si>
    <t>LTCM 3002</t>
  </si>
  <si>
    <t>Practice Issues Long Term Care</t>
  </si>
  <si>
    <t>Stocker</t>
  </si>
  <si>
    <t>Becky</t>
  </si>
  <si>
    <t>BIOL 3000</t>
  </si>
  <si>
    <t>Advanced Botany</t>
  </si>
  <si>
    <t>NURS 4905</t>
  </si>
  <si>
    <t>Practicum in Nursing</t>
  </si>
  <si>
    <t>Introduction to Physics II</t>
  </si>
  <si>
    <t>PHYS 2212</t>
  </si>
  <si>
    <t>HIST 4551</t>
  </si>
  <si>
    <t>US History 1920 to 1945</t>
  </si>
  <si>
    <t>MUSC 2010</t>
  </si>
  <si>
    <t>MUSC 3040</t>
  </si>
  <si>
    <t>MUSC 1402</t>
  </si>
  <si>
    <t>Group Piano II</t>
  </si>
  <si>
    <t>MUSC 4150</t>
  </si>
  <si>
    <t>Diction for Singers</t>
  </si>
  <si>
    <t>ENVS 2202</t>
  </si>
  <si>
    <t>XSCI 3330</t>
  </si>
  <si>
    <t>XSCI 4100</t>
  </si>
  <si>
    <t>XSCI 4110</t>
  </si>
  <si>
    <t>XSCI 4120</t>
  </si>
  <si>
    <t>Teasley</t>
  </si>
  <si>
    <t>Teresa</t>
  </si>
  <si>
    <t>ENGL 2132</t>
  </si>
  <si>
    <t>CIS 2020</t>
  </si>
  <si>
    <t>Audio-Video Production Tech II</t>
  </si>
  <si>
    <t>Slenker</t>
  </si>
  <si>
    <t>NURS 3120</t>
  </si>
  <si>
    <t>Nursing Informatics</t>
  </si>
  <si>
    <t>Jane</t>
  </si>
  <si>
    <t>CIS 3700</t>
  </si>
  <si>
    <t>Information Resource Mgmt</t>
  </si>
  <si>
    <t>CSCI 6220</t>
  </si>
  <si>
    <t>Distributed Operating Systems</t>
  </si>
  <si>
    <t>NURS 6730</t>
  </si>
  <si>
    <t>Process Improvement Healthcare</t>
  </si>
  <si>
    <t>Dykes</t>
  </si>
  <si>
    <t>Michelle</t>
  </si>
  <si>
    <t>MATH 2222</t>
  </si>
  <si>
    <t>NURS 4810</t>
  </si>
  <si>
    <t>3302L</t>
  </si>
  <si>
    <t>CHEM 3302L</t>
  </si>
  <si>
    <t>Qualitative Org Chem Lab II</t>
  </si>
  <si>
    <t>CHEM 1212L</t>
  </si>
  <si>
    <t>POLS 4900</t>
  </si>
  <si>
    <t>THEA 2040</t>
  </si>
  <si>
    <t>Acting I - Basic Technique</t>
  </si>
  <si>
    <t>THEA 1110</t>
  </si>
  <si>
    <t>THEA 3111</t>
  </si>
  <si>
    <t>COMM 4545</t>
  </si>
  <si>
    <t>Issues in Comm &amp; Media Studies</t>
  </si>
  <si>
    <t>MUSC 2080</t>
  </si>
  <si>
    <t>Clark</t>
  </si>
  <si>
    <t>MUSC 3200</t>
  </si>
  <si>
    <t>Brass Techniques</t>
  </si>
  <si>
    <t>MUSC 1202</t>
  </si>
  <si>
    <t>Elementary Harmony Pt 2</t>
  </si>
  <si>
    <t>Yeung</t>
  </si>
  <si>
    <t>Alwen</t>
  </si>
  <si>
    <t>NURS 3010</t>
  </si>
  <si>
    <t>3600S</t>
  </si>
  <si>
    <t>NURS 3600S</t>
  </si>
  <si>
    <t>Transcultural HealthCare-St Ab</t>
  </si>
  <si>
    <t>BIOL 4750</t>
  </si>
  <si>
    <t>DiPaula</t>
  </si>
  <si>
    <t>Lauren</t>
  </si>
  <si>
    <t>ENGL 2150</t>
  </si>
  <si>
    <t>Research and Writing</t>
  </si>
  <si>
    <t>CSCI 6410</t>
  </si>
  <si>
    <t>Adv Database Design</t>
  </si>
  <si>
    <t>NURS 6425</t>
  </si>
  <si>
    <t>Nurse Practioner Practicum</t>
  </si>
  <si>
    <t>Shepherd</t>
  </si>
  <si>
    <t>CRJU 3800</t>
  </si>
  <si>
    <t>Race, Ethnicity &amp; Crim Just</t>
  </si>
  <si>
    <t>EDSP 2130</t>
  </si>
  <si>
    <t>Tching Ind w Severe-Prof Dis</t>
  </si>
  <si>
    <t>Carmen</t>
  </si>
  <si>
    <t>GEOL 3211</t>
  </si>
  <si>
    <t>Invertebrate Paleobiology</t>
  </si>
  <si>
    <t>ARST 3081</t>
  </si>
  <si>
    <t>ARST 3170</t>
  </si>
  <si>
    <t>CSCI 4900</t>
  </si>
  <si>
    <t>Special Problems in Comp Sci</t>
  </si>
  <si>
    <t>MUSC 3131</t>
  </si>
  <si>
    <t>Pop Music and Culture</t>
  </si>
  <si>
    <t>MUSC 2213</t>
  </si>
  <si>
    <t>Sight Singing III</t>
  </si>
  <si>
    <t>MUSC 3300</t>
  </si>
  <si>
    <t>Choral Conducting</t>
  </si>
  <si>
    <t>MUSC 3000</t>
  </si>
  <si>
    <t>MUSC 4114</t>
  </si>
  <si>
    <t>Video Game Music</t>
  </si>
  <si>
    <t>POLS 4710</t>
  </si>
  <si>
    <t>Modern Political Ideologies</t>
  </si>
  <si>
    <t>UNIV 1000E</t>
  </si>
  <si>
    <t>Fox</t>
  </si>
  <si>
    <t>ESL 312</t>
  </si>
  <si>
    <t>Developmental Education</t>
  </si>
  <si>
    <t>Mccullough</t>
  </si>
  <si>
    <t>Julian</t>
  </si>
  <si>
    <t>BIOL 4760</t>
  </si>
  <si>
    <t>BIOL 4350</t>
  </si>
  <si>
    <t>Natural History of Vertebrates</t>
  </si>
  <si>
    <t>NURS 4900</t>
  </si>
  <si>
    <t>Johnston</t>
  </si>
  <si>
    <t>Tammi</t>
  </si>
  <si>
    <t>PSYC 4402</t>
  </si>
  <si>
    <t>Prin of Behavior Modification</t>
  </si>
  <si>
    <t>NURS 6407</t>
  </si>
  <si>
    <t>Bryant</t>
  </si>
  <si>
    <t>ENGL 3230</t>
  </si>
  <si>
    <t>Creative Writing</t>
  </si>
  <si>
    <t>ENGL 3220</t>
  </si>
  <si>
    <t>Adv Composition</t>
  </si>
  <si>
    <t>ENGL 6260</t>
  </si>
  <si>
    <t>Graphic Novel</t>
  </si>
  <si>
    <t>CIS 6720</t>
  </si>
  <si>
    <t>Distributed Web Applications</t>
  </si>
  <si>
    <t>Peltsverger</t>
  </si>
  <si>
    <t>Boris</t>
  </si>
  <si>
    <t>MATH 997</t>
  </si>
  <si>
    <t>HPER 3230</t>
  </si>
  <si>
    <t>Assessment in Health &amp; PE</t>
  </si>
  <si>
    <t>MUSC 2214</t>
  </si>
  <si>
    <t>Sight Singing IV</t>
  </si>
  <si>
    <t>MUSC 3093</t>
  </si>
  <si>
    <t>Choral Music, Secondary School</t>
  </si>
  <si>
    <t>CIS 4310</t>
  </si>
  <si>
    <t>Information Sys Project Mgmt</t>
  </si>
  <si>
    <t>NURS 6999</t>
  </si>
  <si>
    <t>SPAN 2002</t>
  </si>
  <si>
    <t>SPAN 2001</t>
  </si>
  <si>
    <t>6229L</t>
  </si>
  <si>
    <t>NURS 6229L</t>
  </si>
  <si>
    <t>Health Promo of Adults Lab</t>
  </si>
  <si>
    <t>Stoyle</t>
  </si>
  <si>
    <t>Plant</t>
  </si>
  <si>
    <t>Kelley</t>
  </si>
  <si>
    <t>EDMG 7550</t>
  </si>
  <si>
    <t>Issues &amp; Trends-MG Lang. Arts</t>
  </si>
  <si>
    <t>April</t>
  </si>
  <si>
    <t>EDSP 4110</t>
  </si>
  <si>
    <t>Nature of Intellectual Disabil</t>
  </si>
  <si>
    <t>Spann</t>
  </si>
  <si>
    <t>Judith</t>
  </si>
  <si>
    <t>EDSP 4210</t>
  </si>
  <si>
    <t>Nature of Behavior Disorders</t>
  </si>
  <si>
    <t>EDSP 4310</t>
  </si>
  <si>
    <t>Nature of Learning Disabil</t>
  </si>
  <si>
    <t>GEOL 4811</t>
  </si>
  <si>
    <t>Introduction to Geophysics</t>
  </si>
  <si>
    <t>ARST 4032</t>
  </si>
  <si>
    <t>Advanced Drawing II</t>
  </si>
  <si>
    <t>ARST 3031</t>
  </si>
  <si>
    <t>ARST 3141</t>
  </si>
  <si>
    <t>ARST 3071</t>
  </si>
  <si>
    <t>THEA 4040</t>
  </si>
  <si>
    <t>Acting III - Adv Technique</t>
  </si>
  <si>
    <t>COMM 1100</t>
  </si>
  <si>
    <t>1121K</t>
  </si>
  <si>
    <t>GEOL 1121K</t>
  </si>
  <si>
    <t>NURS 3200</t>
  </si>
  <si>
    <t>NURS 3200L</t>
  </si>
  <si>
    <t>Cason</t>
  </si>
  <si>
    <t>Jacqueline</t>
  </si>
  <si>
    <t>ENGL 4940</t>
  </si>
  <si>
    <t>Dodd</t>
  </si>
  <si>
    <t>Martha</t>
  </si>
  <si>
    <t>EDSP 2990</t>
  </si>
  <si>
    <t>EDSP 4550</t>
  </si>
  <si>
    <t>Assistive Technology</t>
  </si>
  <si>
    <t>EDSP 4970</t>
  </si>
  <si>
    <t>EDSP 4980</t>
  </si>
  <si>
    <t>EDSP 4990</t>
  </si>
  <si>
    <t>GEOL 1122</t>
  </si>
  <si>
    <t>Earth History &amp; Global Change</t>
  </si>
  <si>
    <t>ARHS 4012</t>
  </si>
  <si>
    <t>History of Contemporary Art</t>
  </si>
  <si>
    <t>CHEM 1020</t>
  </si>
  <si>
    <t>Everyday Chemistry</t>
  </si>
  <si>
    <t>POLS 4950</t>
  </si>
  <si>
    <t>Senior Research</t>
  </si>
  <si>
    <t>THEA 4545</t>
  </si>
  <si>
    <t>MUSC 3204</t>
  </si>
  <si>
    <t>Adv Harmony</t>
  </si>
  <si>
    <t>COMM 4080</t>
  </si>
  <si>
    <t>Studies in New Media</t>
  </si>
  <si>
    <t>Communication Technologies</t>
  </si>
  <si>
    <t>THEA 4020</t>
  </si>
  <si>
    <t>Advanced Stagecraft</t>
  </si>
  <si>
    <t>NURS 3005</t>
  </si>
  <si>
    <t>Schopen-Davis</t>
  </si>
  <si>
    <t>Irmgard</t>
  </si>
  <si>
    <t>ESL 230</t>
  </si>
  <si>
    <t>Intermediate Reading</t>
  </si>
  <si>
    <t>ENGL 2210</t>
  </si>
  <si>
    <t>Issues in Tutoring Writing</t>
  </si>
  <si>
    <t>ENGL 3420</t>
  </si>
  <si>
    <t>African-American Literature</t>
  </si>
  <si>
    <t>ENGL 3010</t>
  </si>
  <si>
    <t>Literature for Young Adults</t>
  </si>
  <si>
    <t>CSCI 4830</t>
  </si>
  <si>
    <t>Artificial Intelligence</t>
  </si>
  <si>
    <t>ENGL 4120</t>
  </si>
  <si>
    <t>Shakespeare</t>
  </si>
  <si>
    <t>CHIN 1002</t>
  </si>
  <si>
    <t>Elementary Chinese II</t>
  </si>
  <si>
    <t>NURS 6750</t>
  </si>
  <si>
    <t>Health Systems Project Mgmt</t>
  </si>
  <si>
    <t>EDUC 4960</t>
  </si>
  <si>
    <t>EDUC 4970</t>
  </si>
  <si>
    <t>EDUC 4980</t>
  </si>
  <si>
    <t>EDUC 4990</t>
  </si>
  <si>
    <t>HPER 3010</t>
  </si>
  <si>
    <t>Mat-Met in Health Education</t>
  </si>
  <si>
    <t>HPER 3050</t>
  </si>
  <si>
    <t>Mat-Met EC Phys Education</t>
  </si>
  <si>
    <t>ARST 3001</t>
  </si>
  <si>
    <t>ARST 4003</t>
  </si>
  <si>
    <t>THEA 4111</t>
  </si>
  <si>
    <t>MATH 1501</t>
  </si>
  <si>
    <t>ACCT 4390</t>
  </si>
  <si>
    <t>Perry</t>
  </si>
  <si>
    <t>NURS 4150</t>
  </si>
  <si>
    <t>ESL 300</t>
  </si>
  <si>
    <t>ESL 320</t>
  </si>
  <si>
    <t>ESL 314</t>
  </si>
  <si>
    <t>ESL 311</t>
  </si>
  <si>
    <t>ARTS 1100</t>
  </si>
  <si>
    <t>CRJU 4800</t>
  </si>
  <si>
    <t>ESL 200</t>
  </si>
  <si>
    <t>Intermediate Writing</t>
  </si>
  <si>
    <t>PHYS 4100</t>
  </si>
  <si>
    <t>Special Topics in Physics</t>
  </si>
  <si>
    <t>BIOL 4500</t>
  </si>
  <si>
    <t>Aquatic Biology</t>
  </si>
  <si>
    <t>NURS 6220</t>
  </si>
  <si>
    <t>Effective Teach/Learn Strategy</t>
  </si>
  <si>
    <t>ENGL 4040</t>
  </si>
  <si>
    <t>Issues in Professional Writing</t>
  </si>
  <si>
    <t>CIS 6900</t>
  </si>
  <si>
    <t>Special Problems in CIS</t>
  </si>
  <si>
    <t>NURS 6230</t>
  </si>
  <si>
    <t>Health Care Delivery Systems</t>
  </si>
  <si>
    <t>NURS 6240</t>
  </si>
  <si>
    <t>Health Care Finance</t>
  </si>
  <si>
    <t>MATH 3325</t>
  </si>
  <si>
    <t>Mathematical Statistics</t>
  </si>
  <si>
    <t>EDMG 3100</t>
  </si>
  <si>
    <t>MG Math Assess-Applic</t>
  </si>
  <si>
    <t>EDSC 4970</t>
  </si>
  <si>
    <t>EDSC 4980</t>
  </si>
  <si>
    <t>EDSC 4990</t>
  </si>
  <si>
    <t>EDSP 4430</t>
  </si>
  <si>
    <t>Plan &amp; Tchg for Autism Spec</t>
  </si>
  <si>
    <t>EDUC 4620</t>
  </si>
  <si>
    <t>GEOL 4911</t>
  </si>
  <si>
    <t>Senior Seminar</t>
  </si>
  <si>
    <t>ARST 3241</t>
  </si>
  <si>
    <t>ARST 4263</t>
  </si>
  <si>
    <t>ARST 3092</t>
  </si>
  <si>
    <t>ARST 4170</t>
  </si>
  <si>
    <t>MUSC 4800</t>
  </si>
  <si>
    <t>MUSC 252W</t>
  </si>
  <si>
    <t>ESL 330</t>
  </si>
  <si>
    <t>ARTX 4060</t>
  </si>
  <si>
    <t>WBIT 3010</t>
  </si>
  <si>
    <t>BIOL 1011K</t>
  </si>
  <si>
    <t>PSYC 4497</t>
  </si>
  <si>
    <t>MUSC 3120</t>
  </si>
  <si>
    <t>Small Ensemble</t>
  </si>
  <si>
    <t>MUSC 2400</t>
  </si>
  <si>
    <t>Hall</t>
  </si>
  <si>
    <t>Alexandra</t>
  </si>
  <si>
    <t>INDS</t>
  </si>
  <si>
    <t>INDS 4000</t>
  </si>
  <si>
    <t>Interdiscipl. Studies Capstone</t>
  </si>
  <si>
    <t>McCoy</t>
  </si>
  <si>
    <t>J.</t>
  </si>
  <si>
    <t>CSCI 4310</t>
  </si>
  <si>
    <t>ESL 211</t>
  </si>
  <si>
    <t>CIS 3300</t>
  </si>
  <si>
    <t>THEA 4770</t>
  </si>
  <si>
    <t>24G</t>
  </si>
  <si>
    <t>BIOL 3410</t>
  </si>
  <si>
    <t>Adv Bacteriology</t>
  </si>
  <si>
    <t>PSYC 4492</t>
  </si>
  <si>
    <t>SOCI 4492</t>
  </si>
  <si>
    <t>NURS 6330</t>
  </si>
  <si>
    <t>Evaluation of Learning</t>
  </si>
  <si>
    <t>CSCI 4210</t>
  </si>
  <si>
    <t>Computer Networks</t>
  </si>
  <si>
    <t>SPAN 4210</t>
  </si>
  <si>
    <t>Golden Age</t>
  </si>
  <si>
    <t>MATH 2224</t>
  </si>
  <si>
    <t>Discrete Systems II</t>
  </si>
  <si>
    <t>MATH 5003</t>
  </si>
  <si>
    <t>Statistics for Middle Grades</t>
  </si>
  <si>
    <t>EDMG 3060</t>
  </si>
  <si>
    <t>MG Science I Assess-Applic</t>
  </si>
  <si>
    <t>EDMG 4970</t>
  </si>
  <si>
    <t>EDMG 4980</t>
  </si>
  <si>
    <t>EDMG 4990</t>
  </si>
  <si>
    <t>GEOL 4942</t>
  </si>
  <si>
    <t>Senior Thesis II</t>
  </si>
  <si>
    <t>ARST 3012</t>
  </si>
  <si>
    <t>ARST 4034</t>
  </si>
  <si>
    <t>ARST 3082</t>
  </si>
  <si>
    <t>ARST 4171</t>
  </si>
  <si>
    <t>3310L</t>
  </si>
  <si>
    <t>CHEM 3310L</t>
  </si>
  <si>
    <t>Inorganic Chemistry Lab</t>
  </si>
  <si>
    <t>CHEM 3310</t>
  </si>
  <si>
    <t>Inorganic Chemistry</t>
  </si>
  <si>
    <t>HIST 4500</t>
  </si>
  <si>
    <t>Capstone Seminar</t>
  </si>
  <si>
    <t>THEA 4112</t>
  </si>
  <si>
    <t>MUSC 3310</t>
  </si>
  <si>
    <t>Instrumental Conducting</t>
  </si>
  <si>
    <t>MUSC 452W</t>
  </si>
  <si>
    <t>152W</t>
  </si>
  <si>
    <t>MUSC 152W</t>
  </si>
  <si>
    <t>Palmer</t>
  </si>
  <si>
    <t>Beau</t>
  </si>
  <si>
    <t>352W</t>
  </si>
  <si>
    <t>MUSC 352W</t>
  </si>
  <si>
    <t>BUSA 4970</t>
  </si>
  <si>
    <t>ESL 411</t>
  </si>
  <si>
    <t>WBIT 2000</t>
  </si>
  <si>
    <t>WBIT 2311</t>
  </si>
  <si>
    <t>Programming &amp; Probl Solving II</t>
  </si>
  <si>
    <t>WBIT 3400</t>
  </si>
  <si>
    <t>CSCI 4100</t>
  </si>
  <si>
    <t>ARTX 4076</t>
  </si>
  <si>
    <t>ESL 220</t>
  </si>
  <si>
    <t>Intermediate Grammar</t>
  </si>
  <si>
    <t>ESL 0</t>
  </si>
  <si>
    <t>BIOL 4010A</t>
  </si>
  <si>
    <t>BIOL 4010B</t>
  </si>
  <si>
    <t>EDMG 7551</t>
  </si>
  <si>
    <t>Issues &amp; Trends in MG Mathemat</t>
  </si>
  <si>
    <t>ARTX 4083</t>
  </si>
  <si>
    <t>ARST 3042</t>
  </si>
  <si>
    <t>ARST 4053</t>
  </si>
  <si>
    <t>ARST 4174</t>
  </si>
  <si>
    <t>ARST 4093</t>
  </si>
  <si>
    <t>ARTX 4086</t>
  </si>
  <si>
    <t>ARST 4025</t>
  </si>
  <si>
    <t>ARTS 4010</t>
  </si>
  <si>
    <t>THEA 3112</t>
  </si>
  <si>
    <t>152N</t>
  </si>
  <si>
    <t>MUSC 152N</t>
  </si>
  <si>
    <t>MUSC 151W</t>
  </si>
  <si>
    <t>252N</t>
  </si>
  <si>
    <t>MUSC 252N</t>
  </si>
  <si>
    <t>152H</t>
  </si>
  <si>
    <t>MUSC 152H</t>
  </si>
  <si>
    <t>ACCT 6390</t>
  </si>
  <si>
    <t>BUSA 6025</t>
  </si>
  <si>
    <t>MUSC 351W</t>
  </si>
  <si>
    <t>MUSC 171X</t>
  </si>
  <si>
    <t>Bone</t>
  </si>
  <si>
    <t>Arthur</t>
  </si>
  <si>
    <t>MUSC 172X</t>
  </si>
  <si>
    <t>POLS 4930</t>
  </si>
  <si>
    <t>EURO 3234</t>
  </si>
  <si>
    <t>EURO 4830</t>
  </si>
  <si>
    <t>Refugees, Immigrants &amp; the EU</t>
  </si>
  <si>
    <t>ESL 400</t>
  </si>
  <si>
    <t>ESL 430</t>
  </si>
  <si>
    <t>251C</t>
  </si>
  <si>
    <t>MUSC 251C</t>
  </si>
  <si>
    <t>171F</t>
  </si>
  <si>
    <t>MUSC 171F</t>
  </si>
  <si>
    <t>MUSC 151N</t>
  </si>
  <si>
    <t>371N</t>
  </si>
  <si>
    <t>MUSC 371N</t>
  </si>
  <si>
    <t>WBIT 2300</t>
  </si>
  <si>
    <t>ENGL 4965</t>
  </si>
  <si>
    <t>CHEM 1211K</t>
  </si>
  <si>
    <t>CHEM 1212K</t>
  </si>
  <si>
    <t>MATH 4499</t>
  </si>
  <si>
    <t>Sr Honors Thesis and Math</t>
  </si>
  <si>
    <t>Philosophy and Religious Studies</t>
  </si>
  <si>
    <t>171N</t>
  </si>
  <si>
    <t>MUSC 171N</t>
  </si>
  <si>
    <t>CRJU 4000</t>
  </si>
  <si>
    <t>Internship to Criminal Justice</t>
  </si>
  <si>
    <t>02E</t>
  </si>
  <si>
    <t>MUSC 4900</t>
  </si>
  <si>
    <t>COMM 3040</t>
  </si>
  <si>
    <t>Integrated Comm &amp; Theory</t>
  </si>
  <si>
    <t>Communications</t>
  </si>
  <si>
    <t>NURS 2004</t>
  </si>
  <si>
    <t>Medical Terminology</t>
  </si>
  <si>
    <t>171H</t>
  </si>
  <si>
    <t>MUSC 171H</t>
  </si>
  <si>
    <t>151A</t>
  </si>
  <si>
    <t>MUSC 151A</t>
  </si>
  <si>
    <t>Flute</t>
  </si>
  <si>
    <t>WGSS 4000</t>
  </si>
  <si>
    <t>WGSS Independent Study</t>
  </si>
  <si>
    <t>EDMG 4950</t>
  </si>
  <si>
    <t>BIOL 4730</t>
  </si>
  <si>
    <t>ESL 315</t>
  </si>
  <si>
    <t>English Lab III</t>
  </si>
  <si>
    <t>EDRG 3020</t>
  </si>
  <si>
    <t>56G</t>
  </si>
  <si>
    <t>CSCI 4930</t>
  </si>
  <si>
    <t>MUSC 251W</t>
  </si>
  <si>
    <t>CHEM 4470</t>
  </si>
  <si>
    <t>Special Problems</t>
  </si>
  <si>
    <t>THEA 3070</t>
  </si>
  <si>
    <t>EDEC 4950</t>
  </si>
  <si>
    <t>MATH 999</t>
  </si>
  <si>
    <t>EDSP 4620</t>
  </si>
  <si>
    <t>ARST 3252</t>
  </si>
  <si>
    <t>ARST 4274</t>
  </si>
  <si>
    <t>ARTX 4081</t>
  </si>
  <si>
    <t>ARST 4023</t>
  </si>
  <si>
    <t>ARTX 4085</t>
  </si>
  <si>
    <t>ARST 4064</t>
  </si>
  <si>
    <t>ARTX 4082</t>
  </si>
  <si>
    <t>ARST 3152</t>
  </si>
  <si>
    <t>ARST 4163</t>
  </si>
  <si>
    <t>ARTX 4084</t>
  </si>
  <si>
    <t>ARST 4004</t>
  </si>
  <si>
    <t>ARST 4014</t>
  </si>
  <si>
    <t>ARST 4172</t>
  </si>
  <si>
    <t>THEA 1112</t>
  </si>
  <si>
    <t>THEA 2111</t>
  </si>
  <si>
    <t>372W</t>
  </si>
  <si>
    <t>MUSC 372W</t>
  </si>
  <si>
    <t>152M</t>
  </si>
  <si>
    <t>MUSC 152M</t>
  </si>
  <si>
    <t>Bell</t>
  </si>
  <si>
    <t>Andrew</t>
  </si>
  <si>
    <t>351F</t>
  </si>
  <si>
    <t>MUSC 351F</t>
  </si>
  <si>
    <t>WBIT 3111</t>
  </si>
  <si>
    <t>Information Tech Project Mgnt</t>
  </si>
  <si>
    <t>WBIT 3200</t>
  </si>
  <si>
    <t>Database Des, Dev &amp; Deployment</t>
  </si>
  <si>
    <t>WBIT 3410</t>
  </si>
  <si>
    <t>WBIT 3510</t>
  </si>
  <si>
    <t>Data Comm and Networking</t>
  </si>
  <si>
    <t>WBIT 3600</t>
  </si>
  <si>
    <t>Introduction to E-Commerce</t>
  </si>
  <si>
    <t>WBIT 4020</t>
  </si>
  <si>
    <t>WBIT 4030</t>
  </si>
  <si>
    <t>WBIT 4112</t>
  </si>
  <si>
    <t>Sys Acquisition, Integr &amp; Impl</t>
  </si>
  <si>
    <t>WBIT 4601</t>
  </si>
  <si>
    <t>WBIT 4610</t>
  </si>
  <si>
    <t>IT Policy and Law</t>
  </si>
  <si>
    <t>MATH 1401</t>
  </si>
  <si>
    <t>2212K</t>
  </si>
  <si>
    <t>eCore Prin of Physics II w/Lab</t>
  </si>
  <si>
    <t>Daniel</t>
  </si>
  <si>
    <t>Colette</t>
  </si>
  <si>
    <t>CSCI 4400</t>
  </si>
  <si>
    <t>25G</t>
  </si>
  <si>
    <t>26G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</si>
</sst>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indexed="8"/>
      <name val="Calibri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rgb="FF672C94"/>
        <bgColor indexed="64"/>
      </patternFill>
    </fill>
    <fill>
      <patternFill patternType="solid">
        <fgColor rgb="FFFB500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/>
        <bgColor theme="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double">
        <color theme="4"/>
      </top>
      <bottom/>
      <diagonal/>
    </border>
    <border>
      <left style="thin">
        <color theme="6"/>
      </left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6" fillId="7" borderId="0" applyNumberFormat="0" applyBorder="0" applyAlignment="0" applyProtection="0"/>
    <xf numFmtId="44" fontId="11" fillId="0" borderId="0" applyFont="0" applyFill="0" applyBorder="0" applyAlignment="0" applyProtection="0"/>
    <xf numFmtId="0" fontId="6" fillId="13" borderId="0" applyNumberFormat="0" applyBorder="0" applyAlignment="0" applyProtection="0"/>
    <xf numFmtId="43" fontId="1" fillId="0" borderId="0" applyFont="0" applyFill="0" applyBorder="0" applyAlignment="0" applyProtection="0"/>
  </cellStyleXfs>
  <cellXfs count="174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6" fontId="0" fillId="0" borderId="0" xfId="0" applyNumberFormat="1"/>
    <xf numFmtId="164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0" fontId="2" fillId="2" borderId="0" xfId="1"/>
    <xf numFmtId="0" fontId="3" fillId="3" borderId="0" xfId="2"/>
    <xf numFmtId="0" fontId="4" fillId="4" borderId="1" xfId="3"/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7"/>
    <xf numFmtId="16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wrapText="1"/>
    </xf>
    <xf numFmtId="3" fontId="0" fillId="0" borderId="0" xfId="0" applyNumberFormat="1" applyAlignment="1">
      <alignment horizontal="left"/>
    </xf>
    <xf numFmtId="6" fontId="0" fillId="0" borderId="0" xfId="0" applyNumberFormat="1" applyAlignment="1">
      <alignment horizontal="left"/>
    </xf>
    <xf numFmtId="165" fontId="0" fillId="0" borderId="0" xfId="0" applyNumberFormat="1"/>
    <xf numFmtId="1" fontId="0" fillId="0" borderId="0" xfId="0" applyNumberFormat="1"/>
    <xf numFmtId="165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8" fillId="6" borderId="0" xfId="8"/>
    <xf numFmtId="0" fontId="6" fillId="7" borderId="0" xfId="9" applyAlignment="1">
      <alignment wrapText="1"/>
    </xf>
    <xf numFmtId="165" fontId="7" fillId="0" borderId="0" xfId="7" applyNumberFormat="1" applyAlignment="1">
      <alignment horizontal="left"/>
    </xf>
    <xf numFmtId="165" fontId="0" fillId="0" borderId="2" xfId="0" applyNumberFormat="1" applyBorder="1" applyAlignment="1">
      <alignment horizontal="left"/>
    </xf>
    <xf numFmtId="0" fontId="12" fillId="11" borderId="0" xfId="0" applyFont="1" applyFill="1"/>
    <xf numFmtId="165" fontId="0" fillId="12" borderId="0" xfId="0" applyNumberFormat="1" applyFill="1" applyAlignment="1">
      <alignment horizontal="left"/>
    </xf>
    <xf numFmtId="165" fontId="0" fillId="12" borderId="0" xfId="0" applyNumberFormat="1" applyFill="1"/>
    <xf numFmtId="1" fontId="5" fillId="0" borderId="0" xfId="0" applyNumberFormat="1" applyFont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7" fillId="0" borderId="0" xfId="7" applyNumberFormat="1"/>
    <xf numFmtId="165" fontId="0" fillId="0" borderId="0" xfId="10" applyNumberFormat="1" applyFont="1"/>
    <xf numFmtId="49" fontId="7" fillId="0" borderId="0" xfId="7" applyNumberFormat="1" applyAlignment="1">
      <alignment horizontal="left"/>
    </xf>
    <xf numFmtId="0" fontId="7" fillId="0" borderId="3" xfId="7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12" borderId="0" xfId="0" applyFill="1"/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10" borderId="0" xfId="0" applyFill="1" applyAlignment="1">
      <alignment wrapText="1"/>
    </xf>
    <xf numFmtId="0" fontId="7" fillId="0" borderId="0" xfId="7" applyAlignment="1">
      <alignment horizontal="left" wrapText="1"/>
    </xf>
    <xf numFmtId="49" fontId="7" fillId="0" borderId="3" xfId="7" applyNumberFormat="1" applyBorder="1" applyAlignment="1">
      <alignment horizontal="left"/>
    </xf>
    <xf numFmtId="49" fontId="7" fillId="0" borderId="4" xfId="7" applyNumberFormat="1" applyBorder="1"/>
    <xf numFmtId="0" fontId="0" fillId="0" borderId="0" xfId="0" applyAlignment="1">
      <alignment horizontal="right"/>
    </xf>
    <xf numFmtId="165" fontId="0" fillId="10" borderId="0" xfId="0" applyNumberFormat="1" applyFill="1" applyAlignment="1">
      <alignment wrapText="1"/>
    </xf>
    <xf numFmtId="1" fontId="0" fillId="0" borderId="0" xfId="0" applyNumberFormat="1" applyAlignment="1">
      <alignment horizontal="left" vertical="center"/>
    </xf>
    <xf numFmtId="165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165" fontId="15" fillId="0" borderId="0" xfId="0" applyNumberFormat="1" applyFont="1" applyAlignment="1">
      <alignment horizontal="left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165" fontId="17" fillId="0" borderId="0" xfId="0" applyNumberFormat="1" applyFont="1"/>
    <xf numFmtId="3" fontId="5" fillId="0" borderId="0" xfId="0" applyNumberFormat="1" applyFont="1" applyAlignment="1">
      <alignment wrapText="1"/>
    </xf>
    <xf numFmtId="3" fontId="0" fillId="0" borderId="0" xfId="0" applyNumberFormat="1"/>
    <xf numFmtId="3" fontId="0" fillId="12" borderId="0" xfId="0" applyNumberFormat="1" applyFill="1" applyAlignment="1">
      <alignment horizontal="left"/>
    </xf>
    <xf numFmtId="3" fontId="0" fillId="10" borderId="0" xfId="0" applyNumberFormat="1" applyFill="1" applyAlignment="1">
      <alignment wrapText="1"/>
    </xf>
    <xf numFmtId="3" fontId="0" fillId="12" borderId="0" xfId="0" applyNumberFormat="1" applyFill="1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 vertical="center"/>
    </xf>
    <xf numFmtId="3" fontId="15" fillId="0" borderId="0" xfId="0" applyNumberFormat="1" applyFont="1" applyAlignment="1">
      <alignment horizontal="center"/>
    </xf>
    <xf numFmtId="3" fontId="16" fillId="0" borderId="0" xfId="0" applyNumberFormat="1" applyFont="1"/>
    <xf numFmtId="3" fontId="17" fillId="0" borderId="0" xfId="0" applyNumberFormat="1" applyFont="1"/>
    <xf numFmtId="0" fontId="13" fillId="13" borderId="0" xfId="11" applyFont="1" applyAlignment="1">
      <alignment horizontal="center" vertical="center"/>
    </xf>
    <xf numFmtId="0" fontId="13" fillId="13" borderId="0" xfId="11" applyFont="1" applyAlignment="1">
      <alignment horizontal="center" vertical="center" wrapText="1"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44" fontId="0" fillId="0" borderId="0" xfId="10" applyFont="1"/>
    <xf numFmtId="0" fontId="19" fillId="0" borderId="0" xfId="0" applyFont="1"/>
    <xf numFmtId="165" fontId="19" fillId="0" borderId="0" xfId="0" applyNumberFormat="1" applyFont="1"/>
    <xf numFmtId="165" fontId="19" fillId="0" borderId="0" xfId="0" applyNumberFormat="1" applyFont="1" applyAlignment="1">
      <alignment wrapText="1"/>
    </xf>
    <xf numFmtId="3" fontId="19" fillId="0" borderId="0" xfId="0" applyNumberFormat="1" applyFont="1"/>
    <xf numFmtId="3" fontId="19" fillId="0" borderId="0" xfId="0" applyNumberFormat="1" applyFont="1" applyAlignment="1">
      <alignment wrapText="1"/>
    </xf>
    <xf numFmtId="49" fontId="5" fillId="0" borderId="0" xfId="0" applyNumberFormat="1" applyFont="1"/>
    <xf numFmtId="49" fontId="5" fillId="0" borderId="5" xfId="0" applyNumberFormat="1" applyFont="1" applyBorder="1"/>
    <xf numFmtId="6" fontId="0" fillId="0" borderId="0" xfId="10" applyNumberFormat="1" applyFont="1"/>
    <xf numFmtId="164" fontId="0" fillId="0" borderId="0" xfId="10" applyNumberFormat="1" applyFont="1"/>
    <xf numFmtId="165" fontId="0" fillId="0" borderId="0" xfId="10" applyNumberFormat="1" applyFont="1" applyAlignment="1">
      <alignment horizontal="left"/>
    </xf>
    <xf numFmtId="1" fontId="0" fillId="0" borderId="0" xfId="10" applyNumberFormat="1" applyFont="1" applyAlignment="1">
      <alignment horizontal="left"/>
    </xf>
    <xf numFmtId="3" fontId="0" fillId="0" borderId="0" xfId="10" applyNumberFormat="1" applyFont="1" applyAlignment="1">
      <alignment horizontal="left"/>
    </xf>
    <xf numFmtId="0" fontId="20" fillId="0" borderId="0" xfId="0" applyFont="1" applyAlignment="1">
      <alignment horizontal="left"/>
    </xf>
    <xf numFmtId="164" fontId="7" fillId="0" borderId="0" xfId="7" applyNumberFormat="1"/>
    <xf numFmtId="165" fontId="2" fillId="2" borderId="0" xfId="1" applyNumberFormat="1"/>
    <xf numFmtId="44" fontId="0" fillId="0" borderId="0" xfId="0" applyNumberFormat="1"/>
    <xf numFmtId="44" fontId="0" fillId="0" borderId="0" xfId="0" applyNumberFormat="1" applyAlignment="1">
      <alignment horizontal="left"/>
    </xf>
    <xf numFmtId="0" fontId="13" fillId="13" borderId="0" xfId="11" applyFont="1"/>
    <xf numFmtId="0" fontId="21" fillId="0" borderId="0" xfId="0" applyFont="1"/>
    <xf numFmtId="0" fontId="0" fillId="0" borderId="0" xfId="0" applyAlignment="1">
      <alignment horizontal="left" vertical="center" wrapText="1"/>
    </xf>
    <xf numFmtId="49" fontId="7" fillId="0" borderId="0" xfId="7" applyNumberFormat="1" applyBorder="1"/>
    <xf numFmtId="49" fontId="7" fillId="0" borderId="0" xfId="7" applyNumberFormat="1" applyBorder="1" applyAlignment="1">
      <alignment horizontal="left"/>
    </xf>
    <xf numFmtId="1" fontId="0" fillId="12" borderId="0" xfId="0" applyNumberFormat="1" applyFill="1" applyAlignment="1">
      <alignment horizontal="left"/>
    </xf>
    <xf numFmtId="49" fontId="7" fillId="0" borderId="0" xfId="7" applyNumberFormat="1" applyFill="1" applyBorder="1" applyAlignment="1">
      <alignment horizontal="left"/>
    </xf>
    <xf numFmtId="49" fontId="7" fillId="0" borderId="0" xfId="7" applyNumberFormat="1" applyFill="1" applyBorder="1"/>
    <xf numFmtId="49" fontId="0" fillId="0" borderId="0" xfId="0" applyNumberFormat="1" applyFill="1" applyAlignment="1">
      <alignment horizontal="left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165" fontId="0" fillId="0" borderId="0" xfId="0" applyNumberFormat="1" applyFill="1"/>
    <xf numFmtId="49" fontId="7" fillId="0" borderId="4" xfId="7" applyNumberFormat="1" applyFill="1" applyBorder="1"/>
    <xf numFmtId="0" fontId="7" fillId="0" borderId="0" xfId="7" applyFill="1" applyBorder="1" applyAlignment="1">
      <alignment horizontal="left" wrapText="1"/>
    </xf>
    <xf numFmtId="49" fontId="0" fillId="0" borderId="4" xfId="0" applyNumberFormat="1" applyFill="1" applyBorder="1"/>
    <xf numFmtId="6" fontId="0" fillId="0" borderId="0" xfId="0" applyNumberFormat="1" applyFill="1"/>
    <xf numFmtId="0" fontId="0" fillId="0" borderId="0" xfId="0" applyFill="1" applyAlignment="1">
      <alignment horizontal="left" vertical="center"/>
    </xf>
    <xf numFmtId="3" fontId="0" fillId="0" borderId="0" xfId="0" applyNumberFormat="1" applyFill="1" applyAlignment="1">
      <alignment horizontal="left" vertical="center"/>
    </xf>
    <xf numFmtId="0" fontId="7" fillId="0" borderId="0" xfId="7" applyBorder="1" applyAlignment="1">
      <alignment horizontal="left" wrapText="1"/>
    </xf>
    <xf numFmtId="49" fontId="0" fillId="0" borderId="4" xfId="0" applyNumberFormat="1" applyBorder="1"/>
    <xf numFmtId="0" fontId="7" fillId="0" borderId="0" xfId="7" applyFill="1" applyAlignment="1">
      <alignment horizontal="left" wrapText="1"/>
    </xf>
    <xf numFmtId="49" fontId="0" fillId="0" borderId="0" xfId="0" applyNumberFormat="1" applyFill="1"/>
    <xf numFmtId="0" fontId="7" fillId="0" borderId="3" xfId="7" applyFill="1" applyBorder="1" applyAlignment="1">
      <alignment horizontal="left" wrapText="1"/>
    </xf>
    <xf numFmtId="49" fontId="0" fillId="0" borderId="0" xfId="0" applyNumberForma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0" fillId="0" borderId="3" xfId="0" applyFont="1" applyBorder="1" applyAlignment="1">
      <alignment horizontal="left"/>
    </xf>
    <xf numFmtId="49" fontId="5" fillId="0" borderId="0" xfId="10" applyNumberFormat="1" applyFont="1" applyBorder="1"/>
    <xf numFmtId="6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49" fontId="5" fillId="0" borderId="6" xfId="0" applyNumberFormat="1" applyFont="1" applyBorder="1"/>
    <xf numFmtId="0" fontId="20" fillId="0" borderId="0" xfId="0" applyFont="1" applyBorder="1" applyAlignment="1">
      <alignment horizontal="left"/>
    </xf>
    <xf numFmtId="44" fontId="1" fillId="0" borderId="0" xfId="0" applyNumberFormat="1" applyFont="1"/>
    <xf numFmtId="49" fontId="5" fillId="0" borderId="0" xfId="0" applyNumberFormat="1" applyFont="1" applyBorder="1"/>
    <xf numFmtId="0" fontId="7" fillId="0" borderId="0" xfId="7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vertical="center"/>
    </xf>
    <xf numFmtId="8" fontId="0" fillId="0" borderId="0" xfId="0" applyNumberFormat="1" applyAlignment="1">
      <alignment horizontal="left" vertical="center"/>
    </xf>
    <xf numFmtId="1" fontId="22" fillId="0" borderId="0" xfId="0" applyNumberFormat="1" applyFont="1" applyAlignment="1">
      <alignment horizontal="left"/>
    </xf>
    <xf numFmtId="165" fontId="22" fillId="0" borderId="0" xfId="0" applyNumberFormat="1" applyFont="1" applyAlignment="1">
      <alignment horizontal="left"/>
    </xf>
    <xf numFmtId="165" fontId="22" fillId="0" borderId="0" xfId="10" applyNumberFormat="1" applyFont="1" applyAlignment="1">
      <alignment horizontal="left"/>
    </xf>
    <xf numFmtId="0" fontId="7" fillId="0" borderId="0" xfId="7" applyBorder="1" applyAlignment="1">
      <alignment horizontal="left"/>
    </xf>
    <xf numFmtId="37" fontId="17" fillId="0" borderId="0" xfId="12" applyNumberFormat="1" applyFont="1"/>
    <xf numFmtId="44" fontId="5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vertical="center"/>
    </xf>
    <xf numFmtId="165" fontId="15" fillId="0" borderId="0" xfId="0" applyNumberFormat="1" applyFont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14" borderId="7" xfId="0" applyFont="1" applyFill="1" applyBorder="1" applyAlignment="1">
      <alignment horizontal="center" wrapText="1"/>
    </xf>
    <xf numFmtId="0" fontId="18" fillId="14" borderId="0" xfId="0" applyFont="1" applyFill="1" applyAlignment="1">
      <alignment horizontal="center" wrapText="1"/>
    </xf>
    <xf numFmtId="0" fontId="13" fillId="7" borderId="0" xfId="9" applyFont="1" applyAlignment="1">
      <alignment horizontal="center" wrapText="1"/>
    </xf>
    <xf numFmtId="165" fontId="15" fillId="0" borderId="0" xfId="0" applyNumberFormat="1" applyFont="1" applyAlignment="1">
      <alignment horizontal="center"/>
    </xf>
    <xf numFmtId="0" fontId="13" fillId="7" borderId="0" xfId="9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3" fillId="8" borderId="0" xfId="6" applyFont="1" applyAlignment="1">
      <alignment horizontal="center"/>
    </xf>
    <xf numFmtId="0" fontId="13" fillId="5" borderId="0" xfId="4" applyFont="1" applyAlignment="1">
      <alignment horizontal="center"/>
    </xf>
    <xf numFmtId="0" fontId="0" fillId="15" borderId="2" xfId="0" applyFont="1" applyFill="1" applyBorder="1"/>
    <xf numFmtId="0" fontId="0" fillId="0" borderId="2" xfId="0" applyFont="1" applyBorder="1"/>
    <xf numFmtId="49" fontId="24" fillId="16" borderId="5" xfId="0" applyNumberFormat="1" applyFont="1" applyFill="1" applyBorder="1" applyAlignment="1"/>
    <xf numFmtId="0" fontId="24" fillId="16" borderId="5" xfId="0" applyNumberFormat="1" applyFont="1" applyFill="1" applyBorder="1" applyAlignment="1"/>
    <xf numFmtId="49" fontId="25" fillId="15" borderId="2" xfId="0" applyNumberFormat="1" applyFont="1" applyFill="1" applyBorder="1" applyAlignment="1"/>
    <xf numFmtId="0" fontId="25" fillId="15" borderId="2" xfId="0" applyNumberFormat="1" applyFont="1" applyFill="1" applyBorder="1" applyAlignment="1"/>
    <xf numFmtId="3" fontId="25" fillId="15" borderId="2" xfId="0" applyNumberFormat="1" applyFont="1" applyFill="1" applyBorder="1" applyAlignment="1"/>
    <xf numFmtId="49" fontId="25" fillId="0" borderId="2" xfId="0" applyNumberFormat="1" applyFont="1" applyBorder="1" applyAlignment="1"/>
    <xf numFmtId="0" fontId="25" fillId="0" borderId="2" xfId="0" applyNumberFormat="1" applyFont="1" applyBorder="1" applyAlignment="1"/>
    <xf numFmtId="3" fontId="25" fillId="0" borderId="2" xfId="0" applyNumberFormat="1" applyFont="1" applyBorder="1" applyAlignment="1"/>
    <xf numFmtId="49" fontId="25" fillId="15" borderId="8" xfId="0" applyNumberFormat="1" applyFont="1" applyFill="1" applyBorder="1" applyAlignment="1"/>
    <xf numFmtId="0" fontId="25" fillId="15" borderId="8" xfId="0" applyNumberFormat="1" applyFont="1" applyFill="1" applyBorder="1" applyAlignment="1"/>
    <xf numFmtId="3" fontId="25" fillId="15" borderId="8" xfId="0" applyNumberFormat="1" applyFont="1" applyFill="1" applyBorder="1" applyAlignment="1"/>
    <xf numFmtId="0" fontId="23" fillId="16" borderId="5" xfId="0" applyFont="1" applyFill="1" applyBorder="1"/>
    <xf numFmtId="165" fontId="23" fillId="16" borderId="5" xfId="0" applyNumberFormat="1" applyFont="1" applyFill="1" applyBorder="1"/>
    <xf numFmtId="165" fontId="0" fillId="15" borderId="2" xfId="0" applyNumberFormat="1" applyFont="1" applyFill="1" applyBorder="1"/>
    <xf numFmtId="165" fontId="0" fillId="0" borderId="2" xfId="0" applyNumberFormat="1" applyFont="1" applyBorder="1"/>
    <xf numFmtId="0" fontId="0" fillId="15" borderId="8" xfId="0" applyFont="1" applyFill="1" applyBorder="1"/>
    <xf numFmtId="165" fontId="0" fillId="15" borderId="8" xfId="0" applyNumberFormat="1" applyFont="1" applyFill="1" applyBorder="1"/>
  </cellXfs>
  <cellStyles count="13">
    <cellStyle name="60% - Accent5" xfId="11" builtinId="48"/>
    <cellStyle name="Accent1" xfId="9" builtinId="29"/>
    <cellStyle name="Accent2" xfId="4" builtinId="33"/>
    <cellStyle name="Accent4" xfId="5" builtinId="41" customBuiltin="1"/>
    <cellStyle name="Accent5" xfId="6" builtinId="45" customBuiltin="1"/>
    <cellStyle name="Bad" xfId="2" builtinId="27"/>
    <cellStyle name="Comma" xfId="12" builtinId="3"/>
    <cellStyle name="Currency" xfId="10" builtinId="4"/>
    <cellStyle name="Good" xfId="1" builtinId="26"/>
    <cellStyle name="Hyperlink" xfId="7" builtinId="8"/>
    <cellStyle name="Input" xfId="3" builtinId="20"/>
    <cellStyle name="Neutral" xfId="8" builtinId="28"/>
    <cellStyle name="Normal" xfId="0" builtinId="0"/>
  </cellStyles>
  <dxfs count="14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numFmt numFmtId="165" formatCode="&quot;$&quot;#,##0.00"/>
    </dxf>
    <dxf>
      <numFmt numFmtId="169" formatCode="0.000"/>
    </dxf>
    <dxf>
      <numFmt numFmtId="2" formatCode="0.00"/>
    </dxf>
    <dxf>
      <numFmt numFmtId="166" formatCode="0.0"/>
    </dxf>
    <dxf>
      <numFmt numFmtId="1" formatCode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numFmt numFmtId="168" formatCode="_(* #,##0.0_);_(* \(#,##0.0\);_(* &quot;-&quot;??_);_(@_)"/>
    </dxf>
    <dxf>
      <numFmt numFmtId="167" formatCode="_(* #,##0_);_(* \(#,##0\);_(* &quot;-&quot;??_);_(@_)"/>
    </dxf>
    <dxf>
      <font>
        <b/>
      </font>
    </dxf>
    <dxf>
      <alignment horizontal="general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 readingOrder="0"/>
    </dxf>
    <dxf>
      <alignment horizontal="general" readingOrder="0"/>
    </dxf>
    <dxf>
      <alignment horizontal="center" readingOrder="0"/>
    </dxf>
    <dxf>
      <numFmt numFmtId="2" formatCode="0.00"/>
    </dxf>
    <dxf>
      <numFmt numFmtId="166" formatCode="0.0"/>
    </dxf>
    <dxf>
      <numFmt numFmtId="1" formatCode="0"/>
    </dxf>
    <dxf>
      <font>
        <sz val="24"/>
      </font>
    </dxf>
    <dxf>
      <font>
        <sz val="24"/>
      </font>
    </dxf>
    <dxf>
      <font>
        <sz val="24"/>
      </font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2" formatCode="&quot;$&quot;#,##0.00_);[Red]\(&quot;$&quot;#,##0.00\)"/>
      <alignment horizontal="left" vertical="center" textRotation="0" wrapText="0" indent="0" justifyLastLine="0" shrinkToFit="0" readingOrder="0"/>
    </dxf>
    <dxf>
      <numFmt numFmtId="164" formatCode="&quot;$&quot;#,##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left" vertical="center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</dxf>
    <dxf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alignment horizontal="left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numFmt numFmtId="3" formatCode="#,##0"/>
    </dxf>
    <dxf>
      <font>
        <sz val="24"/>
      </font>
    </dxf>
    <dxf>
      <font>
        <sz val="24"/>
      </font>
    </dxf>
    <dxf>
      <font>
        <sz val="24"/>
      </font>
    </dxf>
    <dxf>
      <numFmt numFmtId="1" formatCode="0"/>
    </dxf>
    <dxf>
      <numFmt numFmtId="166" formatCode="0.0"/>
    </dxf>
    <dxf>
      <numFmt numFmtId="2" formatCode="0.00"/>
    </dxf>
    <dxf>
      <alignment horizontal="center" readingOrder="0"/>
    </dxf>
    <dxf>
      <alignment horizontal="general" readingOrder="0"/>
    </dxf>
    <dxf>
      <alignment horizont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general" readingOrder="0"/>
    </dxf>
    <dxf>
      <font>
        <b/>
      </font>
    </dxf>
    <dxf>
      <numFmt numFmtId="167" formatCode="_(* #,##0_);_(* \(#,##0\);_(* &quot;-&quot;??_);_(@_)"/>
    </dxf>
    <dxf>
      <numFmt numFmtId="168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" formatCode="0"/>
    </dxf>
    <dxf>
      <numFmt numFmtId="166" formatCode="0.0"/>
    </dxf>
    <dxf>
      <numFmt numFmtId="2" formatCode="0.00"/>
    </dxf>
    <dxf>
      <numFmt numFmtId="169" formatCode="0.000"/>
    </dxf>
    <dxf>
      <numFmt numFmtId="165" formatCode="&quot;$&quot;#,##0.00"/>
    </dxf>
  </dxfs>
  <tableStyles count="0" defaultTableStyle="TableStyleMedium2" defaultPivotStyle="PivotStyleLight16"/>
  <colors>
    <mruColors>
      <color rgb="FFFB5003"/>
      <color rgb="FFFF3300"/>
      <color rgb="FF672C94"/>
      <color rgb="FFF2B800"/>
      <color rgb="FFF6BB00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1619249</xdr:colOff>
      <xdr:row>0</xdr:row>
      <xdr:rowOff>219075</xdr:rowOff>
    </xdr:from>
    <xdr:to>
      <xdr:col>1</xdr:col>
      <xdr:colOff>2171700</xdr:colOff>
      <xdr:row>0</xdr:row>
      <xdr:rowOff>1209675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42" t="25609" r="9044" b="23170"/>
        <a:stretch/>
      </xdr:blipFill>
      <xdr:spPr>
        <a:xfrm>
          <a:off x="1619249" y="219075"/>
          <a:ext cx="4210051" cy="990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eff Gallant" id="{550ADE2F-9F8F-4F5A-99BB-24C04B5B504F}" userId="S::jeff.gallant@usg.edu::25997235-6328-4fee-8f84-6a87050bf096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ff Gallant" refreshedDate="43616.561228240738" createdVersion="6" refreshedVersion="6" minRefreshableVersion="3" recordCount="350">
  <cacheSource type="worksheet">
    <worksheetSource name="Table1"/>
  </cacheSource>
  <cacheFields count="71">
    <cacheField name="Grant #" numFmtId="0">
      <sharedItems containsBlank="1" containsMixedTypes="1" containsNumber="1" containsInteger="1" minValue="101" maxValue="342"/>
    </cacheField>
    <cacheField name="Round #" numFmtId="0">
      <sharedItems containsBlank="1" containsMixedTypes="1" containsNumber="1" containsInteger="1" minValue="10" maxValue="11"/>
    </cacheField>
    <cacheField name="Fiscal Year" numFmtId="0">
      <sharedItems containsBlank="1"/>
    </cacheField>
    <cacheField name="Type" numFmtId="0">
      <sharedItems containsBlank="1"/>
    </cacheField>
    <cacheField name="Institution " numFmtId="0">
      <sharedItems containsBlank="1"/>
    </cacheField>
    <cacheField name="Total Award" numFmtId="0">
      <sharedItems containsString="0" containsBlank="1" containsNumber="1" containsInteger="1" minValue="2000" maxValue="30000"/>
    </cacheField>
    <cacheField name="Project Lead" numFmtId="0">
      <sharedItems containsBlank="1"/>
    </cacheField>
    <cacheField name="Email Address" numFmtId="0">
      <sharedItems containsBlank="1"/>
    </cacheField>
    <cacheField name="Course Names" numFmtId="0">
      <sharedItems containsBlank="1"/>
    </cacheField>
    <cacheField name="Course Numbers" numFmtId="0">
      <sharedItems containsBlank="1"/>
    </cacheField>
    <cacheField name="Subject Area" numFmtId="164">
      <sharedItems containsBlank="1"/>
    </cacheField>
    <cacheField name="Final Report: Perceptions" numFmtId="0">
      <sharedItems containsBlank="1"/>
    </cacheField>
    <cacheField name="Final Report: Outcomes" numFmtId="0">
      <sharedItems containsBlank="1"/>
    </cacheField>
    <cacheField name="Final Report: Retention" numFmtId="0">
      <sharedItems containsBlank="1"/>
    </cacheField>
    <cacheField name="Annual Savings" numFmtId="0">
      <sharedItems containsString="0" containsBlank="1" containsNumber="1" containsInteger="1" minValue="0" maxValue="172920"/>
    </cacheField>
    <cacheField name="Annual Students" numFmtId="0">
      <sharedItems containsString="0" containsBlank="1" containsNumber="1" containsInteger="1" minValue="0" maxValue="786"/>
    </cacheField>
    <cacheField name="Savings Per Student" numFmtId="0">
      <sharedItems containsString="0" containsBlank="1" containsNumber="1" minValue="0" maxValue="240"/>
    </cacheField>
    <cacheField name="Students Per Summer" numFmtId="0">
      <sharedItems containsString="0" containsBlank="1" containsNumber="1" minValue="0" maxValue="262"/>
    </cacheField>
    <cacheField name="Students Per Fall" numFmtId="0">
      <sharedItems containsString="0" containsBlank="1" containsNumber="1" minValue="0" maxValue="262"/>
    </cacheField>
    <cacheField name="Students Per Spring" numFmtId="0">
      <sharedItems containsString="0" containsBlank="1" containsNumber="1" minValue="0" maxValue="262"/>
    </cacheField>
    <cacheField name="1st Implementation Sem." numFmtId="0">
      <sharedItems containsBlank="1" containsMixedTypes="1" containsNumber="1" containsInteger="1" minValue="0" maxValue="0"/>
    </cacheField>
    <cacheField name="Updated by Another Project" numFmtId="0">
      <sharedItems containsBlank="1"/>
    </cacheField>
    <cacheField name="Updated by Grant Number" numFmtId="0">
      <sharedItems containsString="0" containsBlank="1" containsNumber="1" containsInteger="1" minValue="102" maxValue="102"/>
    </cacheField>
    <cacheField name="Update Occurs" numFmtId="0">
      <sharedItems containsBlank="1"/>
    </cacheField>
    <cacheField name="Sustainability Check 1 (2017-2018) Status" numFmtId="0">
      <sharedItems containsBlank="1"/>
    </cacheField>
    <cacheField name="Spring 2015 Students" numFmtId="0">
      <sharedItems containsString="0" containsBlank="1" containsNumber="1" minValue="0" maxValue="146.66666666666666"/>
    </cacheField>
    <cacheField name="Spring 2015 Savings" numFmtId="0">
      <sharedItems containsString="0" containsBlank="1" containsNumber="1" minValue="0" maxValue="14666.666666666666"/>
    </cacheField>
    <cacheField name="Total AY 2014-2015 Students" numFmtId="0">
      <sharedItems containsString="0" containsBlank="1" containsNumber="1" minValue="0" maxValue="146.66666666666666"/>
    </cacheField>
    <cacheField name="Total AY 2014-2015 Savings" numFmtId="0">
      <sharedItems containsString="0" containsBlank="1" containsNumber="1" minValue="0" maxValue="14666.666666666666"/>
    </cacheField>
    <cacheField name="Summer 2015 Students" numFmtId="0">
      <sharedItems containsString="0" containsBlank="1" containsNumber="1" minValue="0" maxValue="146.66666666666666"/>
    </cacheField>
    <cacheField name="Summer 2015 Savings" numFmtId="0">
      <sharedItems containsString="0" containsBlank="1" containsNumber="1" minValue="0" maxValue="14666.666666666666"/>
    </cacheField>
    <cacheField name="Fall 2015 Students" numFmtId="0">
      <sharedItems containsString="0" containsBlank="1" containsNumber="1" minValue="0" maxValue="165"/>
    </cacheField>
    <cacheField name="Fall 2015 Savings" numFmtId="0">
      <sharedItems containsString="0" containsBlank="1" containsNumber="1" minValue="0" maxValue="21690.000000000004"/>
    </cacheField>
    <cacheField name="Spring 2016 Students" numFmtId="0">
      <sharedItems containsString="0" containsBlank="1" containsNumber="1" minValue="0" maxValue="165"/>
    </cacheField>
    <cacheField name="Spring 2016 Savings" numFmtId="0">
      <sharedItems containsString="0" containsBlank="1" containsNumber="1" minValue="0" maxValue="21690.000000000004"/>
    </cacheField>
    <cacheField name="Total AY 2015-2016 Students" numFmtId="0">
      <sharedItems containsString="0" containsBlank="1" containsNumber="1" minValue="0" maxValue="330"/>
    </cacheField>
    <cacheField name="Total AY 2015-2016 Savings" numFmtId="0">
      <sharedItems containsString="0" containsBlank="1" containsNumber="1" minValue="0" maxValue="43380.000000000007"/>
    </cacheField>
    <cacheField name="Summer 2016 Students" numFmtId="0">
      <sharedItems containsString="0" containsBlank="1" containsNumber="1" minValue="0" maxValue="262"/>
    </cacheField>
    <cacheField name="Summer 2016 Savings" numFmtId="0">
      <sharedItems containsString="0" containsBlank="1" containsNumber="1" minValue="0" maxValue="57640"/>
    </cacheField>
    <cacheField name="Fall 2016 Students" numFmtId="3">
      <sharedItems containsString="0" containsBlank="1" containsNumber="1" minValue="0" maxValue="262"/>
    </cacheField>
    <cacheField name="Fall 2016 Savings" numFmtId="0">
      <sharedItems containsString="0" containsBlank="1" containsNumber="1" minValue="0" maxValue="57640"/>
    </cacheField>
    <cacheField name="Spring 2017 Students" numFmtId="3">
      <sharedItems containsString="0" containsBlank="1" containsNumber="1" minValue="0" maxValue="262"/>
    </cacheField>
    <cacheField name="Spring 2017 Savings" numFmtId="0">
      <sharedItems containsString="0" containsBlank="1" containsNumber="1" minValue="0" maxValue="57640"/>
    </cacheField>
    <cacheField name="Total AY 2016-2017 Students" numFmtId="3">
      <sharedItems containsString="0" containsBlank="1" containsNumber="1" containsInteger="1" minValue="0" maxValue="786"/>
    </cacheField>
    <cacheField name="Total AY 2016-2017 Savings" numFmtId="0">
      <sharedItems containsString="0" containsBlank="1" containsNumber="1" minValue="0" maxValue="172920"/>
    </cacheField>
    <cacheField name="Summer 2017 Students" numFmtId="3">
      <sharedItems containsString="0" containsBlank="1" containsNumber="1" minValue="0" maxValue="262"/>
    </cacheField>
    <cacheField name="Summer 2017 Savings" numFmtId="0">
      <sharedItems containsString="0" containsBlank="1" containsNumber="1" minValue="0" maxValue="57640"/>
    </cacheField>
    <cacheField name="Fall 2017 Students" numFmtId="3">
      <sharedItems containsString="0" containsBlank="1" containsNumber="1" minValue="0" maxValue="262"/>
    </cacheField>
    <cacheField name="Fall 2017 Savings" numFmtId="0">
      <sharedItems containsString="0" containsBlank="1" containsNumber="1" minValue="0" maxValue="57640"/>
    </cacheField>
    <cacheField name="Spring 2018 Students" numFmtId="3">
      <sharedItems containsString="0" containsBlank="1" containsNumber="1" minValue="0" maxValue="262"/>
    </cacheField>
    <cacheField name="Spring 2018 Savings" numFmtId="0">
      <sharedItems containsString="0" containsBlank="1" containsNumber="1" minValue="0" maxValue="57640"/>
    </cacheField>
    <cacheField name="Total AY 2017-2018 Students" numFmtId="3">
      <sharedItems containsString="0" containsBlank="1" containsNumber="1" containsInteger="1" minValue="0" maxValue="786"/>
    </cacheField>
    <cacheField name="Total AY 2017-2018 Savings" numFmtId="0">
      <sharedItems containsString="0" containsBlank="1" containsNumber="1" minValue="0" maxValue="172920"/>
    </cacheField>
    <cacheField name="Sustainability Check 2 (2018-2019) Status" numFmtId="0">
      <sharedItems containsBlank="1"/>
    </cacheField>
    <cacheField name="Check 2 Students Summer" numFmtId="0">
      <sharedItems containsString="0" containsBlank="1" containsNumber="1" containsInteger="1" minValue="0" maxValue="42"/>
    </cacheField>
    <cacheField name="Check 2 Students Fall" numFmtId="0">
      <sharedItems containsString="0" containsBlank="1" containsNumber="1" containsInteger="1" minValue="0" maxValue="200"/>
    </cacheField>
    <cacheField name="Check 2 Students Spring" numFmtId="0">
      <sharedItems containsString="0" containsBlank="1" containsNumber="1" containsInteger="1" minValue="0" maxValue="180"/>
    </cacheField>
    <cacheField name="Check 2 Students Total" numFmtId="3">
      <sharedItems containsString="0" containsBlank="1" containsNumber="1" containsInteger="1" minValue="0" maxValue="380"/>
    </cacheField>
    <cacheField name="Summer 2018 Price Check" numFmtId="0">
      <sharedItems containsString="0" containsBlank="1" containsNumber="1" minValue="0" maxValue="259.60000000000002"/>
    </cacheField>
    <cacheField name="Check 2 Students Annual Savings" numFmtId="0">
      <sharedItems containsString="0" containsBlank="1" containsNumber="1" minValue="0" maxValue="58124.800000000003"/>
    </cacheField>
    <cacheField name="Summer 2018 Students" numFmtId="3">
      <sharedItems containsString="0" containsBlank="1" containsNumber="1" containsInteger="1" minValue="0" maxValue="38"/>
    </cacheField>
    <cacheField name="Summer 2018 Savings" numFmtId="0">
      <sharedItems containsString="0" containsBlank="1" containsNumber="1" minValue="0" maxValue="6507.5"/>
    </cacheField>
    <cacheField name="Fall 2018 Students" numFmtId="3">
      <sharedItems containsString="0" containsBlank="1" containsNumber="1" containsInteger="1" minValue="0" maxValue="200"/>
    </cacheField>
    <cacheField name="Fall 2018 Savings" numFmtId="0">
      <sharedItems containsString="0" containsBlank="1" containsNumber="1" minValue="0" maxValue="30592"/>
    </cacheField>
    <cacheField name="Spring 2019 Students" numFmtId="0">
      <sharedItems containsString="0" containsBlank="1" containsNumber="1" containsInteger="1" minValue="0" maxValue="180"/>
    </cacheField>
    <cacheField name="Spring 2019 Savings" numFmtId="0">
      <sharedItems containsString="0" containsBlank="1" containsNumber="1" minValue="0" maxValue="27532.800000000003"/>
    </cacheField>
    <cacheField name="Total AY 2018-2019 Students" numFmtId="1">
      <sharedItems containsString="0" containsBlank="1" containsNumber="1" containsInteger="1" minValue="0" maxValue="380"/>
    </cacheField>
    <cacheField name="Total AY 2018-2019 Savings" numFmtId="0">
      <sharedItems containsString="0" containsBlank="1" containsNumber="1" minValue="0" maxValue="58124.800000000003"/>
    </cacheField>
    <cacheField name="Grand Total Students" numFmtId="3">
      <sharedItems containsString="0" containsBlank="1" containsNumber="1" minValue="0" maxValue="1700"/>
    </cacheField>
    <cacheField name="Grand Total Savings" numFmtId="165">
      <sharedItems containsString="0" containsBlank="1" containsNumber="1" minValue="0" maxValue="345840"/>
    </cacheField>
    <cacheField name="Savings per $1 Awarded" numFmtId="165">
      <sharedItems containsString="0" containsBlank="1" containsNumber="1" minValue="0" maxValue="11.528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"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023"/>
    <s v="01"/>
    <s v="2015"/>
    <s v="Standard/Large"/>
    <s v="Georgia Southwestern State University"/>
    <n v="10800"/>
    <s v="Judy Grissett"/>
    <s v="judy.grissett@gsw.edu"/>
    <s v="Introduction to General Psychology"/>
    <s v="PSYC 1101"/>
    <s v="Psychology"/>
    <s v="Neutral"/>
    <s v="Neutral"/>
    <s v="Neutral"/>
    <n v="44000"/>
    <n v="440"/>
    <n v="100"/>
    <n v="146.66666666666666"/>
    <n v="146.66666666666666"/>
    <n v="146.66666666666666"/>
    <s v="Spring 2015"/>
    <s v="Y"/>
    <n v="102"/>
    <s v="Fall 2015"/>
    <s v="Continued"/>
    <n v="146.66666666666666"/>
    <n v="14666.666666666666"/>
    <n v="146.66666666666666"/>
    <n v="14666.666666666666"/>
    <n v="146.66666666666666"/>
    <n v="14666.666666666666"/>
    <n v="0"/>
    <n v="0"/>
    <n v="0"/>
    <n v="0"/>
    <n v="0"/>
    <n v="14666.666666666666"/>
    <n v="0"/>
    <n v="0"/>
    <n v="0"/>
    <n v="0"/>
    <n v="0"/>
    <n v="0"/>
    <n v="0"/>
    <n v="0"/>
    <n v="0"/>
    <n v="0"/>
    <n v="0"/>
    <n v="0"/>
    <n v="0"/>
    <n v="0"/>
    <n v="0"/>
    <n v="0"/>
    <s v="Updated"/>
    <n v="0"/>
    <n v="0"/>
    <n v="0"/>
    <n v="0"/>
    <n v="115.99"/>
    <n v="0"/>
    <n v="0"/>
    <n v="0"/>
    <n v="0"/>
    <n v="0"/>
    <n v="0"/>
    <n v="0"/>
    <n v="0"/>
    <n v="0"/>
    <n v="146.66666666666666"/>
    <n v="29333.333333333332"/>
    <n v="2.7160493827160495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1"/>
    <s v="02"/>
    <s v="2015"/>
    <s v="Standard/Large"/>
    <s v="Georgia Southwestern State University"/>
    <n v="17000"/>
    <s v="Ru Story-Huffman"/>
    <s v="ru.story-huffman@gsw.edu"/>
    <s v="Foundations of Information Literacy, Instructional Technology"/>
    <s v="LIBR 1101, EDUC 3200"/>
    <s v="Educator Preparation"/>
    <s v="Positive"/>
    <s v="Neutral"/>
    <s v="Neutral"/>
    <n v="27162"/>
    <n v="200"/>
    <n v="135.81"/>
    <n v="66.666666666666671"/>
    <n v="66.666666666666671"/>
    <n v="66.666666666666671"/>
    <s v="Fall 2015"/>
    <s v="N"/>
    <m/>
    <m/>
    <s v="Continued"/>
    <n v="0"/>
    <n v="0"/>
    <n v="0"/>
    <n v="0"/>
    <n v="0"/>
    <n v="0"/>
    <n v="66.666666666666671"/>
    <n v="9054"/>
    <n v="66.666666666666671"/>
    <n v="9054"/>
    <n v="133.33333333333334"/>
    <n v="18108"/>
    <n v="66.666666666666671"/>
    <n v="9054"/>
    <n v="66.666666666666671"/>
    <n v="9054"/>
    <n v="66.666666666666671"/>
    <n v="9054"/>
    <n v="200"/>
    <n v="27162"/>
    <n v="66.666666666666671"/>
    <n v="9054"/>
    <n v="66.666666666666671"/>
    <n v="9054"/>
    <n v="66.666666666666671"/>
    <n v="9054"/>
    <n v="200"/>
    <n v="27162"/>
    <s v="Continued"/>
    <n v="0"/>
    <n v="0"/>
    <n v="90"/>
    <n v="90"/>
    <n v="121.67"/>
    <n v="10950.3"/>
    <n v="0"/>
    <n v="0"/>
    <n v="0"/>
    <n v="0"/>
    <n v="90"/>
    <n v="10950.3"/>
    <n v="90"/>
    <n v="10950.3"/>
    <n v="623.33333333333337"/>
    <n v="83382.3"/>
    <n v="4.9048411764705886"/>
  </r>
  <r>
    <n v="102"/>
    <s v="02"/>
    <s v="2015"/>
    <s v="Standard/Large"/>
    <s v="Georgia Southwestern State University"/>
    <n v="30000"/>
    <s v="Charles Huffman"/>
    <s v="charles.huffman@gsw.edu"/>
    <s v="Introduction to General Psychology"/>
    <s v="PSYC 1101"/>
    <s v="Psychology"/>
    <s v="Positive"/>
    <s v="Positive"/>
    <s v="Positive"/>
    <n v="65070"/>
    <n v="495"/>
    <n v="131.45454545454547"/>
    <n v="165"/>
    <n v="165"/>
    <n v="165"/>
    <s v="Fall 2015"/>
    <s v="N"/>
    <m/>
    <m/>
    <s v="Continued"/>
    <n v="0"/>
    <n v="0"/>
    <n v="0"/>
    <n v="0"/>
    <n v="0"/>
    <n v="0"/>
    <n v="165"/>
    <n v="21690.000000000004"/>
    <n v="165"/>
    <n v="21690.000000000004"/>
    <n v="330"/>
    <n v="43380.000000000007"/>
    <n v="165"/>
    <n v="21690.000000000004"/>
    <n v="165"/>
    <n v="21690.000000000004"/>
    <n v="165"/>
    <n v="21690.000000000004"/>
    <n v="495"/>
    <n v="65070.000000000015"/>
    <n v="165"/>
    <n v="21690.000000000004"/>
    <n v="165"/>
    <n v="21690.000000000004"/>
    <n v="165"/>
    <n v="21690.000000000004"/>
    <n v="495"/>
    <n v="65070.000000000015"/>
    <s v="Continued"/>
    <n v="0"/>
    <n v="200"/>
    <n v="180"/>
    <n v="380"/>
    <n v="152.96"/>
    <n v="58124.800000000003"/>
    <n v="0"/>
    <n v="0"/>
    <n v="200"/>
    <n v="30592"/>
    <n v="180"/>
    <n v="27532.800000000003"/>
    <n v="380"/>
    <n v="58124.800000000003"/>
    <n v="1700"/>
    <n v="231644.80000000005"/>
    <n v="7.7214933333333349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5"/>
    <s v="04"/>
    <s v="2016"/>
    <s v="Standard/Large"/>
    <s v="Georgia Southwestern State University"/>
    <n v="30000"/>
    <s v="Stephanie Harvey"/>
    <s v="stephanie.harvey@gsw.edu"/>
    <s v="Essentials of Biology I, Essentials of Biology II"/>
    <s v="BIOL 1107, BIOL 1108"/>
    <s v="Biological Sciences"/>
    <s v="Neutral"/>
    <s v="Neutral"/>
    <s v="Neutral"/>
    <n v="172920"/>
    <n v="786"/>
    <n v="220"/>
    <n v="262"/>
    <n v="262"/>
    <n v="262"/>
    <s v="Summer 2016"/>
    <s v="N"/>
    <m/>
    <m/>
    <s v="Continued"/>
    <n v="0"/>
    <n v="0"/>
    <n v="0"/>
    <n v="0"/>
    <n v="0"/>
    <n v="0"/>
    <n v="0"/>
    <n v="0"/>
    <n v="0"/>
    <n v="0"/>
    <n v="0"/>
    <n v="0"/>
    <n v="262"/>
    <n v="57640"/>
    <n v="262"/>
    <n v="57640"/>
    <n v="262"/>
    <n v="57640"/>
    <n v="786"/>
    <n v="172920"/>
    <n v="262"/>
    <n v="57640"/>
    <n v="262"/>
    <n v="57640"/>
    <n v="262"/>
    <n v="57640"/>
    <n v="786"/>
    <n v="172920"/>
    <s v="Discontinued"/>
    <n v="0"/>
    <n v="0"/>
    <n v="0"/>
    <n v="0"/>
    <n v="259.60000000000002"/>
    <n v="0"/>
    <n v="0"/>
    <n v="0"/>
    <n v="0"/>
    <n v="0"/>
    <n v="0"/>
    <n v="0"/>
    <n v="0"/>
    <n v="0"/>
    <n v="1572"/>
    <n v="345840"/>
    <n v="11.528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60"/>
    <s v="04"/>
    <s v="2016"/>
    <s v="Standard/Large"/>
    <s v="Georgia Southwestern State University"/>
    <n v="15200"/>
    <s v="Ellen Cotter"/>
    <s v="ellen.cotter@gsw.edu"/>
    <s v="Human Growth and Development"/>
    <s v="PSYC 2103"/>
    <s v="Psychology"/>
    <s v="Positive"/>
    <s v="Positive"/>
    <s v="Positive"/>
    <n v="40460"/>
    <n v="280"/>
    <n v="144.5"/>
    <n v="93.333333333333329"/>
    <n v="93.333333333333329"/>
    <n v="93.333333333333329"/>
    <s v="Spring 2016"/>
    <s v="N"/>
    <m/>
    <m/>
    <s v="Continued"/>
    <n v="0"/>
    <n v="0"/>
    <n v="0"/>
    <n v="0"/>
    <n v="0"/>
    <n v="0"/>
    <n v="0"/>
    <n v="0"/>
    <n v="93.333333333333329"/>
    <n v="13486.666666666666"/>
    <n v="93.333333333333329"/>
    <n v="13486.666666666666"/>
    <n v="93.333333333333329"/>
    <n v="13486.666666666666"/>
    <n v="93.333333333333329"/>
    <n v="13486.666666666666"/>
    <n v="93.333333333333329"/>
    <n v="13486.666666666666"/>
    <n v="280"/>
    <n v="40460"/>
    <n v="93.333333333333329"/>
    <n v="13486.666666666666"/>
    <n v="93.333333333333329"/>
    <n v="13486.666666666666"/>
    <n v="93.333333333333329"/>
    <n v="13486.666666666666"/>
    <n v="280"/>
    <n v="40460"/>
    <s v="Continued"/>
    <n v="0"/>
    <n v="160"/>
    <n v="160"/>
    <n v="320"/>
    <n v="141.47"/>
    <n v="45270.400000000001"/>
    <n v="0"/>
    <n v="0"/>
    <n v="160"/>
    <n v="22635.200000000001"/>
    <n v="160"/>
    <n v="22635.200000000001"/>
    <n v="320"/>
    <n v="45270.400000000001"/>
    <n v="973.33333333333326"/>
    <n v="139677.06666666665"/>
    <n v="9.1892807017543845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67"/>
    <s v="04"/>
    <s v="2016"/>
    <s v="Standard/Large"/>
    <s v="Georgia Southwestern State University"/>
    <n v="30000"/>
    <s v="Mark Laughlin"/>
    <s v="Mark.Laughlin@gsw.edu"/>
    <s v="Music Appreciation"/>
    <s v="MUSC 1100"/>
    <s v="Fine and Applied Arts"/>
    <s v="Positive"/>
    <s v="Positive"/>
    <s v="Positive"/>
    <n v="64862"/>
    <n v="315"/>
    <n v="205.9111111111111"/>
    <n v="105"/>
    <n v="105"/>
    <n v="105"/>
    <s v="Summer 2016"/>
    <s v="N"/>
    <m/>
    <m/>
    <s v="Continued"/>
    <n v="0"/>
    <n v="0"/>
    <n v="0"/>
    <n v="0"/>
    <n v="0"/>
    <n v="0"/>
    <n v="0"/>
    <n v="0"/>
    <n v="0"/>
    <n v="0"/>
    <n v="0"/>
    <n v="0"/>
    <n v="105"/>
    <n v="21620.666666666664"/>
    <n v="105"/>
    <n v="21620.666666666664"/>
    <n v="105"/>
    <n v="21620.666666666664"/>
    <n v="315"/>
    <n v="64861.999999999993"/>
    <n v="105"/>
    <n v="21620.666666666664"/>
    <n v="105"/>
    <n v="21620.666666666664"/>
    <n v="105"/>
    <n v="21620.666666666664"/>
    <n v="315"/>
    <n v="64861.999999999993"/>
    <s v="Continued"/>
    <n v="38"/>
    <n v="75"/>
    <n v="75"/>
    <n v="188"/>
    <n v="171.25"/>
    <n v="32195"/>
    <n v="38"/>
    <n v="6507.5"/>
    <n v="75"/>
    <n v="12843.75"/>
    <n v="75"/>
    <n v="12843.75"/>
    <n v="188"/>
    <n v="32195"/>
    <n v="818"/>
    <n v="161919"/>
    <n v="5.3973000000000004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77"/>
    <s v="04"/>
    <s v="2016"/>
    <s v="Standard/Large"/>
    <s v="Georgia Southwestern State University"/>
    <n v="16800"/>
    <s v="Joseph Comeau"/>
    <s v="joseph.comeau@gsw.edu"/>
    <s v="Contemporary Social Problems, Social Research Methods, Experimental Psychology"/>
    <s v="SOCI 1160, SOCI 4440 PSYC 4431"/>
    <s v="Sociology"/>
    <s v="Positive"/>
    <s v="Positive"/>
    <s v="Positive"/>
    <n v="44075"/>
    <n v="215"/>
    <n v="205"/>
    <n v="71.666666666666671"/>
    <n v="71.666666666666671"/>
    <n v="71.666666666666671"/>
    <s v="Spring 2016"/>
    <s v="N"/>
    <m/>
    <m/>
    <s v="Continued"/>
    <n v="0"/>
    <n v="0"/>
    <n v="0"/>
    <n v="0"/>
    <n v="0"/>
    <n v="0"/>
    <n v="0"/>
    <n v="0"/>
    <n v="71.666666666666671"/>
    <n v="14691.666666666668"/>
    <n v="71.666666666666671"/>
    <n v="14691.666666666668"/>
    <n v="71.666666666666671"/>
    <n v="14691.666666666668"/>
    <n v="71.666666666666671"/>
    <n v="14691.666666666668"/>
    <n v="71.666666666666671"/>
    <n v="14691.666666666668"/>
    <n v="215"/>
    <n v="44075"/>
    <n v="71.666666666666671"/>
    <n v="14691.666666666668"/>
    <n v="71.666666666666671"/>
    <n v="14691.666666666668"/>
    <n v="71.666666666666671"/>
    <n v="14691.666666666668"/>
    <n v="215"/>
    <n v="44075"/>
    <s v="Continued"/>
    <n v="20"/>
    <n v="50"/>
    <n v="60"/>
    <n v="130"/>
    <n v="157.69999999999999"/>
    <n v="20501"/>
    <n v="20"/>
    <n v="3154"/>
    <n v="50"/>
    <n v="7884.9999999999991"/>
    <n v="60"/>
    <n v="9462"/>
    <n v="130"/>
    <n v="20501"/>
    <n v="631.66666666666674"/>
    <n v="123342.66666666667"/>
    <n v="7.3418253968253975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26"/>
    <s v="09"/>
    <s v="2017"/>
    <s v="Standard/Large"/>
    <s v="Georgia Southwestern State University"/>
    <n v="10800"/>
    <s v="Charles Huffman"/>
    <s v="charles.huffman@gsw.edu"/>
    <s v="Social Psychology"/>
    <s v="PSYC 3311, SOCI 3311"/>
    <s v="Psychology"/>
    <s v="Positive"/>
    <s v="Positive"/>
    <s v="Positive"/>
    <n v="30240"/>
    <n v="126"/>
    <n v="240"/>
    <n v="42"/>
    <n v="42"/>
    <n v="42"/>
    <s v="Fall 2017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"/>
    <n v="10080"/>
    <n v="42"/>
    <n v="10080"/>
    <n v="84"/>
    <n v="20160"/>
    <s v="Continued"/>
    <n v="30"/>
    <n v="42"/>
    <n v="0"/>
    <n v="72"/>
    <n v="164"/>
    <n v="11808"/>
    <n v="30"/>
    <n v="4920"/>
    <n v="42"/>
    <n v="6888"/>
    <n v="0"/>
    <n v="0"/>
    <n v="72"/>
    <n v="11808"/>
    <n v="156"/>
    <n v="31968"/>
    <n v="2.96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42"/>
    <n v="10"/>
    <s v="2018"/>
    <s v="Standard/Large"/>
    <s v="Georgia Southwestern State University"/>
    <n v="10800"/>
    <s v="Judy Grissett"/>
    <s v="judy.grissett@gsw.edu"/>
    <s v="Abnormal Psychology Cross-Cultural Psychology"/>
    <s v="PSYC 3390, PSYC 4401"/>
    <s v="Psychology"/>
    <s v="Positive"/>
    <s v="Positive"/>
    <s v="Positive"/>
    <n v="29026"/>
    <n v="210"/>
    <n v="138"/>
    <n v="42"/>
    <n v="84"/>
    <n v="84"/>
    <s v="Fall 2018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42"/>
    <n v="84"/>
    <n v="84"/>
    <n v="210"/>
    <n v="138"/>
    <n v="28980"/>
    <n v="0"/>
    <n v="0"/>
    <n v="84"/>
    <n v="11592"/>
    <n v="84"/>
    <n v="11592"/>
    <n v="168"/>
    <n v="23184"/>
    <n v="168"/>
    <n v="23184"/>
    <n v="2.1466666666666665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013"/>
    <n v="11"/>
    <s v="2018"/>
    <s v="Mini"/>
    <s v="Georgia Southwestern State University"/>
    <n v="4800"/>
    <s v="Ru Story Huffman"/>
    <s v="ru.story-huffman@gsw.edu"/>
    <s v="Fundamentals of Information Literacy"/>
    <s v="LIBR 1101"/>
    <s v="Libraries"/>
    <s v="Not Measured"/>
    <s v="Not Measured"/>
    <s v="Not Measured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022"/>
    <n v="11"/>
    <s v="2018"/>
    <s v="Mini"/>
    <s v="Georgia Southwestern State University"/>
    <n v="2000"/>
    <s v="Gary Fisk, Ph.D."/>
    <s v="gary.fisk@gsw.edu"/>
    <s v="Psychological Statistics"/>
    <s v="PSYC 3301"/>
    <s v="Psychology"/>
    <s v="Not Measured"/>
    <s v="Not Measured"/>
    <s v="Not Measured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023"/>
    <n v="11"/>
    <s v="2018"/>
    <s v="Mini"/>
    <s v="Georgia Southwestern State University"/>
    <n v="2000"/>
    <s v="Ellen Cotter"/>
    <s v="ellen.cotter@gsw.edu"/>
    <s v="Introduction to Psychology"/>
    <s v="PSYC 1101"/>
    <s v="Psychology"/>
    <s v="Not Measured"/>
    <s v="Not Measured"/>
    <s v="Not Measured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033"/>
    <n v="11"/>
    <s v="2018"/>
    <s v="Mini"/>
    <s v="Georgia Southwestern State University"/>
    <n v="2000"/>
    <s v="Judy Orton Grissett"/>
    <s v="judy.grissett@gsw.edu"/>
    <s v="Research Methods in Psychology"/>
    <s v="PSYC 2300"/>
    <s v="Psychology"/>
    <s v="Not Measured"/>
    <s v="Not Measured"/>
    <s v="Not Measured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A5:B6" firstHeaderRow="0" firstDataRow="1" firstDataCol="0"/>
  <pivotFields count="7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dataField="1" showAll="0"/>
    <pivotField dataField="1" showAll="0"/>
    <pivotField numFmtId="165" showAll="0" defaultSubtota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Total Students Affected" fld="68" baseField="0" baseItem="642670944" numFmtId="3"/>
    <dataField name="Total Textbook Cost Savings" fld="69" baseField="0" baseItem="1" numFmtId="165"/>
  </dataFields>
  <formats count="29">
    <format dxfId="146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6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6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6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6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64">
      <pivotArea type="all" dataOnly="0" outline="0" fieldPosition="0"/>
    </format>
    <format dxfId="1463">
      <pivotArea outline="0" collapsedLevelsAreSubtotals="1" fieldPosition="0"/>
    </format>
    <format dxfId="14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6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6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5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58">
      <pivotArea outline="0" collapsedLevelsAreSubtotals="1" fieldPosition="0"/>
    </format>
    <format dxfId="145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56">
      <pivotArea type="all" dataOnly="0" outline="0" fieldPosition="0"/>
    </format>
    <format dxfId="1455">
      <pivotArea outline="0" collapsedLevelsAreSubtotals="1" fieldPosition="0"/>
    </format>
    <format dxfId="14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53">
      <pivotArea type="all" dataOnly="0" outline="0" fieldPosition="0"/>
    </format>
    <format dxfId="1452">
      <pivotArea outline="0" collapsedLevelsAreSubtotals="1" fieldPosition="0"/>
    </format>
    <format dxfId="145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5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4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4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4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4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4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44">
      <pivotArea type="all" dataOnly="0" outline="0" fieldPosition="0"/>
    </format>
    <format dxfId="1443">
      <pivotArea outline="0" collapsedLevelsAreSubtotals="1" fieldPosition="0"/>
    </format>
    <format dxfId="14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4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Cumulative" displayName="Cumulative" ref="A14:F23" totalsRowShown="0" dataDxfId="1440">
  <autoFilter ref="A14:F23"/>
  <tableColumns count="6">
    <tableColumn id="1" name="Category" dataDxfId="1439"/>
    <tableColumn id="6" name="2019" dataDxfId="1438"/>
    <tableColumn id="2" name="2018" dataDxfId="1437"/>
    <tableColumn id="3" name="2017" dataDxfId="1436"/>
    <tableColumn id="4" name="2016" dataDxfId="1435"/>
    <tableColumn id="5" name="2015" dataDxfId="143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S352" totalsRowCount="1" headerRowDxfId="213" totalsRowCellStyle="Currency">
  <autoFilter ref="A1:BS351">
    <filterColumn colId="4">
      <customFilters>
        <customFilter operator="notEqual" val=" "/>
      </customFilters>
    </filterColumn>
  </autoFilter>
  <sortState ref="A2:BR310">
    <sortCondition ref="B2:B277"/>
    <sortCondition ref="A2:A277"/>
  </sortState>
  <tableColumns count="71">
    <tableColumn id="1" name="Grant #" dataDxfId="212" totalsRowDxfId="141" dataCellStyle="Hyperlink"/>
    <tableColumn id="2" name="Round #" dataDxfId="211" totalsRowDxfId="140"/>
    <tableColumn id="3" name="Fiscal Year" dataDxfId="210" totalsRowDxfId="139"/>
    <tableColumn id="12" name="Type" dataDxfId="209" totalsRowDxfId="138"/>
    <tableColumn id="6" name="Institution " dataDxfId="208" totalsRowDxfId="137"/>
    <tableColumn id="7" name="Total Award" dataDxfId="207" totalsRowDxfId="136"/>
    <tableColumn id="14" name="Project Lead" dataDxfId="206" totalsRowDxfId="135"/>
    <tableColumn id="60" name="Email Address" dataDxfId="205" totalsRowDxfId="134"/>
    <tableColumn id="16" name="Course Names" dataDxfId="204" totalsRowDxfId="133"/>
    <tableColumn id="15" name="Course Numbers" dataDxfId="203" totalsRowDxfId="132"/>
    <tableColumn id="49" name="Subject Area" dataDxfId="202" totalsRowDxfId="131"/>
    <tableColumn id="5" name="Final Report: Perceptions" totalsRowDxfId="130"/>
    <tableColumn id="19" name="Final Report: Outcomes" totalsRowDxfId="129"/>
    <tableColumn id="50" name="Final Report: Retention" totalsRowDxfId="128"/>
    <tableColumn id="13" name="Annual Savings" dataDxfId="201" totalsRowDxfId="127"/>
    <tableColumn id="21" name="Annual Students" dataDxfId="200" totalsRowDxfId="126"/>
    <tableColumn id="22" name="Savings Per Student" dataDxfId="199" totalsRowDxfId="125"/>
    <tableColumn id="23" name="Students Per Summer" dataDxfId="198" totalsRowDxfId="124"/>
    <tableColumn id="24" name="Students Per Fall" dataDxfId="197" totalsRowDxfId="123"/>
    <tableColumn id="25" name="Students Per Spring" dataDxfId="196" totalsRowDxfId="122"/>
    <tableColumn id="26" name="1st Implementation Sem." dataDxfId="195" totalsRowDxfId="121"/>
    <tableColumn id="53" name="Updated by Another Project" dataDxfId="194" totalsRowDxfId="120"/>
    <tableColumn id="28" name="Updated by Grant Number" dataDxfId="193" totalsRowDxfId="119"/>
    <tableColumn id="27" name="Update Occurs" dataDxfId="192" totalsRowDxfId="118"/>
    <tableColumn id="47" name="Sustainability Check 1 (2017-2018) Status" dataDxfId="191" totalsRowDxfId="117" dataCellStyle="Currency"/>
    <tableColumn id="31" name="Spring 2015 Students" dataDxfId="190" totalsRowDxfId="116"/>
    <tableColumn id="30" name="Spring 2015 Savings" dataDxfId="189" totalsRowDxfId="115"/>
    <tableColumn id="40" name="Total AY 2014-2015 Students" dataDxfId="188" totalsRowDxfId="114"/>
    <tableColumn id="41" name="Total AY 2014-2015 Savings" dataDxfId="187" totalsRowDxfId="113"/>
    <tableColumn id="32" name="Summer 2015 Students" dataDxfId="186" totalsRowDxfId="112"/>
    <tableColumn id="29" name="Summer 2015 Savings" dataDxfId="185" totalsRowDxfId="111"/>
    <tableColumn id="33" name="Fall 2015 Students" dataDxfId="184" totalsRowDxfId="110"/>
    <tableColumn id="34" name="Fall 2015 Savings" dataDxfId="183" totalsRowDxfId="109"/>
    <tableColumn id="35" name="Spring 2016 Students" dataDxfId="182" totalsRowDxfId="108"/>
    <tableColumn id="36" name="Spring 2016 Savings" dataDxfId="181" totalsRowDxfId="107"/>
    <tableColumn id="43" name="Total AY 2015-2016 Students" dataDxfId="180" totalsRowDxfId="106"/>
    <tableColumn id="42" name="Total AY 2015-2016 Savings" dataDxfId="179" totalsRowDxfId="105"/>
    <tableColumn id="37" name="Summer 2016 Students" dataDxfId="178" totalsRowDxfId="104"/>
    <tableColumn id="38" name="Summer 2016 Savings" dataDxfId="177" totalsRowDxfId="103"/>
    <tableColumn id="39" name="Fall 2016 Students" dataDxfId="176" totalsRowDxfId="102"/>
    <tableColumn id="44" name="Fall 2016 Savings" dataDxfId="175" totalsRowDxfId="101"/>
    <tableColumn id="45" name="Spring 2017 Students" dataDxfId="174" totalsRowDxfId="100"/>
    <tableColumn id="46" name="Spring 2017 Savings" dataDxfId="173" totalsRowDxfId="99"/>
    <tableColumn id="51" name="Total AY 2016-2017 Students" dataDxfId="172" totalsRowDxfId="98"/>
    <tableColumn id="52" name="Total AY 2016-2017 Savings" dataDxfId="171" totalsRowDxfId="97"/>
    <tableColumn id="54" name="Summer 2017 Students" dataDxfId="170" totalsRowDxfId="96"/>
    <tableColumn id="55" name="Summer 2017 Savings" dataDxfId="169" totalsRowDxfId="95"/>
    <tableColumn id="56" name="Fall 2017 Students" dataDxfId="168" totalsRowDxfId="94"/>
    <tableColumn id="57" name="Fall 2017 Savings" dataDxfId="167" totalsRowDxfId="93"/>
    <tableColumn id="58" name="Spring 2018 Students" dataDxfId="166" totalsRowDxfId="92"/>
    <tableColumn id="59" name="Spring 2018 Savings" dataDxfId="165" totalsRowDxfId="91"/>
    <tableColumn id="61" name="Total AY 2017-2018 Students" dataDxfId="164" totalsRowDxfId="90"/>
    <tableColumn id="62" name="Total AY 2017-2018 Savings" dataDxfId="163" totalsRowDxfId="89"/>
    <tableColumn id="67" name="Sustainability Check 2 (2018-2019) Status" dataDxfId="162" totalsRowDxfId="88"/>
    <tableColumn id="68" name="Check 2 Students Summer" dataDxfId="161" totalsRowDxfId="87"/>
    <tableColumn id="69" name="Check 2 Students Fall" dataDxfId="160" totalsRowDxfId="86"/>
    <tableColumn id="70" name="Check 2 Students Spring" dataDxfId="159" totalsRowDxfId="85"/>
    <tableColumn id="71" name="Check 2 Students Total" dataDxfId="158" totalsRowDxfId="84"/>
    <tableColumn id="48" name="Summer 2018 Price Check" dataDxfId="157" totalsRowDxfId="83"/>
    <tableColumn id="4" name="Check 2 Students Annual Savings" dataDxfId="156" totalsRowDxfId="82"/>
    <tableColumn id="63" name="Summer 2018 Students" dataDxfId="155" totalsRowDxfId="81"/>
    <tableColumn id="64" name="Summer 2018 Savings" dataDxfId="154" totalsRowDxfId="80"/>
    <tableColumn id="65" name="Fall 2018 Students" dataDxfId="153" totalsRowDxfId="79"/>
    <tableColumn id="66" name="Fall 2018 Savings" dataDxfId="152" totalsRowDxfId="78"/>
    <tableColumn id="8" name="Spring 2019 Students" dataDxfId="151" totalsRowDxfId="77"/>
    <tableColumn id="9" name="Spring 2019 Savings" dataDxfId="150" totalsRowDxfId="76"/>
    <tableColumn id="72" name="Total AY 2018-2019 Students" dataDxfId="149" totalsRowDxfId="75"/>
    <tableColumn id="77" name="Total AY 2018-2019 Savings" dataDxfId="148" totalsRowDxfId="74"/>
    <tableColumn id="76" name="Grand Total Students" dataDxfId="147" totalsRowDxfId="73"/>
    <tableColumn id="73" name="Grand Total Savings" dataDxfId="146" totalsRowDxfId="72"/>
    <tableColumn id="74" name="Savings per $1 Awarded" dataDxfId="145" totalsRowDxfId="71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CatalogF2018" displayName="CatalogF2018" ref="A1:M1084" totalsRowShown="0" headerRowDxfId="41" dataDxfId="40" headerRowBorderDxfId="38" tableBorderDxfId="39" totalsRowBorderDxfId="37">
  <autoFilter ref="A1:M1084"/>
  <tableColumns count="13">
    <tableColumn id="1" name="SETID" dataDxfId="36"/>
    <tableColumn id="2" name="INSTITUTION_NAME" dataDxfId="35"/>
    <tableColumn id="3" name="COURSE_ACRONYM" dataDxfId="34"/>
    <tableColumn id="4" name="COURSE_NUMBER" dataDxfId="33"/>
    <tableColumn id="5" name="COURSE_SEC_IDENTIFIER" dataDxfId="32"/>
    <tableColumn id="6" name="COURSE_NAME" dataDxfId="31"/>
    <tableColumn id="7" name="COURSE_SECTION_CODE" dataDxfId="30"/>
    <tableColumn id="8" name="ONLINE_COURSE_IND" dataDxfId="29"/>
    <tableColumn id="9" name="ECORE_COURSE_IND" dataDxfId="28"/>
    <tableColumn id="10" name="COURSE_SEC_ATTR_CODE" dataDxfId="27"/>
    <tableColumn id="11" name="Fall 2018 ZNCM" dataDxfId="26"/>
    <tableColumn id="12" name="Fall 2018 ZLCM" dataDxfId="25"/>
    <tableColumn id="13" name="ENR_COUNT" dataDxfId="2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CatalogS2019" displayName="CatalogS2019" ref="A1:S1056" totalsRowShown="0" headerRowDxfId="23" dataDxfId="22" headerRowBorderDxfId="20" tableBorderDxfId="21" totalsRowBorderDxfId="19">
  <autoFilter ref="A1:S1056"/>
  <tableColumns count="19">
    <tableColumn id="1" name="Institution" dataDxfId="18"/>
    <tableColumn id="2" name="Course Acronym" dataDxfId="17"/>
    <tableColumn id="3" name="Course Number" dataDxfId="16"/>
    <tableColumn id="4" name="Full Course Number" dataDxfId="15"/>
    <tableColumn id="5" name="Course Name" dataDxfId="14"/>
    <tableColumn id="6" name="Course CIP Code" dataDxfId="13"/>
    <tableColumn id="7" name="2-Digit CIP Name" dataDxfId="12"/>
    <tableColumn id="8" name="Section Code" dataDxfId="11"/>
    <tableColumn id="9" name="Online Course? " dataDxfId="10"/>
    <tableColumn id="10" name="eCore Course? " dataDxfId="9"/>
    <tableColumn id="11" name="All Z Attribute Codes" dataDxfId="8"/>
    <tableColumn id="12" name="ZNCM Enrollment" dataDxfId="7"/>
    <tableColumn id="13" name="ZNCM Savings" dataDxfId="6"/>
    <tableColumn id="14" name="ZLCM Enrollment" dataDxfId="5"/>
    <tableColumn id="15" name="ZNCM or ZLCM Enrollment" dataDxfId="4"/>
    <tableColumn id="16" name="Faculty Last Name" dataDxfId="3"/>
    <tableColumn id="17" name="Faculty First Name" dataDxfId="2"/>
    <tableColumn id="18" name="Enrollment" dataDxfId="1"/>
    <tableColumn id="19" name="Potential Saving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N119" dT="2019-01-23T15:30:21.82" personId="{550ADE2F-9F8F-4F5A-99BB-24C04B5B504F}" id="{DF06F59B-57C7-4913-ABCE-96C5EAEDF8AC}">
    <text xml:space="preserve">2019 Survey: Only the text is replaced now, homework is not. Cost savings reduced to $100.
</text>
  </threadedComment>
  <threadedComment ref="BN141" dT="2019-01-23T15:04:05.17" personId="{550ADE2F-9F8F-4F5A-99BB-24C04B5B504F}" id="{081237C3-4A23-4204-B308-FD618F514A6C}">
    <text xml:space="preserve">Overridden by survey response
</text>
  </threadedComment>
  <threadedComment ref="BN142" dT="2019-01-23T15:03:51.75" personId="{550ADE2F-9F8F-4F5A-99BB-24C04B5B504F}" id="{8AD588E9-7DFF-41E0-A553-8FA4C32BB136}">
    <text xml:space="preserve">Overridden by survey response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ffordablelearninggeorgia.org/documents/2014F_GSW_APPENDIXA_Proposal23.pdf" TargetMode="External"/><Relationship Id="rId13" Type="http://schemas.openxmlformats.org/officeDocument/2006/relationships/hyperlink" Target="http://oer.galileo.usg.edu/arts-collections/2/" TargetMode="External"/><Relationship Id="rId18" Type="http://schemas.openxmlformats.org/officeDocument/2006/relationships/hyperlink" Target="https://affordablelearninggeorgia.org/documents/M22_Fisk.pdf" TargetMode="External"/><Relationship Id="rId3" Type="http://schemas.openxmlformats.org/officeDocument/2006/relationships/hyperlink" Target="https://www.affordablelearninggeorgia.org/about/r11_grantees/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www.mheducation.com/highered/product/M1260397114.html" TargetMode="External"/><Relationship Id="rId12" Type="http://schemas.openxmlformats.org/officeDocument/2006/relationships/hyperlink" Target="http://oer.galileo.usg.edu/psychology-collections/6/" TargetMode="External"/><Relationship Id="rId17" Type="http://schemas.openxmlformats.org/officeDocument/2006/relationships/hyperlink" Target="https://affordablelearninggeorgia.org/documents/M13_Huffman.pdf" TargetMode="External"/><Relationship Id="rId2" Type="http://schemas.openxmlformats.org/officeDocument/2006/relationships/hyperlink" Target="https://www.macmillanlearning.com/Catalog/product/psychologyineverydaylife-fourthedition-myers/valueoptions" TargetMode="External"/><Relationship Id="rId16" Type="http://schemas.openxmlformats.org/officeDocument/2006/relationships/hyperlink" Target="https://affordablelearninggeorgia.org/documents/342_Grissett.pdf" TargetMode="External"/><Relationship Id="rId20" Type="http://schemas.openxmlformats.org/officeDocument/2006/relationships/hyperlink" Target="https://affordablelearninggeorgia.org/documents/M33_Grissett.pdf" TargetMode="External"/><Relationship Id="rId1" Type="http://schemas.openxmlformats.org/officeDocument/2006/relationships/hyperlink" Target="https://www.pearson.com/us/higher-education/product/Urry-Campbell-Biology-11th-Edition/9780134093413.html?tab=order" TargetMode="External"/><Relationship Id="rId6" Type="http://schemas.openxmlformats.org/officeDocument/2006/relationships/hyperlink" Target="http://books.wwnorton.com/books/webad.aspx?id=4294987072" TargetMode="External"/><Relationship Id="rId11" Type="http://schemas.openxmlformats.org/officeDocument/2006/relationships/hyperlink" Target="http://oer.galileo.usg.edu/biology-collections/11/" TargetMode="External"/><Relationship Id="rId24" Type="http://schemas.openxmlformats.org/officeDocument/2006/relationships/comments" Target="../comments1.xml"/><Relationship Id="rId5" Type="http://schemas.openxmlformats.org/officeDocument/2006/relationships/hyperlink" Target="https://www.macmillanlearning.com/Catalog/product/experiencingthelifespan-fourthedition-belsky/valueoptions" TargetMode="External"/><Relationship Id="rId15" Type="http://schemas.openxmlformats.org/officeDocument/2006/relationships/hyperlink" Target="https://oer.galileo.usg.edu/psychology-collections/21" TargetMode="External"/><Relationship Id="rId23" Type="http://schemas.openxmlformats.org/officeDocument/2006/relationships/table" Target="../tables/table2.xml"/><Relationship Id="rId745" Type="http://schemas.microsoft.com/office/2017/10/relationships/threadedComment" Target="../threadedComments/threadedComment1.xml"/><Relationship Id="rId10" Type="http://schemas.openxmlformats.org/officeDocument/2006/relationships/hyperlink" Target="http://oer.galileo.usg.edu/psychology-collections/1/" TargetMode="External"/><Relationship Id="rId19" Type="http://schemas.openxmlformats.org/officeDocument/2006/relationships/hyperlink" Target="https://affordablelearninggeorgia.org/documents/M23_Cotter.pdf" TargetMode="External"/><Relationship Id="rId4" Type="http://schemas.openxmlformats.org/officeDocument/2006/relationships/hyperlink" Target="https://www.affordablelearninggeorgia.org/about/r10_grantees/" TargetMode="External"/><Relationship Id="rId9" Type="http://schemas.openxmlformats.org/officeDocument/2006/relationships/hyperlink" Target="http://oer.galileo.usg.edu/infolit-collections/1/" TargetMode="External"/><Relationship Id="rId14" Type="http://schemas.openxmlformats.org/officeDocument/2006/relationships/hyperlink" Target="http://oer.galileo.usg.edu/psychology-collections/9/" TargetMode="External"/><Relationship Id="rId2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2" sqref="A2:B2"/>
    </sheetView>
  </sheetViews>
  <sheetFormatPr defaultRowHeight="15" x14ac:dyDescent="0.25"/>
  <cols>
    <col min="1" max="1" width="54.85546875" customWidth="1"/>
    <col min="2" max="2" width="56.140625" customWidth="1"/>
    <col min="3" max="3" width="31.7109375" customWidth="1"/>
    <col min="4" max="4" width="32.7109375" style="10" customWidth="1"/>
    <col min="5" max="5" width="31.7109375" customWidth="1"/>
    <col min="6" max="6" width="33.140625" customWidth="1"/>
    <col min="7" max="32" width="16.28515625" bestFit="1" customWidth="1"/>
    <col min="33" max="33" width="11.28515625" customWidth="1"/>
    <col min="34" max="176" width="16.28515625" bestFit="1" customWidth="1"/>
    <col min="177" max="177" width="11.28515625" bestFit="1" customWidth="1"/>
  </cols>
  <sheetData>
    <row r="1" spans="1:6" ht="107.25" customHeight="1" x14ac:dyDescent="0.25">
      <c r="A1" s="151"/>
      <c r="B1" s="151"/>
    </row>
    <row r="2" spans="1:6" ht="31.5" x14ac:dyDescent="0.5">
      <c r="A2" s="152" t="s">
        <v>250</v>
      </c>
      <c r="B2" s="152"/>
    </row>
    <row r="3" spans="1:6" ht="20.25" customHeight="1" x14ac:dyDescent="0.25"/>
    <row r="4" spans="1:6" ht="31.5" x14ac:dyDescent="0.5">
      <c r="A4" s="150" t="s">
        <v>0</v>
      </c>
      <c r="B4" s="150"/>
    </row>
    <row r="5" spans="1:6" ht="31.5" x14ac:dyDescent="0.5">
      <c r="A5" s="48" t="s">
        <v>1</v>
      </c>
      <c r="B5" s="48" t="s">
        <v>2</v>
      </c>
    </row>
    <row r="6" spans="1:6" ht="31.5" x14ac:dyDescent="0.5">
      <c r="A6" s="62">
        <v>6789</v>
      </c>
      <c r="B6" s="143">
        <v>1170291.1666666667</v>
      </c>
    </row>
    <row r="8" spans="1:6" ht="29.25" customHeight="1" x14ac:dyDescent="0.5">
      <c r="A8" s="153" t="s">
        <v>3</v>
      </c>
      <c r="B8" s="153"/>
    </row>
    <row r="9" spans="1:6" ht="30" customHeight="1" x14ac:dyDescent="0.5">
      <c r="A9" s="149">
        <f>SUM(Table1[Total Award])</f>
        <v>182200</v>
      </c>
      <c r="B9" s="149"/>
    </row>
    <row r="10" spans="1:6" ht="13.5" customHeight="1" x14ac:dyDescent="0.5">
      <c r="A10" s="49"/>
      <c r="B10" s="50"/>
    </row>
    <row r="11" spans="1:6" ht="26.25" customHeight="1" x14ac:dyDescent="0.5">
      <c r="A11" s="154" t="s">
        <v>4</v>
      </c>
      <c r="B11" s="154"/>
    </row>
    <row r="12" spans="1:6" ht="35.25" customHeight="1" x14ac:dyDescent="0.5">
      <c r="A12" s="149">
        <f>B6/A9</f>
        <v>6.4231128796194659</v>
      </c>
      <c r="B12" s="149"/>
      <c r="D12" s="13"/>
    </row>
    <row r="13" spans="1:6" x14ac:dyDescent="0.25">
      <c r="E13" s="19"/>
      <c r="F13" s="19"/>
    </row>
    <row r="14" spans="1:6" ht="31.5" x14ac:dyDescent="0.5">
      <c r="A14" s="89" t="s">
        <v>5</v>
      </c>
      <c r="B14" s="88" t="s">
        <v>217</v>
      </c>
      <c r="C14" s="88" t="s">
        <v>6</v>
      </c>
      <c r="D14" s="65" t="s">
        <v>7</v>
      </c>
      <c r="E14" s="66" t="s">
        <v>8</v>
      </c>
      <c r="F14" s="65" t="s">
        <v>9</v>
      </c>
    </row>
    <row r="15" spans="1:6" ht="18.75" x14ac:dyDescent="0.3">
      <c r="A15" s="53" t="s">
        <v>241</v>
      </c>
      <c r="B15" s="139">
        <f>SUM(Table1[Spring 2019 Students])</f>
        <v>649</v>
      </c>
      <c r="C15" s="64">
        <f>SUM(Table1[Spring 2018 Students])</f>
        <v>805.66666666666663</v>
      </c>
      <c r="D15" s="64">
        <f>SUM(Table1[Spring 2017 Students])</f>
        <v>763.66666666666663</v>
      </c>
      <c r="E15" s="68">
        <f>SUM(Table1[Spring 2016 Students])</f>
        <v>396.66666666666669</v>
      </c>
      <c r="F15" s="64">
        <f>SUM(Table1[Spring 2015 Students])</f>
        <v>146.66666666666666</v>
      </c>
    </row>
    <row r="16" spans="1:6" ht="18.75" x14ac:dyDescent="0.3">
      <c r="A16" s="53" t="s">
        <v>242</v>
      </c>
      <c r="B16" s="53">
        <v>0</v>
      </c>
      <c r="C16" s="64">
        <f>SUM(Table1[Summer 2018 Students])</f>
        <v>88</v>
      </c>
      <c r="D16" s="64">
        <f>SUM(Table1[Summer 2017 Students])</f>
        <v>763.66666666666663</v>
      </c>
      <c r="E16" s="68">
        <f>SUM(Table1[Summer 2016 Students])</f>
        <v>763.66666666666663</v>
      </c>
      <c r="F16" s="64">
        <f>SUM(Table1[Summer 2015 Students])</f>
        <v>146.66666666666666</v>
      </c>
    </row>
    <row r="17" spans="1:7" ht="18.75" x14ac:dyDescent="0.3">
      <c r="A17" s="53" t="s">
        <v>243</v>
      </c>
      <c r="B17" s="53">
        <v>0</v>
      </c>
      <c r="C17" s="64">
        <f>SUM(Table1[Fall 2018 Students])</f>
        <v>611</v>
      </c>
      <c r="D17" s="64">
        <f>SUM(Table1[Fall 2017 Students])</f>
        <v>805.66666666666663</v>
      </c>
      <c r="E17" s="68">
        <f>SUM(Table1[Fall 2016 Students])</f>
        <v>763.66666666666663</v>
      </c>
      <c r="F17" s="64">
        <f>SUM(Table1[Fall 2015 Students])</f>
        <v>231.66666666666669</v>
      </c>
    </row>
    <row r="18" spans="1:7" ht="18.75" x14ac:dyDescent="0.3">
      <c r="A18" s="71" t="s">
        <v>244</v>
      </c>
      <c r="B18" s="74">
        <f>SUM(B15:B17)</f>
        <v>649</v>
      </c>
      <c r="C18" s="74">
        <f>SUM(C15:C17)</f>
        <v>1504.6666666666665</v>
      </c>
      <c r="D18" s="74">
        <f>SUM(D15:D17)</f>
        <v>2333</v>
      </c>
      <c r="E18" s="75">
        <f t="shared" ref="E18:F18" si="0">SUM(E15:E17)</f>
        <v>1924</v>
      </c>
      <c r="F18" s="74">
        <f t="shared" si="0"/>
        <v>525</v>
      </c>
    </row>
    <row r="19" spans="1:7" ht="18.75" x14ac:dyDescent="0.3">
      <c r="A19" s="53"/>
      <c r="B19" s="53"/>
      <c r="C19" s="53"/>
      <c r="D19" s="53"/>
      <c r="E19" s="67"/>
      <c r="F19" s="53"/>
    </row>
    <row r="20" spans="1:7" ht="18.75" x14ac:dyDescent="0.3">
      <c r="A20" s="53" t="s">
        <v>245</v>
      </c>
      <c r="B20" s="54">
        <f>SUM(Table1[Spring 2019 Savings])</f>
        <v>95016.05</v>
      </c>
      <c r="C20" s="54">
        <f>SUM(Table1[Spring 2018 Savings])</f>
        <v>148263</v>
      </c>
      <c r="D20" s="54">
        <f>SUM(Table1[Spring 2017 Savings])</f>
        <v>138183</v>
      </c>
      <c r="E20" s="69">
        <f>SUM(Table1[Spring 2016 Savings])</f>
        <v>58922.333333333343</v>
      </c>
      <c r="F20" s="54">
        <f>SUM(Table1[Spring 2015 Savings])</f>
        <v>14666.666666666666</v>
      </c>
      <c r="G20" s="17"/>
    </row>
    <row r="21" spans="1:7" ht="18.75" x14ac:dyDescent="0.3">
      <c r="A21" s="53" t="s">
        <v>246</v>
      </c>
      <c r="B21" s="53">
        <v>0</v>
      </c>
      <c r="C21" s="54">
        <f>SUM(Table1[Summer 2018 Savings])</f>
        <v>14581.5</v>
      </c>
      <c r="D21" s="54">
        <f>SUM(Table1[Summer 2017 Savings])</f>
        <v>138183</v>
      </c>
      <c r="E21" s="69">
        <f>SUM(Table1[Summer 2016 Savings])</f>
        <v>138183</v>
      </c>
      <c r="F21" s="54">
        <f>SUM(Table1[Summer 2015 Savings])</f>
        <v>14666.666666666666</v>
      </c>
      <c r="G21" s="17"/>
    </row>
    <row r="22" spans="1:7" ht="18.75" x14ac:dyDescent="0.3">
      <c r="A22" s="53" t="s">
        <v>247</v>
      </c>
      <c r="B22" s="53">
        <v>0</v>
      </c>
      <c r="C22" s="54">
        <f>SUM(Table1[Fall 2018 Savings])</f>
        <v>92435.95</v>
      </c>
      <c r="D22" s="54">
        <f>SUM(Table1[Fall 2017 Savings])</f>
        <v>148263</v>
      </c>
      <c r="E22" s="69">
        <f>SUM(Table1[Fall 2016 Savings])</f>
        <v>138183</v>
      </c>
      <c r="F22" s="54">
        <f>SUM(Table1[Fall 2015 Savings])</f>
        <v>30744.000000000004</v>
      </c>
      <c r="G22" s="17"/>
    </row>
    <row r="23" spans="1:7" ht="18.75" x14ac:dyDescent="0.3">
      <c r="A23" s="71" t="s">
        <v>248</v>
      </c>
      <c r="B23" s="72">
        <f>SUM(B20:B22)</f>
        <v>95016.05</v>
      </c>
      <c r="C23" s="72">
        <f>SUM(C20:C22)</f>
        <v>255280.45</v>
      </c>
      <c r="D23" s="72">
        <f>SUM(D20:D22)</f>
        <v>424629</v>
      </c>
      <c r="E23" s="73">
        <f t="shared" ref="E23:F23" si="1">SUM(E20:E22)</f>
        <v>335288.33333333337</v>
      </c>
      <c r="F23" s="72">
        <f t="shared" si="1"/>
        <v>60077.333333333336</v>
      </c>
      <c r="G23" s="17"/>
    </row>
    <row r="24" spans="1:7" ht="18.75" x14ac:dyDescent="0.3">
      <c r="A24" s="71"/>
      <c r="B24" s="72"/>
      <c r="C24" s="72"/>
      <c r="D24" s="73"/>
      <c r="E24" s="72"/>
      <c r="F24" s="17"/>
    </row>
    <row r="25" spans="1:7" ht="31.5" customHeight="1" x14ac:dyDescent="0.5">
      <c r="A25" s="148" t="s">
        <v>13</v>
      </c>
      <c r="B25" s="148"/>
      <c r="C25" s="72"/>
      <c r="D25" s="73"/>
      <c r="E25" s="72"/>
      <c r="F25" s="17"/>
    </row>
    <row r="26" spans="1:7" ht="21" x14ac:dyDescent="0.35">
      <c r="A26" s="51" t="s">
        <v>14</v>
      </c>
      <c r="B26" s="52">
        <f>SUM(Table1[Check 2 Students Annual Savings])</f>
        <v>207829.5</v>
      </c>
      <c r="C26" s="17"/>
      <c r="D26" s="39"/>
      <c r="E26" s="17"/>
    </row>
    <row r="27" spans="1:7" ht="28.5" customHeight="1" x14ac:dyDescent="0.35">
      <c r="A27" s="51" t="s">
        <v>15</v>
      </c>
      <c r="B27" s="63">
        <f>SUM(Table1[Check 2 Students Total])</f>
        <v>1390</v>
      </c>
    </row>
    <row r="28" spans="1:7" ht="45" customHeight="1" x14ac:dyDescent="0.3">
      <c r="A28" s="71"/>
    </row>
    <row r="29" spans="1:7" ht="60" customHeight="1" x14ac:dyDescent="0.45">
      <c r="A29" s="146" t="s">
        <v>16</v>
      </c>
      <c r="B29" s="147"/>
    </row>
    <row r="30" spans="1:7" ht="39" customHeight="1" x14ac:dyDescent="0.25">
      <c r="A30" s="144" t="s">
        <v>17</v>
      </c>
      <c r="B30" s="145"/>
    </row>
    <row r="31" spans="1:7" ht="37.5" customHeight="1" x14ac:dyDescent="0.25">
      <c r="A31" s="144" t="s">
        <v>18</v>
      </c>
      <c r="B31" s="145"/>
    </row>
    <row r="32" spans="1:7" ht="49.5" customHeight="1" x14ac:dyDescent="0.25">
      <c r="A32" s="144" t="s">
        <v>19</v>
      </c>
      <c r="B32" s="145"/>
    </row>
    <row r="33" spans="1:2" ht="34.5" customHeight="1" x14ac:dyDescent="0.25">
      <c r="A33" s="144" t="s">
        <v>20</v>
      </c>
      <c r="B33" s="145"/>
    </row>
    <row r="34" spans="1:2" ht="61.5" customHeight="1" x14ac:dyDescent="0.25">
      <c r="A34" s="144" t="s">
        <v>249</v>
      </c>
      <c r="B34" s="145"/>
    </row>
  </sheetData>
  <mergeCells count="14">
    <mergeCell ref="A25:B25"/>
    <mergeCell ref="A12:B12"/>
    <mergeCell ref="A4:B4"/>
    <mergeCell ref="A1:B1"/>
    <mergeCell ref="A2:B2"/>
    <mergeCell ref="A8:B8"/>
    <mergeCell ref="A11:B11"/>
    <mergeCell ref="A9:B9"/>
    <mergeCell ref="A33:B33"/>
    <mergeCell ref="A34:B34"/>
    <mergeCell ref="A29:B29"/>
    <mergeCell ref="A30:B30"/>
    <mergeCell ref="A31:B31"/>
    <mergeCell ref="A32:B32"/>
  </mergeCells>
  <pageMargins left="0.7" right="0.7" top="0.75" bottom="0.75" header="0.3" footer="0.3"/>
  <pageSetup orientation="portrait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457"/>
  <sheetViews>
    <sheetView workbookViewId="0">
      <pane xSplit="1" topLeftCell="C1" activePane="topRight" state="frozen"/>
      <selection activeCell="A196" sqref="A196"/>
      <selection pane="topRight" activeCell="E21" sqref="A2:BS351"/>
    </sheetView>
  </sheetViews>
  <sheetFormatPr defaultRowHeight="15" x14ac:dyDescent="0.25"/>
  <cols>
    <col min="1" max="1" width="9.140625" style="9"/>
    <col min="2" max="2" width="10.5703125" customWidth="1"/>
    <col min="3" max="3" width="9.5703125" customWidth="1"/>
    <col min="4" max="4" width="17.140625" customWidth="1"/>
    <col min="5" max="5" width="34.140625" customWidth="1"/>
    <col min="6" max="6" width="12.140625" customWidth="1"/>
    <col min="7" max="7" width="21.7109375" customWidth="1"/>
    <col min="8" max="8" width="31.28515625" customWidth="1"/>
    <col min="9" max="9" width="52.28515625" customWidth="1"/>
    <col min="10" max="10" width="15.42578125" customWidth="1"/>
    <col min="11" max="11" width="22.28515625" customWidth="1"/>
    <col min="12" max="14" width="17.85546875" customWidth="1"/>
    <col min="15" max="15" width="14.28515625" customWidth="1"/>
    <col min="16" max="16" width="9.140625" customWidth="1"/>
    <col min="17" max="17" width="19.7109375" customWidth="1"/>
    <col min="18" max="18" width="12.85546875" customWidth="1"/>
    <col min="19" max="19" width="10.28515625" style="17" customWidth="1"/>
    <col min="20" max="20" width="10.7109375" customWidth="1"/>
    <col min="21" max="22" width="17.7109375" customWidth="1"/>
    <col min="23" max="23" width="17.7109375" style="18" customWidth="1"/>
    <col min="24" max="24" width="17.7109375" customWidth="1"/>
    <col min="25" max="25" width="12.140625" customWidth="1"/>
    <col min="26" max="26" width="15.42578125" style="18" customWidth="1"/>
    <col min="27" max="27" width="13.5703125" customWidth="1"/>
    <col min="28" max="28" width="15.28515625" style="18" customWidth="1"/>
    <col min="29" max="29" width="17.7109375" style="17" customWidth="1"/>
    <col min="30" max="30" width="17.7109375" style="18" customWidth="1"/>
    <col min="31" max="31" width="17.7109375" style="17" customWidth="1"/>
    <col min="32" max="32" width="17.7109375" style="18" customWidth="1"/>
    <col min="33" max="33" width="17.7109375" style="17" customWidth="1"/>
    <col min="34" max="34" width="17.7109375" style="18" customWidth="1"/>
    <col min="35" max="35" width="15.5703125" style="17" customWidth="1"/>
    <col min="36" max="36" width="16.5703125" style="18" customWidth="1"/>
    <col min="37" max="37" width="17.7109375" style="17" customWidth="1"/>
    <col min="38" max="38" width="17.7109375" style="18" customWidth="1"/>
    <col min="39" max="39" width="17.7109375" style="17" customWidth="1"/>
    <col min="40" max="40" width="17.7109375" style="56" customWidth="1"/>
    <col min="41" max="41" width="17.7109375" style="17" customWidth="1"/>
    <col min="42" max="42" width="17.7109375" style="56" customWidth="1"/>
    <col min="43" max="43" width="17.7109375" style="17" customWidth="1"/>
    <col min="44" max="44" width="17.7109375" style="56" customWidth="1"/>
    <col min="45" max="45" width="17.7109375" style="17" customWidth="1"/>
    <col min="46" max="46" width="17.7109375" style="56" customWidth="1"/>
    <col min="47" max="47" width="17.7109375" style="17" customWidth="1"/>
    <col min="48" max="48" width="17.7109375" style="56" customWidth="1"/>
    <col min="49" max="49" width="17.7109375" style="17" customWidth="1"/>
    <col min="50" max="50" width="17.7109375" style="56" customWidth="1"/>
    <col min="51" max="51" width="17.7109375" style="17" customWidth="1"/>
    <col min="52" max="52" width="17.7109375" style="56" customWidth="1"/>
    <col min="53" max="55" width="17.7109375" style="17" customWidth="1"/>
    <col min="56" max="56" width="17.7109375" customWidth="1"/>
    <col min="57" max="57" width="17" style="56" customWidth="1"/>
    <col min="58" max="58" width="9.140625" style="56"/>
    <col min="59" max="59" width="13.28515625" style="56" customWidth="1"/>
    <col min="60" max="60" width="13.140625" style="56" customWidth="1"/>
    <col min="61" max="61" width="8.7109375" style="32" customWidth="1"/>
    <col min="62" max="62" width="15.28515625" style="17" customWidth="1"/>
    <col min="63" max="63" width="13.140625" style="56" customWidth="1"/>
    <col min="64" max="64" width="15.140625" style="17" customWidth="1"/>
    <col min="65" max="65" width="16.140625" style="56" customWidth="1"/>
    <col min="66" max="66" width="17.7109375" style="17" customWidth="1"/>
    <col min="67" max="67" width="17.7109375" style="18" customWidth="1"/>
    <col min="68" max="68" width="17.7109375" style="17" customWidth="1"/>
    <col min="69" max="69" width="17.7109375" style="56" customWidth="1"/>
    <col min="70" max="71" width="17.7109375" style="17" customWidth="1"/>
    <col min="72" max="72" width="17.7109375" customWidth="1"/>
    <col min="82" max="82" width="15.7109375" customWidth="1"/>
    <col min="83" max="86" width="15.28515625" customWidth="1"/>
    <col min="87" max="87" width="15.28515625" style="18" customWidth="1"/>
    <col min="88" max="88" width="28.42578125" style="17" customWidth="1"/>
    <col min="89" max="90" width="29.140625" style="18" customWidth="1"/>
  </cols>
  <sheetData>
    <row r="1" spans="1:90" s="10" customFormat="1" ht="60" x14ac:dyDescent="0.25">
      <c r="A1" s="37" t="s">
        <v>21</v>
      </c>
      <c r="B1" s="38" t="s">
        <v>22</v>
      </c>
      <c r="C1" s="38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29</v>
      </c>
      <c r="J1" s="10" t="s">
        <v>30</v>
      </c>
      <c r="K1" s="10" t="s">
        <v>31</v>
      </c>
      <c r="L1" s="10" t="s">
        <v>32</v>
      </c>
      <c r="M1" s="10" t="s">
        <v>33</v>
      </c>
      <c r="N1" s="10" t="s">
        <v>34</v>
      </c>
      <c r="O1" s="39" t="s">
        <v>35</v>
      </c>
      <c r="P1" s="14" t="s">
        <v>36</v>
      </c>
      <c r="Q1" s="14" t="s">
        <v>37</v>
      </c>
      <c r="R1" s="14" t="s">
        <v>38</v>
      </c>
      <c r="S1" s="28" t="s">
        <v>39</v>
      </c>
      <c r="T1" s="14" t="s">
        <v>40</v>
      </c>
      <c r="U1" s="14" t="s">
        <v>41</v>
      </c>
      <c r="V1" s="10" t="s">
        <v>42</v>
      </c>
      <c r="W1" s="10" t="s">
        <v>43</v>
      </c>
      <c r="X1" s="10" t="s">
        <v>44</v>
      </c>
      <c r="Y1" s="10" t="s">
        <v>45</v>
      </c>
      <c r="Z1" s="28" t="s">
        <v>46</v>
      </c>
      <c r="AA1" s="47" t="s">
        <v>47</v>
      </c>
      <c r="AB1" s="28" t="s">
        <v>48</v>
      </c>
      <c r="AC1" s="47" t="s">
        <v>49</v>
      </c>
      <c r="AD1" s="28" t="s">
        <v>50</v>
      </c>
      <c r="AE1" s="47" t="s">
        <v>51</v>
      </c>
      <c r="AF1" s="28" t="s">
        <v>52</v>
      </c>
      <c r="AG1" s="47" t="s">
        <v>53</v>
      </c>
      <c r="AH1" s="28" t="s">
        <v>54</v>
      </c>
      <c r="AI1" s="47" t="s">
        <v>55</v>
      </c>
      <c r="AJ1" s="28" t="s">
        <v>56</v>
      </c>
      <c r="AK1" s="47" t="s">
        <v>57</v>
      </c>
      <c r="AL1" s="28" t="s">
        <v>58</v>
      </c>
      <c r="AM1" s="47" t="s">
        <v>59</v>
      </c>
      <c r="AN1" s="55" t="s">
        <v>60</v>
      </c>
      <c r="AO1" s="47" t="s">
        <v>61</v>
      </c>
      <c r="AP1" s="55" t="s">
        <v>62</v>
      </c>
      <c r="AQ1" s="47" t="s">
        <v>63</v>
      </c>
      <c r="AR1" s="55" t="s">
        <v>64</v>
      </c>
      <c r="AS1" s="47" t="s">
        <v>65</v>
      </c>
      <c r="AT1" s="55" t="s">
        <v>66</v>
      </c>
      <c r="AU1" s="47" t="s">
        <v>67</v>
      </c>
      <c r="AV1" s="55" t="s">
        <v>68</v>
      </c>
      <c r="AW1" s="47" t="s">
        <v>69</v>
      </c>
      <c r="AX1" s="55" t="s">
        <v>70</v>
      </c>
      <c r="AY1" s="47" t="s">
        <v>10</v>
      </c>
      <c r="AZ1" s="55" t="s">
        <v>71</v>
      </c>
      <c r="BA1" s="47" t="s">
        <v>72</v>
      </c>
      <c r="BB1" s="40" t="s">
        <v>73</v>
      </c>
      <c r="BC1" s="58" t="s">
        <v>74</v>
      </c>
      <c r="BD1" s="58" t="s">
        <v>75</v>
      </c>
      <c r="BE1" s="58" t="s">
        <v>76</v>
      </c>
      <c r="BF1" s="58" t="s">
        <v>77</v>
      </c>
      <c r="BG1" s="45" t="s">
        <v>78</v>
      </c>
      <c r="BH1" s="45" t="s">
        <v>79</v>
      </c>
      <c r="BI1" s="55" t="s">
        <v>80</v>
      </c>
      <c r="BJ1" s="47" t="s">
        <v>11</v>
      </c>
      <c r="BK1" s="55" t="s">
        <v>81</v>
      </c>
      <c r="BL1" s="47" t="s">
        <v>12</v>
      </c>
      <c r="BM1" s="47" t="s">
        <v>239</v>
      </c>
      <c r="BN1" s="47" t="s">
        <v>240</v>
      </c>
      <c r="BO1" s="55" t="s">
        <v>82</v>
      </c>
      <c r="BP1" s="47" t="s">
        <v>83</v>
      </c>
      <c r="BQ1" s="28" t="s">
        <v>84</v>
      </c>
      <c r="BR1" s="47" t="s">
        <v>85</v>
      </c>
      <c r="BS1" s="39" t="s">
        <v>86</v>
      </c>
    </row>
    <row r="2" spans="1:90" hidden="1" x14ac:dyDescent="0.25">
      <c r="A2" s="33"/>
      <c r="B2" s="31"/>
      <c r="C2" s="30"/>
      <c r="F2" s="4"/>
      <c r="G2" s="1"/>
      <c r="I2" s="1"/>
      <c r="J2" s="1"/>
      <c r="K2" s="1"/>
      <c r="O2" s="19"/>
      <c r="P2" s="2"/>
      <c r="Q2" s="19"/>
      <c r="R2" s="2"/>
      <c r="S2" s="20"/>
      <c r="T2" s="2"/>
      <c r="U2" s="2"/>
      <c r="W2"/>
      <c r="Z2" s="20"/>
      <c r="AA2" s="19"/>
      <c r="AB2" s="20"/>
      <c r="AC2" s="19"/>
      <c r="AD2" s="20"/>
      <c r="AE2" s="19"/>
      <c r="AF2" s="20"/>
      <c r="AG2" s="19"/>
      <c r="AH2" s="20"/>
      <c r="AI2" s="19"/>
      <c r="AJ2" s="20"/>
      <c r="AK2" s="19"/>
      <c r="AL2" s="20"/>
      <c r="AM2" s="19"/>
      <c r="AN2" s="15"/>
      <c r="AO2" s="19"/>
      <c r="AP2" s="15"/>
      <c r="AQ2" s="19"/>
      <c r="AR2" s="15"/>
      <c r="AS2" s="19"/>
      <c r="AT2" s="15"/>
      <c r="AU2" s="19"/>
      <c r="AV2" s="15"/>
      <c r="AW2" s="19"/>
      <c r="AX2" s="15"/>
      <c r="AY2" s="19"/>
      <c r="AZ2" s="15"/>
      <c r="BA2" s="19"/>
      <c r="BC2" s="56"/>
      <c r="BD2" s="56"/>
      <c r="BG2" s="23"/>
      <c r="BH2" s="17"/>
      <c r="BI2" s="15"/>
      <c r="BJ2" s="19"/>
      <c r="BK2" s="15"/>
      <c r="BL2" s="19"/>
      <c r="BM2" s="19"/>
      <c r="BN2" s="19"/>
      <c r="BO2" s="20"/>
      <c r="BP2" s="19"/>
      <c r="BQ2" s="15"/>
      <c r="BR2" s="19"/>
      <c r="BS2" s="19"/>
      <c r="BT2" s="19"/>
      <c r="BU2" s="19"/>
      <c r="CI2"/>
      <c r="CJ2"/>
      <c r="CK2"/>
      <c r="CL2"/>
    </row>
    <row r="3" spans="1:90" hidden="1" x14ac:dyDescent="0.25">
      <c r="A3" s="33"/>
      <c r="B3" s="91"/>
      <c r="C3" s="30"/>
      <c r="F3" s="4"/>
      <c r="G3" s="1"/>
      <c r="I3" s="1"/>
      <c r="J3" s="1"/>
      <c r="K3" s="1"/>
      <c r="O3" s="19"/>
      <c r="P3" s="2"/>
      <c r="Q3" s="19"/>
      <c r="R3" s="20"/>
      <c r="S3" s="20"/>
      <c r="T3" s="20"/>
      <c r="U3" s="2"/>
      <c r="W3"/>
      <c r="Z3" s="20"/>
      <c r="AA3" s="19"/>
      <c r="AB3" s="20"/>
      <c r="AC3" s="19"/>
      <c r="AD3" s="20"/>
      <c r="AE3" s="19"/>
      <c r="AF3" s="20"/>
      <c r="AG3" s="19"/>
      <c r="AH3" s="20"/>
      <c r="AI3" s="19"/>
      <c r="AJ3" s="20"/>
      <c r="AK3" s="19"/>
      <c r="AL3" s="20"/>
      <c r="AM3" s="19"/>
      <c r="AN3" s="15"/>
      <c r="AO3" s="19"/>
      <c r="AP3" s="15"/>
      <c r="AQ3" s="19"/>
      <c r="AR3" s="15"/>
      <c r="AS3" s="19"/>
      <c r="AT3" s="15"/>
      <c r="AU3" s="19"/>
      <c r="AV3" s="15"/>
      <c r="AW3" s="19"/>
      <c r="AX3" s="15"/>
      <c r="AY3" s="19"/>
      <c r="AZ3" s="15"/>
      <c r="BA3" s="19"/>
      <c r="BC3" s="56"/>
      <c r="BD3" s="56"/>
      <c r="BG3" s="23"/>
      <c r="BH3" s="17"/>
      <c r="BI3" s="15"/>
      <c r="BJ3" s="19"/>
      <c r="BK3" s="15"/>
      <c r="BL3" s="19"/>
      <c r="BM3" s="19"/>
      <c r="BN3" s="19"/>
      <c r="BO3" s="20"/>
      <c r="BP3" s="19"/>
      <c r="BQ3" s="15"/>
      <c r="BR3" s="19"/>
      <c r="BS3" s="19"/>
      <c r="BT3" s="19"/>
      <c r="BU3" s="19"/>
      <c r="CI3"/>
      <c r="CJ3"/>
      <c r="CK3"/>
      <c r="CL3"/>
    </row>
    <row r="4" spans="1:90" hidden="1" x14ac:dyDescent="0.25">
      <c r="A4" s="33"/>
      <c r="B4" s="91"/>
      <c r="C4" s="30"/>
      <c r="F4" s="4"/>
      <c r="G4" s="1"/>
      <c r="I4" s="1"/>
      <c r="J4" s="1"/>
      <c r="K4" s="1"/>
      <c r="O4" s="19"/>
      <c r="P4" s="2"/>
      <c r="Q4" s="19"/>
      <c r="R4" s="20"/>
      <c r="S4" s="20"/>
      <c r="T4" s="20"/>
      <c r="U4" s="2"/>
      <c r="W4"/>
      <c r="Y4" s="6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15"/>
      <c r="AO4" s="19"/>
      <c r="AP4" s="15"/>
      <c r="AQ4" s="19"/>
      <c r="AR4" s="15"/>
      <c r="AS4" s="19"/>
      <c r="AT4" s="15"/>
      <c r="AU4" s="19"/>
      <c r="AV4" s="15"/>
      <c r="AW4" s="19"/>
      <c r="AX4" s="15"/>
      <c r="AY4" s="19"/>
      <c r="AZ4" s="15"/>
      <c r="BA4" s="19"/>
      <c r="BC4" s="56"/>
      <c r="BD4" s="56"/>
      <c r="BG4" s="23"/>
      <c r="BH4" s="17"/>
      <c r="BI4" s="15"/>
      <c r="BJ4" s="19"/>
      <c r="BK4" s="15"/>
      <c r="BL4" s="19"/>
      <c r="BM4" s="19"/>
      <c r="BN4" s="19"/>
      <c r="BO4" s="20"/>
      <c r="BP4" s="19"/>
      <c r="BQ4" s="15"/>
      <c r="BR4" s="19"/>
      <c r="BS4" s="19"/>
      <c r="BT4" s="19"/>
      <c r="BU4" s="19"/>
      <c r="CI4"/>
      <c r="CJ4"/>
      <c r="CK4"/>
      <c r="CL4"/>
    </row>
    <row r="5" spans="1:90" hidden="1" x14ac:dyDescent="0.25">
      <c r="A5" s="33"/>
      <c r="B5" s="31"/>
      <c r="C5" s="30"/>
      <c r="F5" s="4"/>
      <c r="G5" s="1"/>
      <c r="I5" s="1"/>
      <c r="J5" s="1"/>
      <c r="K5" s="1"/>
      <c r="O5" s="19"/>
      <c r="P5" s="2"/>
      <c r="Q5" s="19"/>
      <c r="R5" s="20"/>
      <c r="S5" s="20"/>
      <c r="T5" s="20"/>
      <c r="U5" s="2"/>
      <c r="W5"/>
      <c r="Z5" s="20"/>
      <c r="AA5" s="19"/>
      <c r="AB5" s="20"/>
      <c r="AC5" s="19"/>
      <c r="AD5" s="20"/>
      <c r="AE5" s="19"/>
      <c r="AF5" s="20"/>
      <c r="AG5" s="19"/>
      <c r="AH5" s="20"/>
      <c r="AI5" s="19"/>
      <c r="AJ5" s="20"/>
      <c r="AK5" s="19"/>
      <c r="AL5" s="20"/>
      <c r="AM5" s="19"/>
      <c r="AN5" s="15"/>
      <c r="AO5" s="19"/>
      <c r="AP5" s="15"/>
      <c r="AQ5" s="19"/>
      <c r="AR5" s="15"/>
      <c r="AS5" s="19"/>
      <c r="AT5" s="15"/>
      <c r="AU5" s="19"/>
      <c r="AV5" s="15"/>
      <c r="AW5" s="19"/>
      <c r="AX5" s="15"/>
      <c r="AY5" s="19"/>
      <c r="AZ5" s="15"/>
      <c r="BA5" s="19"/>
      <c r="BC5" s="56"/>
      <c r="BD5" s="56"/>
      <c r="BG5" s="23"/>
      <c r="BH5" s="17"/>
      <c r="BI5" s="15"/>
      <c r="BJ5" s="19"/>
      <c r="BK5" s="15"/>
      <c r="BL5" s="19"/>
      <c r="BM5" s="19"/>
      <c r="BN5" s="19"/>
      <c r="BO5" s="20"/>
      <c r="BP5" s="19"/>
      <c r="BQ5" s="15"/>
      <c r="BR5" s="19"/>
      <c r="BS5" s="19"/>
      <c r="BT5" s="19"/>
      <c r="BU5" s="19"/>
      <c r="CI5"/>
      <c r="CJ5"/>
      <c r="CK5"/>
      <c r="CL5"/>
    </row>
    <row r="6" spans="1:90" hidden="1" x14ac:dyDescent="0.25">
      <c r="A6" s="33"/>
      <c r="B6" s="31"/>
      <c r="C6" s="30"/>
      <c r="F6" s="4"/>
      <c r="G6" s="1"/>
      <c r="I6" s="1"/>
      <c r="J6" s="1"/>
      <c r="K6" s="1"/>
      <c r="O6" s="19"/>
      <c r="P6" s="2"/>
      <c r="Q6" s="19"/>
      <c r="R6" s="20"/>
      <c r="S6" s="20"/>
      <c r="T6" s="20"/>
      <c r="U6" s="2"/>
      <c r="W6"/>
      <c r="Z6" s="20"/>
      <c r="AA6" s="19"/>
      <c r="AB6" s="20"/>
      <c r="AC6" s="19"/>
      <c r="AD6" s="20"/>
      <c r="AE6" s="19"/>
      <c r="AF6" s="20"/>
      <c r="AG6" s="19"/>
      <c r="AH6" s="20"/>
      <c r="AI6" s="19"/>
      <c r="AJ6" s="20"/>
      <c r="AK6" s="19"/>
      <c r="AL6" s="20"/>
      <c r="AM6" s="19"/>
      <c r="AN6" s="15"/>
      <c r="AO6" s="19"/>
      <c r="AP6" s="15"/>
      <c r="AQ6" s="19"/>
      <c r="AR6" s="15"/>
      <c r="AS6" s="19"/>
      <c r="AT6" s="15"/>
      <c r="AU6" s="19"/>
      <c r="AV6" s="15"/>
      <c r="AW6" s="19"/>
      <c r="AX6" s="15"/>
      <c r="AY6" s="19"/>
      <c r="AZ6" s="15"/>
      <c r="BA6" s="19"/>
      <c r="BC6" s="56"/>
      <c r="BD6" s="56"/>
      <c r="BG6" s="23"/>
      <c r="BH6" s="17"/>
      <c r="BI6" s="15"/>
      <c r="BJ6" s="19"/>
      <c r="BK6" s="15"/>
      <c r="BL6" s="19"/>
      <c r="BM6" s="19"/>
      <c r="BN6" s="19"/>
      <c r="BO6" s="20"/>
      <c r="BP6" s="19"/>
      <c r="BQ6" s="15"/>
      <c r="BR6" s="19"/>
      <c r="BS6" s="19"/>
      <c r="BT6" s="19"/>
      <c r="BU6" s="19"/>
      <c r="CI6"/>
      <c r="CJ6"/>
      <c r="CK6"/>
      <c r="CL6"/>
    </row>
    <row r="7" spans="1:90" hidden="1" x14ac:dyDescent="0.25">
      <c r="A7" s="33"/>
      <c r="B7" s="31"/>
      <c r="C7" s="30"/>
      <c r="F7" s="4"/>
      <c r="G7" s="1"/>
      <c r="I7" s="1"/>
      <c r="J7" s="1"/>
      <c r="K7" s="1"/>
      <c r="O7" s="19"/>
      <c r="P7" s="2"/>
      <c r="Q7" s="19"/>
      <c r="R7" s="20"/>
      <c r="S7" s="20"/>
      <c r="T7" s="20"/>
      <c r="U7" s="2"/>
      <c r="W7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0"/>
      <c r="AK7" s="19"/>
      <c r="AL7" s="20"/>
      <c r="AM7" s="19"/>
      <c r="AN7" s="15"/>
      <c r="AO7" s="19"/>
      <c r="AP7" s="15"/>
      <c r="AQ7" s="19"/>
      <c r="AR7" s="15"/>
      <c r="AS7" s="19"/>
      <c r="AT7" s="15"/>
      <c r="AU7" s="19"/>
      <c r="AV7" s="15"/>
      <c r="AW7" s="19"/>
      <c r="AX7" s="15"/>
      <c r="AY7" s="19"/>
      <c r="AZ7" s="15"/>
      <c r="BA7" s="19"/>
      <c r="BC7" s="56"/>
      <c r="BD7" s="56"/>
      <c r="BG7" s="23"/>
      <c r="BH7" s="17"/>
      <c r="BI7" s="15"/>
      <c r="BJ7" s="19"/>
      <c r="BK7" s="15"/>
      <c r="BL7" s="19"/>
      <c r="BM7" s="19"/>
      <c r="BN7" s="19"/>
      <c r="BO7" s="20"/>
      <c r="BP7" s="19"/>
      <c r="BQ7" s="15"/>
      <c r="BR7" s="19"/>
      <c r="BS7" s="19"/>
      <c r="BT7" s="19"/>
      <c r="BU7" s="19"/>
      <c r="CI7"/>
      <c r="CJ7"/>
      <c r="CK7"/>
      <c r="CL7"/>
    </row>
    <row r="8" spans="1:90" hidden="1" x14ac:dyDescent="0.25">
      <c r="A8" s="33"/>
      <c r="B8" s="31"/>
      <c r="C8" s="30"/>
      <c r="F8" s="4"/>
      <c r="G8" s="1"/>
      <c r="I8" s="1"/>
      <c r="J8" s="1"/>
      <c r="K8" s="1"/>
      <c r="O8" s="19"/>
      <c r="P8" s="15"/>
      <c r="Q8" s="19"/>
      <c r="R8" s="20"/>
      <c r="S8" s="20"/>
      <c r="T8" s="20"/>
      <c r="U8" s="2"/>
      <c r="W8"/>
      <c r="Z8" s="20"/>
      <c r="AA8" s="19"/>
      <c r="AB8" s="20"/>
      <c r="AC8" s="19"/>
      <c r="AD8" s="20"/>
      <c r="AE8" s="19"/>
      <c r="AF8" s="20"/>
      <c r="AG8" s="19"/>
      <c r="AH8" s="20"/>
      <c r="AI8" s="19"/>
      <c r="AJ8" s="20"/>
      <c r="AK8" s="19"/>
      <c r="AL8" s="20"/>
      <c r="AM8" s="19"/>
      <c r="AN8" s="15"/>
      <c r="AO8" s="19"/>
      <c r="AP8" s="15"/>
      <c r="AQ8" s="19"/>
      <c r="AR8" s="15"/>
      <c r="AS8" s="19"/>
      <c r="AT8" s="15"/>
      <c r="AU8" s="19"/>
      <c r="AV8" s="15"/>
      <c r="AW8" s="19"/>
      <c r="AX8" s="15"/>
      <c r="AY8" s="19"/>
      <c r="AZ8" s="15"/>
      <c r="BA8" s="19"/>
      <c r="BC8" s="56"/>
      <c r="BD8" s="56"/>
      <c r="BG8" s="23"/>
      <c r="BH8" s="17"/>
      <c r="BI8" s="15"/>
      <c r="BJ8" s="19"/>
      <c r="BK8" s="15"/>
      <c r="BL8" s="19"/>
      <c r="BM8" s="19"/>
      <c r="BN8" s="19"/>
      <c r="BO8" s="20"/>
      <c r="BP8" s="19"/>
      <c r="BQ8" s="15"/>
      <c r="BR8" s="19"/>
      <c r="BS8" s="19"/>
      <c r="BT8" s="19"/>
      <c r="BU8" s="19"/>
      <c r="CI8"/>
      <c r="CJ8"/>
      <c r="CK8"/>
      <c r="CL8"/>
    </row>
    <row r="9" spans="1:90" hidden="1" x14ac:dyDescent="0.25">
      <c r="A9" s="33"/>
      <c r="B9" s="31"/>
      <c r="C9" s="30"/>
      <c r="F9" s="4"/>
      <c r="G9" s="1"/>
      <c r="I9" s="1"/>
      <c r="J9" s="1"/>
      <c r="K9" s="1"/>
      <c r="O9" s="19"/>
      <c r="P9" s="2"/>
      <c r="Q9" s="19"/>
      <c r="R9" s="20"/>
      <c r="S9" s="20"/>
      <c r="T9" s="20"/>
      <c r="U9" s="2"/>
      <c r="W9"/>
      <c r="Z9" s="20"/>
      <c r="AA9" s="19"/>
      <c r="AB9" s="20"/>
      <c r="AC9" s="19"/>
      <c r="AD9" s="20"/>
      <c r="AE9" s="19"/>
      <c r="AF9" s="20"/>
      <c r="AG9" s="19"/>
      <c r="AH9" s="20"/>
      <c r="AI9" s="19"/>
      <c r="AJ9" s="20"/>
      <c r="AK9" s="19"/>
      <c r="AL9" s="20"/>
      <c r="AM9" s="19"/>
      <c r="AN9" s="15"/>
      <c r="AO9" s="19"/>
      <c r="AP9" s="15"/>
      <c r="AQ9" s="19"/>
      <c r="AR9" s="15"/>
      <c r="AS9" s="19"/>
      <c r="AT9" s="15"/>
      <c r="AU9" s="19"/>
      <c r="AV9" s="15"/>
      <c r="AW9" s="19"/>
      <c r="AX9" s="15"/>
      <c r="AY9" s="19"/>
      <c r="AZ9" s="15"/>
      <c r="BA9" s="19"/>
      <c r="BC9" s="56"/>
      <c r="BD9" s="56"/>
      <c r="BG9" s="23"/>
      <c r="BH9" s="17"/>
      <c r="BI9" s="15"/>
      <c r="BJ9" s="19"/>
      <c r="BK9" s="15"/>
      <c r="BL9" s="19"/>
      <c r="BM9" s="19"/>
      <c r="BN9" s="19"/>
      <c r="BO9" s="20"/>
      <c r="BP9" s="19"/>
      <c r="BQ9" s="15"/>
      <c r="BR9" s="19"/>
      <c r="BS9" s="19"/>
      <c r="BT9" s="19"/>
      <c r="BU9" s="19"/>
      <c r="CI9"/>
      <c r="CJ9"/>
      <c r="CK9"/>
      <c r="CL9"/>
    </row>
    <row r="10" spans="1:90" hidden="1" x14ac:dyDescent="0.25">
      <c r="A10" s="33"/>
      <c r="B10" s="31"/>
      <c r="C10" s="30"/>
      <c r="F10" s="4"/>
      <c r="G10" s="1"/>
      <c r="I10" s="1"/>
      <c r="J10" s="1"/>
      <c r="K10" s="1"/>
      <c r="O10" s="19"/>
      <c r="P10" s="15"/>
      <c r="Q10" s="19"/>
      <c r="R10" s="20"/>
      <c r="S10" s="20"/>
      <c r="T10" s="20"/>
      <c r="U10" s="2"/>
      <c r="W10"/>
      <c r="Z10" s="20"/>
      <c r="AA10" s="19"/>
      <c r="AB10" s="20"/>
      <c r="AC10" s="19"/>
      <c r="AD10" s="20"/>
      <c r="AE10" s="19"/>
      <c r="AF10" s="20"/>
      <c r="AG10" s="19"/>
      <c r="AH10" s="20"/>
      <c r="AI10" s="19"/>
      <c r="AJ10" s="20"/>
      <c r="AK10" s="19"/>
      <c r="AL10" s="20"/>
      <c r="AM10" s="19"/>
      <c r="AN10" s="15"/>
      <c r="AO10" s="19"/>
      <c r="AP10" s="15"/>
      <c r="AQ10" s="19"/>
      <c r="AR10" s="15"/>
      <c r="AS10" s="19"/>
      <c r="AT10" s="15"/>
      <c r="AU10" s="19"/>
      <c r="AV10" s="15"/>
      <c r="AW10" s="19"/>
      <c r="AX10" s="15"/>
      <c r="AY10" s="19"/>
      <c r="AZ10" s="15"/>
      <c r="BA10" s="19"/>
      <c r="BB10" s="27"/>
      <c r="BC10" s="59"/>
      <c r="BD10" s="59"/>
      <c r="BE10" s="59"/>
      <c r="BF10" s="59"/>
      <c r="BG10" s="23"/>
      <c r="BH10" s="17"/>
      <c r="BI10" s="15"/>
      <c r="BJ10" s="19"/>
      <c r="BK10" s="15"/>
      <c r="BL10" s="19"/>
      <c r="BM10" s="19"/>
      <c r="BN10" s="19"/>
      <c r="BO10" s="20"/>
      <c r="BP10" s="19"/>
      <c r="BQ10" s="15"/>
      <c r="BR10" s="19"/>
      <c r="BS10" s="19"/>
      <c r="BT10" s="19"/>
      <c r="BU10" s="19"/>
      <c r="CI10"/>
      <c r="CJ10"/>
      <c r="CK10"/>
      <c r="CL10"/>
    </row>
    <row r="11" spans="1:90" hidden="1" x14ac:dyDescent="0.25">
      <c r="A11" s="33"/>
      <c r="B11" s="31"/>
      <c r="C11" s="30"/>
      <c r="F11" s="4"/>
      <c r="G11" s="1"/>
      <c r="I11" s="1"/>
      <c r="J11" s="1"/>
      <c r="K11" s="1"/>
      <c r="O11" s="19"/>
      <c r="P11" s="2"/>
      <c r="Q11" s="19"/>
      <c r="R11" s="20"/>
      <c r="S11" s="20"/>
      <c r="T11" s="20"/>
      <c r="U11" s="2"/>
      <c r="W11"/>
      <c r="Z11" s="20"/>
      <c r="AA11" s="19"/>
      <c r="AB11" s="20"/>
      <c r="AC11" s="19"/>
      <c r="AD11" s="20"/>
      <c r="AE11" s="19"/>
      <c r="AF11" s="20"/>
      <c r="AG11" s="19"/>
      <c r="AH11" s="20"/>
      <c r="AI11" s="19"/>
      <c r="AJ11" s="20"/>
      <c r="AK11" s="19"/>
      <c r="AL11" s="20"/>
      <c r="AM11" s="19"/>
      <c r="AN11" s="15"/>
      <c r="AO11" s="19"/>
      <c r="AP11" s="15"/>
      <c r="AQ11" s="19"/>
      <c r="AR11" s="15"/>
      <c r="AS11" s="19"/>
      <c r="AT11" s="15"/>
      <c r="AU11" s="19"/>
      <c r="AV11" s="15"/>
      <c r="AW11" s="19"/>
      <c r="AX11" s="15"/>
      <c r="AY11" s="19"/>
      <c r="AZ11" s="15"/>
      <c r="BA11" s="19"/>
      <c r="BC11" s="56"/>
      <c r="BD11" s="56"/>
      <c r="BG11" s="23"/>
      <c r="BH11" s="17"/>
      <c r="BI11" s="15"/>
      <c r="BJ11" s="19"/>
      <c r="BK11" s="15"/>
      <c r="BL11" s="19"/>
      <c r="BM11" s="19"/>
      <c r="BN11" s="19"/>
      <c r="BO11" s="20"/>
      <c r="BP11" s="19"/>
      <c r="BQ11" s="15"/>
      <c r="BR11" s="19"/>
      <c r="BS11" s="19"/>
      <c r="BT11" s="19"/>
      <c r="BU11" s="19"/>
      <c r="CI11"/>
      <c r="CJ11"/>
      <c r="CK11"/>
      <c r="CL11"/>
    </row>
    <row r="12" spans="1:90" x14ac:dyDescent="0.25">
      <c r="A12" s="33" t="s">
        <v>108</v>
      </c>
      <c r="B12" s="31" t="s">
        <v>87</v>
      </c>
      <c r="C12" s="30" t="s">
        <v>9</v>
      </c>
      <c r="D12" t="s">
        <v>88</v>
      </c>
      <c r="E12" t="s">
        <v>109</v>
      </c>
      <c r="F12" s="4">
        <v>10800</v>
      </c>
      <c r="G12" s="1" t="s">
        <v>110</v>
      </c>
      <c r="H12" t="s">
        <v>111</v>
      </c>
      <c r="I12" s="1" t="s">
        <v>112</v>
      </c>
      <c r="J12" s="1" t="s">
        <v>113</v>
      </c>
      <c r="K12" s="1" t="s">
        <v>114</v>
      </c>
      <c r="L12" t="s">
        <v>92</v>
      </c>
      <c r="M12" t="s">
        <v>92</v>
      </c>
      <c r="N12" t="s">
        <v>92</v>
      </c>
      <c r="O12" s="19">
        <v>44000</v>
      </c>
      <c r="P12" s="2">
        <v>440</v>
      </c>
      <c r="Q12" s="19">
        <v>100</v>
      </c>
      <c r="R12" s="20">
        <v>146.66666666666666</v>
      </c>
      <c r="S12" s="20">
        <v>146.66666666666666</v>
      </c>
      <c r="T12" s="20">
        <v>146.66666666666666</v>
      </c>
      <c r="U12" s="2" t="s">
        <v>93</v>
      </c>
      <c r="V12" t="s">
        <v>91</v>
      </c>
      <c r="W12">
        <v>102</v>
      </c>
      <c r="X12" t="s">
        <v>115</v>
      </c>
      <c r="Y12" t="s">
        <v>95</v>
      </c>
      <c r="Z12" s="20">
        <v>146.66666666666666</v>
      </c>
      <c r="AA12" s="19">
        <v>14666.666666666666</v>
      </c>
      <c r="AB12" s="20">
        <v>146.66666666666666</v>
      </c>
      <c r="AC12" s="19">
        <v>14666.666666666666</v>
      </c>
      <c r="AD12" s="20">
        <v>146.66666666666666</v>
      </c>
      <c r="AE12" s="19">
        <v>14666.666666666666</v>
      </c>
      <c r="AF12" s="20">
        <v>0</v>
      </c>
      <c r="AG12" s="19">
        <v>0</v>
      </c>
      <c r="AH12" s="20">
        <v>0</v>
      </c>
      <c r="AI12" s="19">
        <v>0</v>
      </c>
      <c r="AJ12" s="20">
        <v>0</v>
      </c>
      <c r="AK12" s="19">
        <v>14666.666666666666</v>
      </c>
      <c r="AL12" s="20">
        <v>0</v>
      </c>
      <c r="AM12" s="19">
        <v>0</v>
      </c>
      <c r="AN12" s="15">
        <v>0</v>
      </c>
      <c r="AO12" s="19">
        <v>0</v>
      </c>
      <c r="AP12" s="15">
        <v>0</v>
      </c>
      <c r="AQ12" s="19">
        <v>0</v>
      </c>
      <c r="AR12" s="15">
        <v>0</v>
      </c>
      <c r="AS12" s="19">
        <v>0</v>
      </c>
      <c r="AT12" s="15">
        <v>0</v>
      </c>
      <c r="AU12" s="19">
        <v>0</v>
      </c>
      <c r="AV12" s="15">
        <v>0</v>
      </c>
      <c r="AW12" s="19">
        <v>0</v>
      </c>
      <c r="AX12" s="15">
        <v>0</v>
      </c>
      <c r="AY12" s="19">
        <v>0</v>
      </c>
      <c r="AZ12" s="15">
        <v>0</v>
      </c>
      <c r="BA12" s="19">
        <v>0</v>
      </c>
      <c r="BB12" s="27" t="s">
        <v>107</v>
      </c>
      <c r="BC12" s="59">
        <v>0</v>
      </c>
      <c r="BD12" s="59">
        <v>0</v>
      </c>
      <c r="BE12" s="59">
        <v>0</v>
      </c>
      <c r="BF12" s="59">
        <v>0</v>
      </c>
      <c r="BG12" s="23">
        <v>115.99</v>
      </c>
      <c r="BH12" s="17">
        <v>0</v>
      </c>
      <c r="BI12" s="15">
        <v>0</v>
      </c>
      <c r="BJ12" s="19">
        <v>0</v>
      </c>
      <c r="BK12" s="15">
        <v>0</v>
      </c>
      <c r="BL12" s="19">
        <v>0</v>
      </c>
      <c r="BM12" s="19">
        <v>0</v>
      </c>
      <c r="BN12" s="19">
        <v>0</v>
      </c>
      <c r="BO12" s="20">
        <v>0</v>
      </c>
      <c r="BP12" s="19">
        <v>0</v>
      </c>
      <c r="BQ12" s="15">
        <v>146.66666666666666</v>
      </c>
      <c r="BR12" s="19">
        <v>29333.333333333332</v>
      </c>
      <c r="BS12" s="19">
        <v>2.7160493827160495</v>
      </c>
      <c r="BT12" s="19"/>
      <c r="BU12" s="19"/>
      <c r="CI12"/>
      <c r="CJ12"/>
      <c r="CK12"/>
      <c r="CL12"/>
    </row>
    <row r="13" spans="1:90" hidden="1" x14ac:dyDescent="0.25">
      <c r="A13" s="33"/>
      <c r="B13" s="31"/>
      <c r="C13" s="30"/>
      <c r="F13" s="4"/>
      <c r="G13" s="1"/>
      <c r="I13" s="1"/>
      <c r="J13" s="1"/>
      <c r="K13" s="1"/>
      <c r="O13" s="19"/>
      <c r="P13" s="15"/>
      <c r="Q13" s="19"/>
      <c r="R13" s="20"/>
      <c r="S13" s="20"/>
      <c r="T13" s="20"/>
      <c r="U13" s="2"/>
      <c r="W13"/>
      <c r="Z13" s="20"/>
      <c r="AA13" s="19"/>
      <c r="AB13" s="20"/>
      <c r="AC13" s="19"/>
      <c r="AD13" s="20"/>
      <c r="AE13" s="19"/>
      <c r="AF13" s="20"/>
      <c r="AG13" s="19"/>
      <c r="AH13" s="20"/>
      <c r="AI13" s="19"/>
      <c r="AJ13" s="20"/>
      <c r="AK13" s="19"/>
      <c r="AL13" s="20"/>
      <c r="AM13" s="19"/>
      <c r="AN13" s="15"/>
      <c r="AO13" s="19"/>
      <c r="AP13" s="15"/>
      <c r="AQ13" s="19"/>
      <c r="AR13" s="15"/>
      <c r="AS13" s="19"/>
      <c r="AT13" s="15"/>
      <c r="AU13" s="19"/>
      <c r="AV13" s="15"/>
      <c r="AW13" s="19"/>
      <c r="AX13" s="15"/>
      <c r="AY13" s="19"/>
      <c r="AZ13" s="15"/>
      <c r="BA13" s="19"/>
      <c r="BC13" s="56"/>
      <c r="BD13" s="56"/>
      <c r="BG13" s="23"/>
      <c r="BH13" s="17"/>
      <c r="BI13" s="15"/>
      <c r="BJ13" s="19"/>
      <c r="BK13" s="15"/>
      <c r="BL13" s="19"/>
      <c r="BM13" s="19"/>
      <c r="BN13" s="19"/>
      <c r="BO13" s="20"/>
      <c r="BP13" s="19"/>
      <c r="BQ13" s="15"/>
      <c r="BR13" s="19"/>
      <c r="BS13" s="19"/>
      <c r="BT13" s="19"/>
      <c r="BU13" s="19"/>
      <c r="CI13"/>
      <c r="CJ13"/>
      <c r="CK13"/>
      <c r="CL13"/>
    </row>
    <row r="14" spans="1:90" hidden="1" x14ac:dyDescent="0.25">
      <c r="A14" s="33"/>
      <c r="B14" s="31"/>
      <c r="C14" s="30"/>
      <c r="F14" s="4"/>
      <c r="G14" s="1"/>
      <c r="I14" s="1"/>
      <c r="J14" s="1"/>
      <c r="K14" s="1"/>
      <c r="O14" s="19"/>
      <c r="P14" s="2"/>
      <c r="Q14" s="19"/>
      <c r="R14" s="20"/>
      <c r="S14" s="20"/>
      <c r="T14" s="20"/>
      <c r="U14" s="2"/>
      <c r="W14"/>
      <c r="Z14" s="20"/>
      <c r="AA14" s="19"/>
      <c r="AB14" s="20"/>
      <c r="AC14" s="19"/>
      <c r="AD14" s="20"/>
      <c r="AE14" s="19"/>
      <c r="AF14" s="20"/>
      <c r="AG14" s="19"/>
      <c r="AH14" s="20"/>
      <c r="AI14" s="19"/>
      <c r="AJ14" s="20"/>
      <c r="AK14" s="19"/>
      <c r="AL14" s="20"/>
      <c r="AM14" s="19"/>
      <c r="AN14" s="15"/>
      <c r="AO14" s="19"/>
      <c r="AP14" s="15"/>
      <c r="AQ14" s="19"/>
      <c r="AR14" s="15"/>
      <c r="AS14" s="19"/>
      <c r="AT14" s="15"/>
      <c r="AU14" s="19"/>
      <c r="AV14" s="15"/>
      <c r="AW14" s="19"/>
      <c r="AX14" s="15"/>
      <c r="AY14" s="19"/>
      <c r="AZ14" s="15"/>
      <c r="BA14" s="19"/>
      <c r="BC14" s="56"/>
      <c r="BD14" s="56"/>
      <c r="BG14" s="23"/>
      <c r="BH14" s="17"/>
      <c r="BI14" s="15"/>
      <c r="BJ14" s="19"/>
      <c r="BK14" s="15"/>
      <c r="BL14" s="19"/>
      <c r="BM14" s="19"/>
      <c r="BN14" s="19"/>
      <c r="BO14" s="20"/>
      <c r="BP14" s="19"/>
      <c r="BQ14" s="15"/>
      <c r="BR14" s="19"/>
      <c r="BS14" s="19"/>
      <c r="BT14" s="19"/>
      <c r="BU14" s="19"/>
      <c r="CI14"/>
      <c r="CJ14"/>
      <c r="CK14"/>
      <c r="CL14"/>
    </row>
    <row r="15" spans="1:90" hidden="1" x14ac:dyDescent="0.25">
      <c r="A15" s="33"/>
      <c r="B15" s="31"/>
      <c r="C15" s="30"/>
      <c r="F15" s="4"/>
      <c r="G15" s="1"/>
      <c r="I15" s="1"/>
      <c r="J15" s="1"/>
      <c r="K15" s="1"/>
      <c r="O15" s="19"/>
      <c r="P15" s="2"/>
      <c r="Q15" s="19"/>
      <c r="R15" s="20"/>
      <c r="S15" s="20"/>
      <c r="T15" s="20"/>
      <c r="U15" s="2"/>
      <c r="W15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/>
      <c r="AN15" s="15"/>
      <c r="AO15" s="19"/>
      <c r="AP15" s="15"/>
      <c r="AQ15" s="19"/>
      <c r="AR15" s="15"/>
      <c r="AS15" s="19"/>
      <c r="AT15" s="15"/>
      <c r="AU15" s="19"/>
      <c r="AV15" s="15"/>
      <c r="AW15" s="19"/>
      <c r="AX15" s="15"/>
      <c r="AY15" s="19"/>
      <c r="AZ15" s="15"/>
      <c r="BA15" s="19"/>
      <c r="BC15" s="56"/>
      <c r="BD15" s="56"/>
      <c r="BG15" s="23"/>
      <c r="BH15" s="17"/>
      <c r="BI15" s="15"/>
      <c r="BJ15" s="19"/>
      <c r="BK15" s="15"/>
      <c r="BL15" s="19"/>
      <c r="BM15" s="19"/>
      <c r="BN15" s="19"/>
      <c r="BO15" s="20"/>
      <c r="BP15" s="19"/>
      <c r="BQ15" s="15"/>
      <c r="BR15" s="19"/>
      <c r="BS15" s="19"/>
      <c r="BT15" s="19"/>
      <c r="BU15" s="19"/>
      <c r="CI15"/>
      <c r="CJ15"/>
      <c r="CK15"/>
      <c r="CL15"/>
    </row>
    <row r="16" spans="1:90" hidden="1" x14ac:dyDescent="0.25">
      <c r="A16" s="33"/>
      <c r="B16" s="31"/>
      <c r="C16" s="30"/>
      <c r="F16" s="4"/>
      <c r="G16" s="1"/>
      <c r="I16" s="1"/>
      <c r="J16" s="1"/>
      <c r="K16" s="1"/>
      <c r="O16" s="19"/>
      <c r="P16" s="2"/>
      <c r="Q16" s="19"/>
      <c r="R16" s="20"/>
      <c r="S16" s="20"/>
      <c r="T16" s="20"/>
      <c r="U16" s="2"/>
      <c r="W16"/>
      <c r="Z16" s="20"/>
      <c r="AA16" s="19"/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15"/>
      <c r="AO16" s="19"/>
      <c r="AP16" s="15"/>
      <c r="AQ16" s="19"/>
      <c r="AR16" s="15"/>
      <c r="AS16" s="19"/>
      <c r="AT16" s="15"/>
      <c r="AU16" s="19"/>
      <c r="AV16" s="15"/>
      <c r="AW16" s="19"/>
      <c r="AX16" s="15"/>
      <c r="AY16" s="19"/>
      <c r="AZ16" s="15"/>
      <c r="BA16" s="19"/>
      <c r="BC16" s="56"/>
      <c r="BD16" s="56"/>
      <c r="BG16" s="19"/>
      <c r="BH16" s="17"/>
      <c r="BI16" s="15"/>
      <c r="BJ16" s="19"/>
      <c r="BK16" s="15"/>
      <c r="BL16" s="19"/>
      <c r="BM16" s="19"/>
      <c r="BN16" s="19"/>
      <c r="BO16" s="20"/>
      <c r="BP16" s="19"/>
      <c r="BQ16" s="15"/>
      <c r="BR16" s="19"/>
      <c r="BS16" s="19"/>
      <c r="BT16" s="19"/>
      <c r="BU16" s="19"/>
      <c r="CI16"/>
      <c r="CJ16"/>
      <c r="CK16"/>
      <c r="CL16"/>
    </row>
    <row r="17" spans="1:90" hidden="1" x14ac:dyDescent="0.25">
      <c r="A17" s="33"/>
      <c r="B17" s="31"/>
      <c r="C17" s="30"/>
      <c r="F17" s="4"/>
      <c r="G17" s="1"/>
      <c r="I17" s="1"/>
      <c r="J17" s="1"/>
      <c r="K17" s="1"/>
      <c r="O17" s="19"/>
      <c r="P17" s="15"/>
      <c r="Q17" s="19"/>
      <c r="R17" s="20"/>
      <c r="S17" s="20"/>
      <c r="T17" s="20"/>
      <c r="U17" s="2"/>
      <c r="W17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0"/>
      <c r="AK17" s="19"/>
      <c r="AL17" s="20"/>
      <c r="AM17" s="19"/>
      <c r="AN17" s="15"/>
      <c r="AO17" s="19"/>
      <c r="AP17" s="15"/>
      <c r="AQ17" s="19"/>
      <c r="AR17" s="15"/>
      <c r="AS17" s="19"/>
      <c r="AT17" s="15"/>
      <c r="AU17" s="19"/>
      <c r="AV17" s="15"/>
      <c r="AW17" s="19"/>
      <c r="AX17" s="15"/>
      <c r="AY17" s="19"/>
      <c r="AZ17" s="15"/>
      <c r="BA17" s="19"/>
      <c r="BC17" s="56"/>
      <c r="BD17" s="56"/>
      <c r="BG17" s="19"/>
      <c r="BH17" s="17"/>
      <c r="BI17" s="15"/>
      <c r="BJ17" s="19"/>
      <c r="BK17" s="15"/>
      <c r="BL17" s="19"/>
      <c r="BM17" s="19"/>
      <c r="BN17" s="19"/>
      <c r="BO17" s="20"/>
      <c r="BP17" s="19"/>
      <c r="BQ17" s="15"/>
      <c r="BR17" s="19"/>
      <c r="BS17" s="19"/>
      <c r="BT17" s="19"/>
      <c r="BU17" s="19"/>
      <c r="CI17"/>
      <c r="CJ17"/>
      <c r="CK17"/>
      <c r="CL17"/>
    </row>
    <row r="18" spans="1:90" hidden="1" x14ac:dyDescent="0.25">
      <c r="A18" s="33"/>
      <c r="B18" s="31"/>
      <c r="C18" s="30"/>
      <c r="F18" s="4"/>
      <c r="G18" s="1"/>
      <c r="I18" s="1"/>
      <c r="J18" s="1"/>
      <c r="K18" s="1"/>
      <c r="O18" s="19"/>
      <c r="P18" s="2"/>
      <c r="Q18" s="19"/>
      <c r="R18" s="20"/>
      <c r="S18" s="20"/>
      <c r="T18" s="20"/>
      <c r="U18" s="2"/>
      <c r="W18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0"/>
      <c r="AK18" s="19"/>
      <c r="AL18" s="20"/>
      <c r="AM18" s="19"/>
      <c r="AN18" s="15"/>
      <c r="AO18" s="19"/>
      <c r="AP18" s="15"/>
      <c r="AQ18" s="19"/>
      <c r="AR18" s="15"/>
      <c r="AS18" s="19"/>
      <c r="AT18" s="15"/>
      <c r="AU18" s="19"/>
      <c r="AV18" s="15"/>
      <c r="AW18" s="19"/>
      <c r="AX18" s="15"/>
      <c r="AY18" s="19"/>
      <c r="AZ18" s="15"/>
      <c r="BA18" s="19"/>
      <c r="BC18" s="56"/>
      <c r="BD18" s="56"/>
      <c r="BG18" s="23"/>
      <c r="BH18" s="17"/>
      <c r="BI18" s="15"/>
      <c r="BJ18" s="19"/>
      <c r="BK18" s="15"/>
      <c r="BL18" s="19"/>
      <c r="BM18" s="19"/>
      <c r="BN18" s="19"/>
      <c r="BO18" s="20"/>
      <c r="BP18" s="19"/>
      <c r="BQ18" s="15"/>
      <c r="BR18" s="19"/>
      <c r="BS18" s="19"/>
      <c r="BT18" s="19"/>
      <c r="BU18" s="19"/>
      <c r="CI18"/>
      <c r="CJ18"/>
      <c r="CK18"/>
      <c r="CL18"/>
    </row>
    <row r="19" spans="1:90" hidden="1" x14ac:dyDescent="0.25">
      <c r="A19" s="33"/>
      <c r="B19" s="31"/>
      <c r="C19" s="30"/>
      <c r="F19" s="4"/>
      <c r="G19" s="1"/>
      <c r="I19" s="1"/>
      <c r="J19" s="1"/>
      <c r="K19" s="1"/>
      <c r="O19" s="19"/>
      <c r="P19" s="2"/>
      <c r="Q19" s="19"/>
      <c r="R19" s="20"/>
      <c r="S19" s="20"/>
      <c r="T19" s="20"/>
      <c r="U19" s="2"/>
      <c r="W19"/>
      <c r="Z19" s="20"/>
      <c r="AA19" s="19"/>
      <c r="AB19" s="20"/>
      <c r="AC19" s="19"/>
      <c r="AD19" s="20"/>
      <c r="AE19" s="19"/>
      <c r="AF19" s="20"/>
      <c r="AG19" s="19"/>
      <c r="AH19" s="20"/>
      <c r="AI19" s="19"/>
      <c r="AJ19" s="20"/>
      <c r="AK19" s="19"/>
      <c r="AL19" s="20"/>
      <c r="AM19" s="19"/>
      <c r="AN19" s="15"/>
      <c r="AO19" s="19"/>
      <c r="AP19" s="15"/>
      <c r="AQ19" s="19"/>
      <c r="AR19" s="15"/>
      <c r="AS19" s="19"/>
      <c r="AT19" s="15"/>
      <c r="AU19" s="19"/>
      <c r="AV19" s="15"/>
      <c r="AW19" s="19"/>
      <c r="AX19" s="15"/>
      <c r="AY19" s="19"/>
      <c r="AZ19" s="15"/>
      <c r="BA19" s="19"/>
      <c r="BB19" s="27"/>
      <c r="BC19" s="59"/>
      <c r="BD19" s="59"/>
      <c r="BE19" s="59"/>
      <c r="BF19" s="59"/>
      <c r="BG19" s="23"/>
      <c r="BH19" s="17"/>
      <c r="BI19" s="15"/>
      <c r="BJ19" s="19"/>
      <c r="BK19" s="15"/>
      <c r="BL19" s="19"/>
      <c r="BM19" s="19"/>
      <c r="BN19" s="19"/>
      <c r="BO19" s="20"/>
      <c r="BP19" s="19"/>
      <c r="BQ19" s="15"/>
      <c r="BR19" s="19"/>
      <c r="BS19" s="19"/>
      <c r="BT19" s="19"/>
      <c r="BU19" s="19"/>
      <c r="CI19"/>
      <c r="CJ19"/>
      <c r="CK19"/>
      <c r="CL19"/>
    </row>
    <row r="20" spans="1:90" hidden="1" x14ac:dyDescent="0.25">
      <c r="A20" s="33"/>
      <c r="B20" s="91"/>
      <c r="C20" s="30"/>
      <c r="F20" s="4"/>
      <c r="G20" s="1"/>
      <c r="I20" s="1"/>
      <c r="J20" s="1"/>
      <c r="K20" s="1"/>
      <c r="O20" s="19"/>
      <c r="P20" s="2"/>
      <c r="Q20" s="19"/>
      <c r="R20" s="20"/>
      <c r="S20" s="20"/>
      <c r="T20" s="20"/>
      <c r="U20" s="2"/>
      <c r="W20"/>
      <c r="Y20" s="6"/>
      <c r="Z20" s="20"/>
      <c r="AA20" s="19"/>
      <c r="AB20" s="20"/>
      <c r="AC20" s="19"/>
      <c r="AD20" s="20"/>
      <c r="AE20" s="19"/>
      <c r="AF20" s="20"/>
      <c r="AG20" s="19"/>
      <c r="AH20" s="20"/>
      <c r="AI20" s="19"/>
      <c r="AJ20" s="20"/>
      <c r="AK20" s="19"/>
      <c r="AL20" s="20"/>
      <c r="AM20" s="19"/>
      <c r="AN20" s="15"/>
      <c r="AO20" s="19"/>
      <c r="AP20" s="15"/>
      <c r="AQ20" s="19"/>
      <c r="AR20" s="15"/>
      <c r="AS20" s="19"/>
      <c r="AT20" s="15"/>
      <c r="AU20" s="19"/>
      <c r="AV20" s="15"/>
      <c r="AW20" s="19"/>
      <c r="AX20" s="15"/>
      <c r="AY20" s="19"/>
      <c r="AZ20" s="15"/>
      <c r="BA20" s="19"/>
      <c r="BC20" s="56"/>
      <c r="BD20" s="56"/>
      <c r="BG20" s="23"/>
      <c r="BH20" s="17"/>
      <c r="BI20" s="15"/>
      <c r="BJ20" s="19"/>
      <c r="BK20" s="15"/>
      <c r="BL20" s="19"/>
      <c r="BM20" s="19"/>
      <c r="BN20" s="19"/>
      <c r="BO20" s="20"/>
      <c r="BP20" s="19"/>
      <c r="BQ20" s="15"/>
      <c r="BR20" s="19"/>
      <c r="BS20" s="19"/>
      <c r="BT20" s="19"/>
      <c r="BU20" s="19"/>
      <c r="CI20"/>
      <c r="CJ20"/>
      <c r="CK20"/>
      <c r="CL20"/>
    </row>
    <row r="21" spans="1:90" hidden="1" x14ac:dyDescent="0.25">
      <c r="A21" s="33"/>
      <c r="B21" s="91"/>
      <c r="C21" s="30"/>
      <c r="F21" s="4"/>
      <c r="G21" s="1"/>
      <c r="H21" s="11"/>
      <c r="I21" s="1"/>
      <c r="J21" s="1"/>
      <c r="K21" s="1"/>
      <c r="O21" s="19"/>
      <c r="P21" s="2"/>
      <c r="Q21" s="19"/>
      <c r="R21" s="20"/>
      <c r="S21" s="20"/>
      <c r="T21" s="20"/>
      <c r="U21" s="2"/>
      <c r="W21"/>
      <c r="Z21" s="20"/>
      <c r="AA21" s="19"/>
      <c r="AB21" s="20"/>
      <c r="AC21" s="19"/>
      <c r="AD21" s="20"/>
      <c r="AE21" s="19"/>
      <c r="AF21" s="20"/>
      <c r="AG21" s="19"/>
      <c r="AH21" s="20"/>
      <c r="AI21" s="19"/>
      <c r="AJ21" s="20"/>
      <c r="AK21" s="19"/>
      <c r="AL21" s="20"/>
      <c r="AM21" s="19"/>
      <c r="AN21" s="15"/>
      <c r="AO21" s="19"/>
      <c r="AP21" s="15"/>
      <c r="AQ21" s="19"/>
      <c r="AR21" s="15"/>
      <c r="AS21" s="19"/>
      <c r="AT21" s="15"/>
      <c r="AU21" s="19"/>
      <c r="AV21" s="15"/>
      <c r="AW21" s="19"/>
      <c r="AX21" s="15"/>
      <c r="AY21" s="19"/>
      <c r="AZ21" s="15"/>
      <c r="BA21" s="19"/>
      <c r="BC21" s="56"/>
      <c r="BD21" s="56"/>
      <c r="BG21" s="23"/>
      <c r="BH21" s="17"/>
      <c r="BI21" s="15"/>
      <c r="BJ21" s="19"/>
      <c r="BK21" s="15"/>
      <c r="BL21" s="19"/>
      <c r="BM21" s="19"/>
      <c r="BN21" s="19"/>
      <c r="BO21" s="20"/>
      <c r="BP21" s="19"/>
      <c r="BQ21" s="15"/>
      <c r="BR21" s="19"/>
      <c r="BS21" s="19"/>
      <c r="BT21" s="19"/>
      <c r="BU21" s="19"/>
      <c r="CI21"/>
      <c r="CJ21"/>
      <c r="CK21"/>
      <c r="CL21"/>
    </row>
    <row r="22" spans="1:90" hidden="1" x14ac:dyDescent="0.25">
      <c r="A22" s="33"/>
      <c r="B22" s="91"/>
      <c r="C22" s="30"/>
      <c r="F22" s="4"/>
      <c r="G22" s="1"/>
      <c r="I22" s="1"/>
      <c r="J22" s="1"/>
      <c r="K22" s="1"/>
      <c r="O22" s="19"/>
      <c r="P22" s="2"/>
      <c r="Q22" s="19"/>
      <c r="R22" s="20"/>
      <c r="S22" s="20"/>
      <c r="T22" s="20"/>
      <c r="U22" s="2"/>
      <c r="W22"/>
      <c r="Z22" s="20"/>
      <c r="AA22" s="19"/>
      <c r="AB22" s="20"/>
      <c r="AC22" s="19"/>
      <c r="AD22" s="20"/>
      <c r="AE22" s="19"/>
      <c r="AF22" s="20"/>
      <c r="AG22" s="19"/>
      <c r="AH22" s="20"/>
      <c r="AI22" s="19"/>
      <c r="AJ22" s="20"/>
      <c r="AK22" s="19"/>
      <c r="AL22" s="20"/>
      <c r="AM22" s="19"/>
      <c r="AN22" s="15"/>
      <c r="AO22" s="19"/>
      <c r="AP22" s="15"/>
      <c r="AQ22" s="19"/>
      <c r="AR22" s="15"/>
      <c r="AS22" s="19"/>
      <c r="AT22" s="15"/>
      <c r="AU22" s="19"/>
      <c r="AV22" s="15"/>
      <c r="AW22" s="19"/>
      <c r="AX22" s="15"/>
      <c r="AY22" s="19"/>
      <c r="AZ22" s="15"/>
      <c r="BA22" s="19"/>
      <c r="BC22" s="56"/>
      <c r="BD22" s="56"/>
      <c r="BG22" s="23"/>
      <c r="BH22" s="17"/>
      <c r="BI22" s="15"/>
      <c r="BJ22" s="19"/>
      <c r="BK22" s="15"/>
      <c r="BL22" s="19"/>
      <c r="BM22" s="19"/>
      <c r="BN22" s="19"/>
      <c r="BO22" s="20"/>
      <c r="BP22" s="19"/>
      <c r="BQ22" s="15"/>
      <c r="BR22" s="19"/>
      <c r="BS22" s="19"/>
      <c r="BT22" s="19"/>
      <c r="BU22" s="19"/>
      <c r="CI22"/>
      <c r="CJ22"/>
      <c r="CK22"/>
      <c r="CL22"/>
    </row>
    <row r="23" spans="1:90" hidden="1" x14ac:dyDescent="0.25">
      <c r="A23" s="33"/>
      <c r="B23" s="91"/>
      <c r="C23" s="30"/>
      <c r="F23" s="4"/>
      <c r="G23" s="1"/>
      <c r="H23" s="11"/>
      <c r="I23" s="1"/>
      <c r="J23" s="1"/>
      <c r="K23" s="1"/>
      <c r="O23" s="19"/>
      <c r="P23" s="15"/>
      <c r="Q23" s="19"/>
      <c r="R23" s="20"/>
      <c r="S23" s="20"/>
      <c r="T23" s="20"/>
      <c r="U23" s="2"/>
      <c r="W23"/>
      <c r="Z23" s="20"/>
      <c r="AA23" s="19"/>
      <c r="AB23" s="20"/>
      <c r="AC23" s="19"/>
      <c r="AD23" s="20"/>
      <c r="AE23" s="19"/>
      <c r="AF23" s="20"/>
      <c r="AG23" s="19"/>
      <c r="AH23" s="20"/>
      <c r="AI23" s="19"/>
      <c r="AJ23" s="20"/>
      <c r="AK23" s="19"/>
      <c r="AL23" s="20"/>
      <c r="AM23" s="19"/>
      <c r="AN23" s="15"/>
      <c r="AO23" s="19"/>
      <c r="AP23" s="15"/>
      <c r="AQ23" s="19"/>
      <c r="AR23" s="15"/>
      <c r="AS23" s="19"/>
      <c r="AT23" s="15"/>
      <c r="AU23" s="19"/>
      <c r="AV23" s="15"/>
      <c r="AW23" s="19"/>
      <c r="AX23" s="15"/>
      <c r="AY23" s="19"/>
      <c r="AZ23" s="15"/>
      <c r="BA23" s="19"/>
      <c r="BC23" s="56"/>
      <c r="BD23" s="56"/>
      <c r="BG23" s="23"/>
      <c r="BH23" s="17"/>
      <c r="BI23" s="15"/>
      <c r="BJ23" s="19"/>
      <c r="BK23" s="15"/>
      <c r="BL23" s="19"/>
      <c r="BM23" s="19"/>
      <c r="BN23" s="19"/>
      <c r="BO23" s="20"/>
      <c r="BP23" s="19"/>
      <c r="BQ23" s="15"/>
      <c r="BR23" s="19"/>
      <c r="BS23" s="19"/>
      <c r="BT23" s="19"/>
      <c r="BU23" s="19"/>
      <c r="CI23"/>
      <c r="CJ23"/>
      <c r="CK23"/>
      <c r="CL23"/>
    </row>
    <row r="24" spans="1:90" hidden="1" x14ac:dyDescent="0.25">
      <c r="A24" s="33"/>
      <c r="B24" s="91"/>
      <c r="C24" s="30"/>
      <c r="F24" s="4"/>
      <c r="G24" s="1"/>
      <c r="I24" s="1"/>
      <c r="J24" s="1"/>
      <c r="K24" s="1"/>
      <c r="O24" s="19"/>
      <c r="P24" s="2"/>
      <c r="Q24" s="19"/>
      <c r="R24" s="20"/>
      <c r="S24" s="20"/>
      <c r="T24" s="20"/>
      <c r="U24" s="2"/>
      <c r="W24"/>
      <c r="Z24" s="20"/>
      <c r="AA24" s="19"/>
      <c r="AB24" s="20"/>
      <c r="AC24" s="19"/>
      <c r="AD24" s="20"/>
      <c r="AE24" s="19"/>
      <c r="AF24" s="20"/>
      <c r="AG24" s="19"/>
      <c r="AH24" s="20"/>
      <c r="AI24" s="19"/>
      <c r="AJ24" s="20"/>
      <c r="AK24" s="19"/>
      <c r="AL24" s="20"/>
      <c r="AM24" s="19"/>
      <c r="AN24" s="15"/>
      <c r="AO24" s="19"/>
      <c r="AP24" s="15"/>
      <c r="AQ24" s="19"/>
      <c r="AR24" s="15"/>
      <c r="AS24" s="19"/>
      <c r="AT24" s="15"/>
      <c r="AU24" s="19"/>
      <c r="AV24" s="15"/>
      <c r="AW24" s="19"/>
      <c r="AX24" s="15"/>
      <c r="AY24" s="19"/>
      <c r="AZ24" s="15"/>
      <c r="BA24" s="19"/>
      <c r="BC24" s="56"/>
      <c r="BD24" s="56"/>
      <c r="BG24" s="19"/>
      <c r="BH24" s="17"/>
      <c r="BI24" s="15"/>
      <c r="BJ24" s="19"/>
      <c r="BK24" s="15"/>
      <c r="BL24" s="19"/>
      <c r="BM24" s="19"/>
      <c r="BN24" s="19"/>
      <c r="BO24" s="20"/>
      <c r="BP24" s="19"/>
      <c r="BQ24" s="15"/>
      <c r="BR24" s="19"/>
      <c r="BS24" s="19"/>
      <c r="BT24" s="19"/>
      <c r="BU24" s="19"/>
      <c r="CI24"/>
      <c r="CJ24"/>
      <c r="CK24"/>
      <c r="CL24"/>
    </row>
    <row r="25" spans="1:90" hidden="1" x14ac:dyDescent="0.25">
      <c r="A25" s="33"/>
      <c r="B25" s="31"/>
      <c r="C25" s="30"/>
      <c r="F25" s="4"/>
      <c r="G25" s="1"/>
      <c r="I25" s="1"/>
      <c r="J25" s="1"/>
      <c r="K25" s="1"/>
      <c r="O25" s="19"/>
      <c r="P25" s="2"/>
      <c r="Q25" s="19"/>
      <c r="R25" s="20"/>
      <c r="S25" s="20"/>
      <c r="T25" s="20"/>
      <c r="U25" s="2"/>
      <c r="W25"/>
      <c r="Z25" s="20"/>
      <c r="AA25" s="19"/>
      <c r="AB25" s="20"/>
      <c r="AC25" s="19"/>
      <c r="AD25" s="20"/>
      <c r="AE25" s="19"/>
      <c r="AF25" s="20"/>
      <c r="AG25" s="19"/>
      <c r="AH25" s="20"/>
      <c r="AI25" s="19"/>
      <c r="AJ25" s="20"/>
      <c r="AK25" s="19"/>
      <c r="AL25" s="20"/>
      <c r="AM25" s="19"/>
      <c r="AN25" s="15"/>
      <c r="AO25" s="19"/>
      <c r="AP25" s="15"/>
      <c r="AQ25" s="19"/>
      <c r="AR25" s="15"/>
      <c r="AS25" s="19"/>
      <c r="AT25" s="15"/>
      <c r="AU25" s="19"/>
      <c r="AV25" s="15"/>
      <c r="AW25" s="19"/>
      <c r="AX25" s="15"/>
      <c r="AY25" s="19"/>
      <c r="AZ25" s="15"/>
      <c r="BA25" s="19"/>
      <c r="BC25" s="56"/>
      <c r="BD25" s="56"/>
      <c r="BG25" s="23"/>
      <c r="BH25" s="17"/>
      <c r="BI25" s="15"/>
      <c r="BJ25" s="19"/>
      <c r="BK25" s="15"/>
      <c r="BL25" s="19"/>
      <c r="BM25" s="19"/>
      <c r="BN25" s="19"/>
      <c r="BO25" s="20"/>
      <c r="BP25" s="19"/>
      <c r="BQ25" s="15"/>
      <c r="BR25" s="19"/>
      <c r="BS25" s="19"/>
      <c r="BT25" s="19"/>
      <c r="BU25" s="19"/>
      <c r="CI25"/>
      <c r="CJ25"/>
      <c r="CK25"/>
      <c r="CL25"/>
    </row>
    <row r="26" spans="1:90" hidden="1" x14ac:dyDescent="0.25">
      <c r="A26" s="33"/>
      <c r="B26" s="31"/>
      <c r="C26" s="30"/>
      <c r="F26" s="4"/>
      <c r="G26" s="1"/>
      <c r="I26" s="1"/>
      <c r="J26" s="1"/>
      <c r="K26" s="1"/>
      <c r="O26" s="19"/>
      <c r="P26" s="2"/>
      <c r="Q26" s="19"/>
      <c r="R26" s="20"/>
      <c r="S26" s="20"/>
      <c r="T26" s="20"/>
      <c r="U26" s="2"/>
      <c r="W26"/>
      <c r="Z26" s="20"/>
      <c r="AA26" s="19"/>
      <c r="AB26" s="20"/>
      <c r="AC26" s="19"/>
      <c r="AD26" s="20"/>
      <c r="AE26" s="19"/>
      <c r="AF26" s="20"/>
      <c r="AG26" s="19"/>
      <c r="AH26" s="20"/>
      <c r="AI26" s="19"/>
      <c r="AJ26" s="20"/>
      <c r="AK26" s="19"/>
      <c r="AL26" s="20"/>
      <c r="AM26" s="19"/>
      <c r="AN26" s="15"/>
      <c r="AO26" s="19"/>
      <c r="AP26" s="15"/>
      <c r="AQ26" s="19"/>
      <c r="AR26" s="15"/>
      <c r="AS26" s="19"/>
      <c r="AT26" s="15"/>
      <c r="AU26" s="19"/>
      <c r="AV26" s="15"/>
      <c r="AW26" s="19"/>
      <c r="AX26" s="15"/>
      <c r="AY26" s="19"/>
      <c r="AZ26" s="15"/>
      <c r="BA26" s="19"/>
      <c r="BC26" s="56"/>
      <c r="BD26" s="56"/>
      <c r="BG26" s="23"/>
      <c r="BH26" s="17"/>
      <c r="BI26" s="15"/>
      <c r="BJ26" s="19"/>
      <c r="BK26" s="15"/>
      <c r="BL26" s="19"/>
      <c r="BM26" s="19"/>
      <c r="BN26" s="19"/>
      <c r="BO26" s="20"/>
      <c r="BP26" s="19"/>
      <c r="BQ26" s="15"/>
      <c r="BR26" s="19"/>
      <c r="BS26" s="19"/>
      <c r="BT26" s="19"/>
      <c r="BU26" s="19"/>
      <c r="CI26"/>
      <c r="CJ26"/>
      <c r="CK26"/>
      <c r="CL26"/>
    </row>
    <row r="27" spans="1:90" hidden="1" x14ac:dyDescent="0.25">
      <c r="A27" s="33"/>
      <c r="B27" s="31"/>
      <c r="C27" s="30"/>
      <c r="F27" s="4"/>
      <c r="G27" s="1"/>
      <c r="I27" s="1"/>
      <c r="J27" s="1"/>
      <c r="K27" s="1"/>
      <c r="O27" s="19"/>
      <c r="P27" s="2"/>
      <c r="Q27" s="19"/>
      <c r="R27" s="20"/>
      <c r="S27" s="20"/>
      <c r="T27" s="20"/>
      <c r="U27" s="2"/>
      <c r="W27"/>
      <c r="Z27" s="20"/>
      <c r="AA27" s="19"/>
      <c r="AB27" s="20"/>
      <c r="AC27" s="19"/>
      <c r="AD27" s="20"/>
      <c r="AE27" s="19"/>
      <c r="AF27" s="20"/>
      <c r="AG27" s="19"/>
      <c r="AH27" s="20"/>
      <c r="AI27" s="19"/>
      <c r="AJ27" s="20"/>
      <c r="AK27" s="19"/>
      <c r="AL27" s="20"/>
      <c r="AM27" s="19"/>
      <c r="AN27" s="15"/>
      <c r="AO27" s="19"/>
      <c r="AP27" s="15"/>
      <c r="AQ27" s="19"/>
      <c r="AR27" s="15"/>
      <c r="AS27" s="19"/>
      <c r="AT27" s="15"/>
      <c r="AU27" s="19"/>
      <c r="AV27" s="15"/>
      <c r="AW27" s="19"/>
      <c r="AX27" s="15"/>
      <c r="AY27" s="19"/>
      <c r="AZ27" s="15"/>
      <c r="BA27" s="19"/>
      <c r="BC27" s="56"/>
      <c r="BD27" s="56"/>
      <c r="BG27" s="23"/>
      <c r="BH27" s="17"/>
      <c r="BI27" s="15"/>
      <c r="BJ27" s="19"/>
      <c r="BK27" s="15"/>
      <c r="BL27" s="19"/>
      <c r="BM27" s="19"/>
      <c r="BN27" s="19"/>
      <c r="BO27" s="20"/>
      <c r="BP27" s="19"/>
      <c r="BQ27" s="15"/>
      <c r="BR27" s="19"/>
      <c r="BS27" s="19"/>
      <c r="BT27" s="19"/>
      <c r="BU27" s="19"/>
      <c r="CI27"/>
      <c r="CJ27"/>
      <c r="CK27"/>
      <c r="CL27"/>
    </row>
    <row r="28" spans="1:90" hidden="1" x14ac:dyDescent="0.25">
      <c r="A28" s="92"/>
      <c r="B28" s="31"/>
      <c r="C28" s="30"/>
      <c r="F28" s="4"/>
      <c r="G28" s="1"/>
      <c r="I28" s="1"/>
      <c r="J28" s="1"/>
      <c r="K28" s="1"/>
      <c r="O28" s="19"/>
      <c r="P28" s="2"/>
      <c r="Q28" s="19"/>
      <c r="R28" s="20"/>
      <c r="S28" s="20"/>
      <c r="T28" s="20"/>
      <c r="U28" s="2"/>
      <c r="W28"/>
      <c r="Z28" s="20"/>
      <c r="AA28" s="19"/>
      <c r="AB28" s="20"/>
      <c r="AC28" s="19"/>
      <c r="AD28" s="20"/>
      <c r="AE28" s="19"/>
      <c r="AF28" s="20"/>
      <c r="AG28" s="19"/>
      <c r="AH28" s="20"/>
      <c r="AI28" s="19"/>
      <c r="AJ28" s="20"/>
      <c r="AK28" s="19"/>
      <c r="AL28" s="20"/>
      <c r="AM28" s="19"/>
      <c r="AN28" s="15"/>
      <c r="AO28" s="19"/>
      <c r="AP28" s="15"/>
      <c r="AQ28" s="19"/>
      <c r="AR28" s="15"/>
      <c r="AS28" s="19"/>
      <c r="AT28" s="15"/>
      <c r="AU28" s="19"/>
      <c r="AV28" s="15"/>
      <c r="AW28" s="19"/>
      <c r="AX28" s="15"/>
      <c r="AY28" s="19"/>
      <c r="AZ28" s="15"/>
      <c r="BA28" s="19"/>
      <c r="BC28" s="56"/>
      <c r="BD28" s="56"/>
      <c r="BG28" s="23"/>
      <c r="BH28" s="17"/>
      <c r="BI28" s="15"/>
      <c r="BJ28" s="19"/>
      <c r="BK28" s="15"/>
      <c r="BL28" s="19"/>
      <c r="BM28" s="19"/>
      <c r="BN28" s="19"/>
      <c r="BO28" s="20"/>
      <c r="BP28" s="19"/>
      <c r="BQ28" s="15"/>
      <c r="BR28" s="19"/>
      <c r="BS28" s="19"/>
      <c r="BT28" s="19"/>
      <c r="BU28" s="19"/>
      <c r="CI28"/>
      <c r="CJ28"/>
      <c r="CK28"/>
      <c r="CL28"/>
    </row>
    <row r="29" spans="1:90" hidden="1" x14ac:dyDescent="0.25">
      <c r="A29" s="92"/>
      <c r="B29" s="31"/>
      <c r="C29" s="30"/>
      <c r="F29" s="4"/>
      <c r="G29" s="1"/>
      <c r="I29" s="1"/>
      <c r="J29" s="1"/>
      <c r="K29" s="1"/>
      <c r="O29" s="19"/>
      <c r="P29" s="2"/>
      <c r="Q29" s="19"/>
      <c r="R29" s="20"/>
      <c r="S29" s="20"/>
      <c r="T29" s="20"/>
      <c r="U29" s="2"/>
      <c r="W29"/>
      <c r="Z29" s="20"/>
      <c r="AA29" s="19"/>
      <c r="AB29" s="20"/>
      <c r="AC29" s="19"/>
      <c r="AD29" s="20"/>
      <c r="AE29" s="19"/>
      <c r="AF29" s="20"/>
      <c r="AG29" s="19"/>
      <c r="AH29" s="20"/>
      <c r="AI29" s="19"/>
      <c r="AJ29" s="20"/>
      <c r="AK29" s="19"/>
      <c r="AL29" s="20"/>
      <c r="AM29" s="19"/>
      <c r="AN29" s="15"/>
      <c r="AO29" s="19"/>
      <c r="AP29" s="15"/>
      <c r="AQ29" s="19"/>
      <c r="AR29" s="15"/>
      <c r="AS29" s="19"/>
      <c r="AT29" s="15"/>
      <c r="AU29" s="19"/>
      <c r="AV29" s="15"/>
      <c r="AW29" s="19"/>
      <c r="AX29" s="15"/>
      <c r="AY29" s="19"/>
      <c r="AZ29" s="15"/>
      <c r="BA29" s="19"/>
      <c r="BC29" s="56"/>
      <c r="BD29" s="56"/>
      <c r="BG29" s="23"/>
      <c r="BH29" s="17"/>
      <c r="BI29" s="15"/>
      <c r="BJ29" s="19"/>
      <c r="BK29" s="15"/>
      <c r="BL29" s="19"/>
      <c r="BM29" s="19"/>
      <c r="BN29" s="19"/>
      <c r="BO29" s="20"/>
      <c r="BP29" s="19"/>
      <c r="BQ29" s="15"/>
      <c r="BR29" s="19"/>
      <c r="BS29" s="19"/>
      <c r="BT29" s="19"/>
      <c r="BU29" s="19"/>
      <c r="CI29"/>
      <c r="CJ29"/>
      <c r="CK29"/>
      <c r="CL29"/>
    </row>
    <row r="30" spans="1:90" hidden="1" x14ac:dyDescent="0.25">
      <c r="A30" s="92"/>
      <c r="B30" s="31"/>
      <c r="C30" s="30"/>
      <c r="F30" s="4"/>
      <c r="G30" s="1"/>
      <c r="I30" s="1"/>
      <c r="J30" s="1"/>
      <c r="K30" s="1"/>
      <c r="O30" s="19"/>
      <c r="P30" s="2"/>
      <c r="Q30" s="19"/>
      <c r="R30" s="20"/>
      <c r="S30" s="20"/>
      <c r="T30" s="20"/>
      <c r="U30" s="2"/>
      <c r="W30"/>
      <c r="Z30" s="20"/>
      <c r="AA30" s="19"/>
      <c r="AB30" s="20"/>
      <c r="AC30" s="19"/>
      <c r="AD30" s="20"/>
      <c r="AE30" s="19"/>
      <c r="AF30" s="20"/>
      <c r="AG30" s="19"/>
      <c r="AH30" s="20"/>
      <c r="AI30" s="19"/>
      <c r="AJ30" s="20"/>
      <c r="AK30" s="19"/>
      <c r="AL30" s="20"/>
      <c r="AM30" s="19"/>
      <c r="AN30" s="15"/>
      <c r="AO30" s="19"/>
      <c r="AP30" s="15"/>
      <c r="AQ30" s="19"/>
      <c r="AR30" s="15"/>
      <c r="AS30" s="19"/>
      <c r="AT30" s="15"/>
      <c r="AU30" s="19"/>
      <c r="AV30" s="15"/>
      <c r="AW30" s="19"/>
      <c r="AX30" s="15"/>
      <c r="AY30" s="19"/>
      <c r="AZ30" s="15"/>
      <c r="BA30" s="19"/>
      <c r="BC30" s="56"/>
      <c r="BD30" s="56"/>
      <c r="BG30" s="19"/>
      <c r="BH30" s="17"/>
      <c r="BI30" s="15"/>
      <c r="BJ30" s="19"/>
      <c r="BK30" s="15"/>
      <c r="BL30" s="19"/>
      <c r="BM30" s="19"/>
      <c r="BN30" s="19"/>
      <c r="BO30" s="20"/>
      <c r="BP30" s="19"/>
      <c r="BQ30" s="15"/>
      <c r="BR30" s="19"/>
      <c r="BS30" s="19"/>
      <c r="BT30" s="19"/>
      <c r="BU30" s="19"/>
      <c r="CI30"/>
      <c r="CJ30"/>
      <c r="CK30"/>
      <c r="CL30"/>
    </row>
    <row r="31" spans="1:90" hidden="1" x14ac:dyDescent="0.25">
      <c r="A31" s="92"/>
      <c r="B31" s="31"/>
      <c r="C31" s="30"/>
      <c r="F31" s="1"/>
      <c r="G31" s="1"/>
      <c r="I31" s="1"/>
      <c r="J31" s="1"/>
      <c r="K31" s="1"/>
      <c r="L31" s="1"/>
      <c r="M31" s="1"/>
      <c r="N31" s="1"/>
      <c r="O31" s="19"/>
      <c r="P31" s="15"/>
      <c r="Q31" s="19"/>
      <c r="R31" s="20"/>
      <c r="S31" s="20"/>
      <c r="T31" s="20"/>
      <c r="U31" s="2"/>
      <c r="W31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/>
      <c r="AN31" s="15"/>
      <c r="AO31" s="19"/>
      <c r="AP31" s="15"/>
      <c r="AQ31" s="19"/>
      <c r="AR31" s="15"/>
      <c r="AS31" s="19"/>
      <c r="AT31" s="15"/>
      <c r="AU31" s="19"/>
      <c r="AV31" s="15"/>
      <c r="AW31" s="19"/>
      <c r="AX31" s="15"/>
      <c r="AY31" s="19"/>
      <c r="AZ31" s="15"/>
      <c r="BA31" s="19"/>
      <c r="BC31" s="56"/>
      <c r="BD31" s="56"/>
      <c r="BG31" s="23"/>
      <c r="BH31" s="17"/>
      <c r="BI31" s="15"/>
      <c r="BJ31" s="19"/>
      <c r="BK31" s="15"/>
      <c r="BL31" s="19"/>
      <c r="BM31" s="19"/>
      <c r="BN31" s="19"/>
      <c r="BO31" s="20"/>
      <c r="BP31" s="19"/>
      <c r="BQ31" s="15"/>
      <c r="BR31" s="19"/>
      <c r="BS31" s="19"/>
      <c r="BT31" s="19"/>
      <c r="BU31" s="19"/>
      <c r="CI31"/>
      <c r="CJ31"/>
      <c r="CK31"/>
      <c r="CL31"/>
    </row>
    <row r="32" spans="1:90" hidden="1" x14ac:dyDescent="0.25">
      <c r="A32" s="92"/>
      <c r="B32" s="31"/>
      <c r="C32" s="30"/>
      <c r="F32" s="5"/>
      <c r="G32" s="1"/>
      <c r="H32" s="1"/>
      <c r="I32" s="1"/>
      <c r="J32" s="1"/>
      <c r="K32" s="1"/>
      <c r="O32" s="19"/>
      <c r="P32" s="15"/>
      <c r="Q32" s="19"/>
      <c r="R32" s="20"/>
      <c r="S32" s="20"/>
      <c r="T32" s="20"/>
      <c r="U32" s="2"/>
      <c r="W32"/>
      <c r="Z32" s="20"/>
      <c r="AA32" s="19"/>
      <c r="AB32" s="20"/>
      <c r="AC32" s="19"/>
      <c r="AD32" s="20"/>
      <c r="AE32" s="19"/>
      <c r="AF32" s="20"/>
      <c r="AG32" s="19"/>
      <c r="AH32" s="20"/>
      <c r="AI32" s="19"/>
      <c r="AJ32" s="20"/>
      <c r="AK32" s="19"/>
      <c r="AL32" s="20"/>
      <c r="AM32" s="19"/>
      <c r="AN32" s="15"/>
      <c r="AO32" s="19"/>
      <c r="AP32" s="15"/>
      <c r="AQ32" s="19"/>
      <c r="AR32" s="15"/>
      <c r="AS32" s="19"/>
      <c r="AT32" s="15"/>
      <c r="AU32" s="19"/>
      <c r="AV32" s="15"/>
      <c r="AW32" s="19"/>
      <c r="AX32" s="15"/>
      <c r="AY32" s="19"/>
      <c r="AZ32" s="15"/>
      <c r="BA32" s="19"/>
      <c r="BC32" s="56"/>
      <c r="BD32" s="56"/>
      <c r="BG32" s="23"/>
      <c r="BH32" s="17"/>
      <c r="BI32" s="15"/>
      <c r="BJ32" s="19"/>
      <c r="BK32" s="15"/>
      <c r="BL32" s="19"/>
      <c r="BM32" s="19"/>
      <c r="BN32" s="19"/>
      <c r="BO32" s="20"/>
      <c r="BP32" s="19"/>
      <c r="BQ32" s="15"/>
      <c r="BR32" s="19"/>
      <c r="BS32" s="19"/>
      <c r="BT32" s="19"/>
      <c r="BU32" s="19"/>
      <c r="CI32"/>
      <c r="CJ32"/>
      <c r="CK32"/>
      <c r="CL32"/>
    </row>
    <row r="33" spans="1:90" hidden="1" x14ac:dyDescent="0.25">
      <c r="A33" s="33"/>
      <c r="B33" s="31"/>
      <c r="C33" s="30"/>
      <c r="F33" s="5"/>
      <c r="G33" s="1"/>
      <c r="H33" s="1"/>
      <c r="I33" s="1"/>
      <c r="J33" s="1"/>
      <c r="K33" s="1"/>
      <c r="O33" s="19"/>
      <c r="P33" s="2"/>
      <c r="Q33" s="19"/>
      <c r="R33" s="20"/>
      <c r="S33" s="20"/>
      <c r="T33" s="20"/>
      <c r="U33" s="2"/>
      <c r="W33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/>
      <c r="AN33" s="15"/>
      <c r="AO33" s="19"/>
      <c r="AP33" s="15"/>
      <c r="AQ33" s="19"/>
      <c r="AR33" s="15"/>
      <c r="AS33" s="19"/>
      <c r="AT33" s="15"/>
      <c r="AU33" s="19"/>
      <c r="AV33" s="15"/>
      <c r="AW33" s="19"/>
      <c r="AX33" s="15"/>
      <c r="AY33" s="19"/>
      <c r="AZ33" s="15"/>
      <c r="BA33" s="19"/>
      <c r="BC33" s="56"/>
      <c r="BD33" s="56"/>
      <c r="BG33" s="23"/>
      <c r="BH33" s="17"/>
      <c r="BI33" s="15"/>
      <c r="BJ33" s="19"/>
      <c r="BK33" s="15"/>
      <c r="BL33" s="19"/>
      <c r="BM33" s="19"/>
      <c r="BN33" s="19"/>
      <c r="BO33" s="20"/>
      <c r="BP33" s="19"/>
      <c r="BQ33" s="15"/>
      <c r="BR33" s="19"/>
      <c r="BS33" s="19"/>
      <c r="BT33" s="19"/>
      <c r="BU33" s="19"/>
      <c r="CI33"/>
      <c r="CJ33"/>
      <c r="CK33"/>
      <c r="CL33"/>
    </row>
    <row r="34" spans="1:90" hidden="1" x14ac:dyDescent="0.25">
      <c r="A34" s="33"/>
      <c r="B34" s="31"/>
      <c r="C34" s="30"/>
      <c r="F34" s="5"/>
      <c r="G34" s="1"/>
      <c r="H34" s="1"/>
      <c r="I34" s="1"/>
      <c r="J34" s="1"/>
      <c r="K34" s="1"/>
      <c r="O34" s="19"/>
      <c r="P34" s="2"/>
      <c r="Q34" s="19"/>
      <c r="R34" s="20"/>
      <c r="S34" s="20"/>
      <c r="T34" s="20"/>
      <c r="U34" s="2"/>
      <c r="W34"/>
      <c r="Z34" s="20"/>
      <c r="AA34" s="19"/>
      <c r="AB34" s="20"/>
      <c r="AC34" s="19"/>
      <c r="AD34" s="20"/>
      <c r="AE34" s="19"/>
      <c r="AF34" s="20"/>
      <c r="AG34" s="19"/>
      <c r="AH34" s="20"/>
      <c r="AI34" s="19"/>
      <c r="AJ34" s="20"/>
      <c r="AK34" s="19"/>
      <c r="AL34" s="20"/>
      <c r="AM34" s="19"/>
      <c r="AN34" s="15"/>
      <c r="AO34" s="19"/>
      <c r="AP34" s="15"/>
      <c r="AQ34" s="19"/>
      <c r="AR34" s="15"/>
      <c r="AS34" s="19"/>
      <c r="AT34" s="15"/>
      <c r="AU34" s="19"/>
      <c r="AV34" s="15"/>
      <c r="AW34" s="19"/>
      <c r="AX34" s="15"/>
      <c r="AY34" s="19"/>
      <c r="AZ34" s="15"/>
      <c r="BA34" s="19"/>
      <c r="BC34" s="56"/>
      <c r="BD34" s="56"/>
      <c r="BG34" s="19"/>
      <c r="BH34" s="17"/>
      <c r="BI34" s="15"/>
      <c r="BJ34" s="19"/>
      <c r="BK34" s="15"/>
      <c r="BL34" s="19"/>
      <c r="BM34" s="19"/>
      <c r="BN34" s="19"/>
      <c r="BO34" s="20"/>
      <c r="BP34" s="19"/>
      <c r="BQ34" s="15"/>
      <c r="BR34" s="19"/>
      <c r="BS34" s="19"/>
      <c r="BT34" s="19"/>
      <c r="BU34" s="19"/>
      <c r="CI34"/>
      <c r="CJ34"/>
      <c r="CK34"/>
      <c r="CL34"/>
    </row>
    <row r="35" spans="1:90" hidden="1" x14ac:dyDescent="0.25">
      <c r="A35" s="33"/>
      <c r="B35" s="31"/>
      <c r="C35" s="30"/>
      <c r="F35" s="5"/>
      <c r="G35" s="1"/>
      <c r="H35" s="1"/>
      <c r="I35" s="1"/>
      <c r="J35" s="1"/>
      <c r="K35" s="1"/>
      <c r="O35" s="19"/>
      <c r="P35" s="15"/>
      <c r="Q35" s="19"/>
      <c r="R35" s="20"/>
      <c r="S35" s="20"/>
      <c r="T35" s="20"/>
      <c r="U35" s="2"/>
      <c r="W35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15"/>
      <c r="AO35" s="19"/>
      <c r="AP35" s="15"/>
      <c r="AQ35" s="19"/>
      <c r="AR35" s="15"/>
      <c r="AS35" s="19"/>
      <c r="AT35" s="15"/>
      <c r="AU35" s="19"/>
      <c r="AV35" s="15"/>
      <c r="AW35" s="19"/>
      <c r="AX35" s="15"/>
      <c r="AY35" s="19"/>
      <c r="AZ35" s="15"/>
      <c r="BA35" s="19"/>
      <c r="BC35" s="56"/>
      <c r="BD35" s="56"/>
      <c r="BG35" s="19"/>
      <c r="BH35" s="17"/>
      <c r="BI35" s="15"/>
      <c r="BJ35" s="19"/>
      <c r="BK35" s="15"/>
      <c r="BL35" s="19"/>
      <c r="BM35" s="19"/>
      <c r="BN35" s="19"/>
      <c r="BO35" s="20"/>
      <c r="BP35" s="19"/>
      <c r="BQ35" s="15"/>
      <c r="BR35" s="19"/>
      <c r="BS35" s="19"/>
      <c r="BT35" s="19"/>
      <c r="BU35" s="19"/>
      <c r="CI35"/>
      <c r="CJ35"/>
      <c r="CK35"/>
      <c r="CL35"/>
    </row>
    <row r="36" spans="1:90" hidden="1" x14ac:dyDescent="0.25">
      <c r="A36" s="92"/>
      <c r="B36" s="31"/>
      <c r="C36" s="30"/>
      <c r="F36" s="5"/>
      <c r="G36" s="1"/>
      <c r="H36" s="1"/>
      <c r="I36" s="1"/>
      <c r="J36" s="1"/>
      <c r="K36" s="1"/>
      <c r="O36" s="19"/>
      <c r="P36" s="2"/>
      <c r="Q36" s="19"/>
      <c r="R36" s="20"/>
      <c r="S36" s="20"/>
      <c r="T36" s="20"/>
      <c r="U36" s="2"/>
      <c r="W36"/>
      <c r="Z36" s="20"/>
      <c r="AA36" s="19"/>
      <c r="AB36" s="20"/>
      <c r="AC36" s="19"/>
      <c r="AD36" s="20"/>
      <c r="AE36" s="19"/>
      <c r="AF36" s="20"/>
      <c r="AG36" s="19"/>
      <c r="AH36" s="20"/>
      <c r="AI36" s="19"/>
      <c r="AJ36" s="20"/>
      <c r="AK36" s="19"/>
      <c r="AL36" s="20"/>
      <c r="AM36" s="19"/>
      <c r="AN36" s="15"/>
      <c r="AO36" s="19"/>
      <c r="AP36" s="15"/>
      <c r="AQ36" s="19"/>
      <c r="AR36" s="15"/>
      <c r="AS36" s="19"/>
      <c r="AT36" s="15"/>
      <c r="AU36" s="19"/>
      <c r="AV36" s="15"/>
      <c r="AW36" s="19"/>
      <c r="AX36" s="15"/>
      <c r="AY36" s="19"/>
      <c r="AZ36" s="15"/>
      <c r="BA36" s="19"/>
      <c r="BC36" s="56"/>
      <c r="BD36" s="56"/>
      <c r="BG36" s="23"/>
      <c r="BH36" s="17"/>
      <c r="BI36" s="15"/>
      <c r="BJ36" s="19"/>
      <c r="BK36" s="15"/>
      <c r="BL36" s="19"/>
      <c r="BM36" s="19"/>
      <c r="BN36" s="19"/>
      <c r="BO36" s="20"/>
      <c r="BP36" s="19"/>
      <c r="BQ36" s="15"/>
      <c r="BR36" s="19"/>
      <c r="BS36" s="19"/>
      <c r="BT36" s="19"/>
      <c r="BU36" s="19"/>
      <c r="CI36"/>
      <c r="CJ36"/>
      <c r="CK36"/>
      <c r="CL36"/>
    </row>
    <row r="37" spans="1:90" hidden="1" x14ac:dyDescent="0.25">
      <c r="A37" s="92"/>
      <c r="B37" s="31"/>
      <c r="C37" s="30"/>
      <c r="F37" s="5"/>
      <c r="G37" s="1"/>
      <c r="H37" s="1"/>
      <c r="I37" s="1"/>
      <c r="J37" s="1"/>
      <c r="K37" s="1"/>
      <c r="O37" s="19"/>
      <c r="P37" s="2"/>
      <c r="Q37" s="19"/>
      <c r="R37" s="20"/>
      <c r="S37" s="20"/>
      <c r="T37" s="20"/>
      <c r="U37" s="2"/>
      <c r="W37"/>
      <c r="Z37" s="20"/>
      <c r="AA37" s="19"/>
      <c r="AB37" s="20"/>
      <c r="AC37" s="19"/>
      <c r="AD37" s="20"/>
      <c r="AE37" s="19"/>
      <c r="AF37" s="20"/>
      <c r="AG37" s="19"/>
      <c r="AH37" s="20"/>
      <c r="AI37" s="19"/>
      <c r="AJ37" s="20"/>
      <c r="AK37" s="19"/>
      <c r="AL37" s="20"/>
      <c r="AM37" s="19"/>
      <c r="AN37" s="15"/>
      <c r="AO37" s="19"/>
      <c r="AP37" s="15"/>
      <c r="AQ37" s="19"/>
      <c r="AR37" s="15"/>
      <c r="AS37" s="19"/>
      <c r="AT37" s="15"/>
      <c r="AU37" s="19"/>
      <c r="AV37" s="15"/>
      <c r="AW37" s="19"/>
      <c r="AX37" s="15"/>
      <c r="AY37" s="19"/>
      <c r="AZ37" s="15"/>
      <c r="BA37" s="19"/>
      <c r="BC37" s="56"/>
      <c r="BD37" s="56"/>
      <c r="BG37" s="23"/>
      <c r="BH37" s="17"/>
      <c r="BI37" s="15"/>
      <c r="BJ37" s="19"/>
      <c r="BK37" s="15"/>
      <c r="BL37" s="19"/>
      <c r="BM37" s="19"/>
      <c r="BN37" s="19"/>
      <c r="BO37" s="20"/>
      <c r="BP37" s="19"/>
      <c r="BQ37" s="15"/>
      <c r="BR37" s="19"/>
      <c r="BS37" s="19"/>
      <c r="BT37" s="19"/>
      <c r="BU37" s="19"/>
      <c r="CI37"/>
      <c r="CJ37"/>
      <c r="CK37"/>
      <c r="CL37"/>
    </row>
    <row r="38" spans="1:90" hidden="1" x14ac:dyDescent="0.25">
      <c r="A38" s="92"/>
      <c r="B38" s="31"/>
      <c r="C38" s="30"/>
      <c r="F38" s="5"/>
      <c r="G38" s="1"/>
      <c r="H38" s="1"/>
      <c r="I38" s="1"/>
      <c r="J38" s="1"/>
      <c r="K38" s="1"/>
      <c r="O38" s="19"/>
      <c r="P38" s="2"/>
      <c r="Q38" s="19"/>
      <c r="R38" s="20"/>
      <c r="S38" s="20"/>
      <c r="T38" s="20"/>
      <c r="U38" s="2"/>
      <c r="W38"/>
      <c r="Z38" s="20"/>
      <c r="AA38" s="19"/>
      <c r="AB38" s="20"/>
      <c r="AC38" s="19"/>
      <c r="AD38" s="20"/>
      <c r="AE38" s="19"/>
      <c r="AF38" s="20"/>
      <c r="AG38" s="19"/>
      <c r="AH38" s="20"/>
      <c r="AI38" s="19"/>
      <c r="AJ38" s="20"/>
      <c r="AK38" s="19"/>
      <c r="AL38" s="20"/>
      <c r="AM38" s="19"/>
      <c r="AN38" s="15"/>
      <c r="AO38" s="19"/>
      <c r="AP38" s="15"/>
      <c r="AQ38" s="19"/>
      <c r="AR38" s="15"/>
      <c r="AS38" s="19"/>
      <c r="AT38" s="15"/>
      <c r="AU38" s="19"/>
      <c r="AV38" s="15"/>
      <c r="AW38" s="19"/>
      <c r="AX38" s="15"/>
      <c r="AY38" s="19"/>
      <c r="AZ38" s="15"/>
      <c r="BA38" s="19"/>
      <c r="BC38" s="56"/>
      <c r="BD38" s="56"/>
      <c r="BG38" s="23"/>
      <c r="BH38" s="17"/>
      <c r="BI38" s="15"/>
      <c r="BJ38" s="19"/>
      <c r="BK38" s="15"/>
      <c r="BL38" s="19"/>
      <c r="BM38" s="19"/>
      <c r="BN38" s="19"/>
      <c r="BO38" s="20"/>
      <c r="BP38" s="19"/>
      <c r="BQ38" s="15"/>
      <c r="BR38" s="19"/>
      <c r="BS38" s="19"/>
      <c r="BT38" s="19"/>
      <c r="BU38" s="19"/>
      <c r="CI38"/>
      <c r="CJ38"/>
      <c r="CK38"/>
      <c r="CL38"/>
    </row>
    <row r="39" spans="1:90" hidden="1" x14ac:dyDescent="0.25">
      <c r="A39" s="92"/>
      <c r="B39" s="31"/>
      <c r="C39" s="30"/>
      <c r="F39" s="5"/>
      <c r="G39" s="1"/>
      <c r="H39" s="1"/>
      <c r="I39" s="1"/>
      <c r="J39" s="1"/>
      <c r="K39" s="1"/>
      <c r="O39" s="19"/>
      <c r="P39" s="2"/>
      <c r="Q39" s="19"/>
      <c r="R39" s="20"/>
      <c r="S39" s="20"/>
      <c r="T39" s="20"/>
      <c r="U39" s="2"/>
      <c r="W39"/>
      <c r="Z39" s="20"/>
      <c r="AA39" s="19"/>
      <c r="AB39" s="20"/>
      <c r="AC39" s="19"/>
      <c r="AD39" s="20"/>
      <c r="AE39" s="19"/>
      <c r="AF39" s="20"/>
      <c r="AG39" s="19"/>
      <c r="AH39" s="20"/>
      <c r="AI39" s="19"/>
      <c r="AJ39" s="20"/>
      <c r="AK39" s="19"/>
      <c r="AL39" s="20"/>
      <c r="AM39" s="19"/>
      <c r="AN39" s="15"/>
      <c r="AO39" s="19"/>
      <c r="AP39" s="15"/>
      <c r="AQ39" s="19"/>
      <c r="AR39" s="15"/>
      <c r="AS39" s="19"/>
      <c r="AT39" s="15"/>
      <c r="AU39" s="19"/>
      <c r="AV39" s="15"/>
      <c r="AW39" s="19"/>
      <c r="AX39" s="15"/>
      <c r="AY39" s="19"/>
      <c r="AZ39" s="15"/>
      <c r="BA39" s="19"/>
      <c r="BC39" s="56"/>
      <c r="BD39" s="56"/>
      <c r="BG39" s="23"/>
      <c r="BH39" s="17"/>
      <c r="BI39" s="15"/>
      <c r="BJ39" s="19"/>
      <c r="BK39" s="15"/>
      <c r="BL39" s="19"/>
      <c r="BM39" s="19"/>
      <c r="BN39" s="19"/>
      <c r="BO39" s="20"/>
      <c r="BP39" s="19"/>
      <c r="BQ39" s="15"/>
      <c r="BR39" s="19"/>
      <c r="BS39" s="19"/>
      <c r="BT39" s="19"/>
      <c r="BU39" s="19"/>
      <c r="CI39"/>
      <c r="CJ39"/>
      <c r="CK39"/>
      <c r="CL39"/>
    </row>
    <row r="40" spans="1:90" hidden="1" x14ac:dyDescent="0.25">
      <c r="A40" s="92"/>
      <c r="B40" s="31"/>
      <c r="C40" s="30"/>
      <c r="F40" s="5"/>
      <c r="G40" s="1"/>
      <c r="H40" s="1"/>
      <c r="I40" s="1"/>
      <c r="J40" s="1"/>
      <c r="K40" s="1"/>
      <c r="O40" s="19"/>
      <c r="P40" s="2"/>
      <c r="Q40" s="19"/>
      <c r="R40" s="20"/>
      <c r="S40" s="20"/>
      <c r="T40" s="20"/>
      <c r="U40" s="2"/>
      <c r="W40"/>
      <c r="Z40" s="20"/>
      <c r="AA40" s="19"/>
      <c r="AB40" s="20"/>
      <c r="AC40" s="19"/>
      <c r="AD40" s="20"/>
      <c r="AE40" s="19"/>
      <c r="AF40" s="20"/>
      <c r="AG40" s="19"/>
      <c r="AH40" s="20"/>
      <c r="AI40" s="19"/>
      <c r="AJ40" s="20"/>
      <c r="AK40" s="19"/>
      <c r="AL40" s="20"/>
      <c r="AM40" s="19"/>
      <c r="AN40" s="15"/>
      <c r="AO40" s="19"/>
      <c r="AP40" s="15"/>
      <c r="AQ40" s="19"/>
      <c r="AR40" s="15"/>
      <c r="AS40" s="19"/>
      <c r="AT40" s="15"/>
      <c r="AU40" s="19"/>
      <c r="AV40" s="15"/>
      <c r="AW40" s="19"/>
      <c r="AX40" s="15"/>
      <c r="AY40" s="19"/>
      <c r="AZ40" s="15"/>
      <c r="BA40" s="19"/>
      <c r="BC40" s="56"/>
      <c r="BD40" s="56"/>
      <c r="BG40" s="23"/>
      <c r="BH40" s="17"/>
      <c r="BI40" s="15"/>
      <c r="BJ40" s="19"/>
      <c r="BK40" s="15"/>
      <c r="BL40" s="19"/>
      <c r="BM40" s="19"/>
      <c r="BN40" s="19"/>
      <c r="BO40" s="20"/>
      <c r="BP40" s="19"/>
      <c r="BQ40" s="15"/>
      <c r="BR40" s="19"/>
      <c r="BS40" s="19"/>
      <c r="BT40" s="19"/>
      <c r="BU40" s="19"/>
      <c r="CI40"/>
      <c r="CJ40"/>
      <c r="CK40"/>
      <c r="CL40"/>
    </row>
    <row r="41" spans="1:90" hidden="1" x14ac:dyDescent="0.25">
      <c r="A41" s="92"/>
      <c r="B41" s="31"/>
      <c r="C41" s="30"/>
      <c r="F41" s="5"/>
      <c r="G41" s="1"/>
      <c r="H41" s="1"/>
      <c r="I41" s="1"/>
      <c r="J41" s="1"/>
      <c r="K41" s="1"/>
      <c r="O41" s="19"/>
      <c r="P41" s="2"/>
      <c r="Q41" s="19"/>
      <c r="R41" s="20"/>
      <c r="S41" s="20"/>
      <c r="T41" s="20"/>
      <c r="U41" s="2"/>
      <c r="W41"/>
      <c r="Z41" s="20"/>
      <c r="AA41" s="19"/>
      <c r="AB41" s="20"/>
      <c r="AC41" s="19"/>
      <c r="AD41" s="20"/>
      <c r="AE41" s="19"/>
      <c r="AF41" s="20"/>
      <c r="AG41" s="19"/>
      <c r="AH41" s="20"/>
      <c r="AI41" s="19"/>
      <c r="AJ41" s="20"/>
      <c r="AK41" s="19"/>
      <c r="AL41" s="20"/>
      <c r="AM41" s="19"/>
      <c r="AN41" s="15"/>
      <c r="AO41" s="19"/>
      <c r="AP41" s="15"/>
      <c r="AQ41" s="19"/>
      <c r="AR41" s="15"/>
      <c r="AS41" s="19"/>
      <c r="AT41" s="15"/>
      <c r="AU41" s="19"/>
      <c r="AV41" s="15"/>
      <c r="AW41" s="19"/>
      <c r="AX41" s="15"/>
      <c r="AY41" s="19"/>
      <c r="AZ41" s="15"/>
      <c r="BA41" s="19"/>
      <c r="BC41" s="56"/>
      <c r="BD41" s="56"/>
      <c r="BG41" s="23"/>
      <c r="BH41" s="17"/>
      <c r="BI41" s="15"/>
      <c r="BJ41" s="19"/>
      <c r="BK41" s="15"/>
      <c r="BL41" s="19"/>
      <c r="BM41" s="19"/>
      <c r="BN41" s="19"/>
      <c r="BO41" s="20"/>
      <c r="BP41" s="19"/>
      <c r="BQ41" s="15"/>
      <c r="BR41" s="19"/>
      <c r="BS41" s="19"/>
      <c r="BT41" s="19"/>
      <c r="BU41" s="19"/>
      <c r="CI41"/>
      <c r="CJ41"/>
      <c r="CK41"/>
      <c r="CL41"/>
    </row>
    <row r="42" spans="1:90" x14ac:dyDescent="0.25">
      <c r="A42" s="33">
        <v>101</v>
      </c>
      <c r="B42" s="91" t="s">
        <v>125</v>
      </c>
      <c r="C42" s="30" t="s">
        <v>9</v>
      </c>
      <c r="D42" t="s">
        <v>88</v>
      </c>
      <c r="E42" t="s">
        <v>109</v>
      </c>
      <c r="F42" s="5">
        <v>17000</v>
      </c>
      <c r="G42" s="1" t="s">
        <v>130</v>
      </c>
      <c r="H42" s="1" t="s">
        <v>131</v>
      </c>
      <c r="I42" s="1" t="s">
        <v>132</v>
      </c>
      <c r="J42" s="1" t="s">
        <v>133</v>
      </c>
      <c r="K42" s="1" t="s">
        <v>102</v>
      </c>
      <c r="L42" t="s">
        <v>100</v>
      </c>
      <c r="M42" t="s">
        <v>92</v>
      </c>
      <c r="N42" t="s">
        <v>92</v>
      </c>
      <c r="O42" s="19">
        <v>27162</v>
      </c>
      <c r="P42" s="2">
        <v>200</v>
      </c>
      <c r="Q42" s="19">
        <v>135.81</v>
      </c>
      <c r="R42" s="20">
        <v>66.666666666666671</v>
      </c>
      <c r="S42" s="20">
        <v>66.666666666666671</v>
      </c>
      <c r="T42" s="20">
        <v>66.666666666666671</v>
      </c>
      <c r="U42" s="2" t="s">
        <v>115</v>
      </c>
      <c r="V42" t="s">
        <v>94</v>
      </c>
      <c r="W42"/>
      <c r="Y42" t="s">
        <v>95</v>
      </c>
      <c r="Z42" s="20">
        <v>0</v>
      </c>
      <c r="AA42" s="19">
        <v>0</v>
      </c>
      <c r="AB42" s="20">
        <v>0</v>
      </c>
      <c r="AC42" s="19">
        <v>0</v>
      </c>
      <c r="AD42" s="20">
        <v>0</v>
      </c>
      <c r="AE42" s="19">
        <v>0</v>
      </c>
      <c r="AF42" s="20">
        <v>66.666666666666671</v>
      </c>
      <c r="AG42" s="19">
        <v>9054</v>
      </c>
      <c r="AH42" s="20">
        <v>66.666666666666671</v>
      </c>
      <c r="AI42" s="19">
        <v>9054</v>
      </c>
      <c r="AJ42" s="20">
        <v>133.33333333333334</v>
      </c>
      <c r="AK42" s="19">
        <v>18108</v>
      </c>
      <c r="AL42" s="20">
        <v>66.666666666666671</v>
      </c>
      <c r="AM42" s="19">
        <v>9054</v>
      </c>
      <c r="AN42" s="15">
        <v>66.666666666666671</v>
      </c>
      <c r="AO42" s="19">
        <v>9054</v>
      </c>
      <c r="AP42" s="15">
        <v>66.666666666666671</v>
      </c>
      <c r="AQ42" s="19">
        <v>9054</v>
      </c>
      <c r="AR42" s="15">
        <v>200</v>
      </c>
      <c r="AS42" s="19">
        <v>27162</v>
      </c>
      <c r="AT42" s="15">
        <v>66.666666666666671</v>
      </c>
      <c r="AU42" s="19">
        <v>9054</v>
      </c>
      <c r="AV42" s="15">
        <v>66.666666666666671</v>
      </c>
      <c r="AW42" s="19">
        <v>9054</v>
      </c>
      <c r="AX42" s="15">
        <v>66.666666666666671</v>
      </c>
      <c r="AY42" s="19">
        <v>9054</v>
      </c>
      <c r="AZ42" s="15">
        <v>200</v>
      </c>
      <c r="BA42" s="19">
        <v>27162</v>
      </c>
      <c r="BB42" s="17" t="s">
        <v>95</v>
      </c>
      <c r="BC42" s="56">
        <v>0</v>
      </c>
      <c r="BD42" s="56">
        <v>0</v>
      </c>
      <c r="BE42" s="56">
        <v>90</v>
      </c>
      <c r="BF42" s="56">
        <v>90</v>
      </c>
      <c r="BG42" s="19">
        <v>121.67</v>
      </c>
      <c r="BH42" s="17">
        <v>10950.3</v>
      </c>
      <c r="BI42" s="15">
        <v>0</v>
      </c>
      <c r="BJ42" s="19">
        <v>0</v>
      </c>
      <c r="BK42" s="15">
        <v>0</v>
      </c>
      <c r="BL42" s="19">
        <v>0</v>
      </c>
      <c r="BM42" s="19">
        <v>90</v>
      </c>
      <c r="BN42" s="19">
        <v>10950.3</v>
      </c>
      <c r="BO42" s="20">
        <v>90</v>
      </c>
      <c r="BP42" s="19">
        <v>10950.3</v>
      </c>
      <c r="BQ42" s="15">
        <v>623.33333333333337</v>
      </c>
      <c r="BR42" s="19">
        <v>83382.3</v>
      </c>
      <c r="BS42" s="19">
        <v>4.9048411764705886</v>
      </c>
      <c r="BT42" s="19"/>
      <c r="BU42" s="19"/>
      <c r="CI42"/>
      <c r="CJ42"/>
      <c r="CK42"/>
      <c r="CL42"/>
    </row>
    <row r="43" spans="1:90" x14ac:dyDescent="0.25">
      <c r="A43" s="33">
        <v>102</v>
      </c>
      <c r="B43" s="31" t="s">
        <v>125</v>
      </c>
      <c r="C43" s="30" t="s">
        <v>9</v>
      </c>
      <c r="D43" t="s">
        <v>88</v>
      </c>
      <c r="E43" t="s">
        <v>109</v>
      </c>
      <c r="F43" s="5">
        <v>30000</v>
      </c>
      <c r="G43" s="1" t="s">
        <v>134</v>
      </c>
      <c r="H43" s="1" t="s">
        <v>135</v>
      </c>
      <c r="I43" s="1" t="s">
        <v>112</v>
      </c>
      <c r="J43" s="1" t="s">
        <v>113</v>
      </c>
      <c r="K43" s="1" t="s">
        <v>114</v>
      </c>
      <c r="L43" t="s">
        <v>100</v>
      </c>
      <c r="M43" t="s">
        <v>100</v>
      </c>
      <c r="N43" t="s">
        <v>100</v>
      </c>
      <c r="O43" s="19">
        <v>65070</v>
      </c>
      <c r="P43" s="2">
        <v>495</v>
      </c>
      <c r="Q43" s="19">
        <v>131.45454545454547</v>
      </c>
      <c r="R43" s="20">
        <v>165</v>
      </c>
      <c r="S43" s="20">
        <v>165</v>
      </c>
      <c r="T43" s="20">
        <v>165</v>
      </c>
      <c r="U43" s="2" t="s">
        <v>115</v>
      </c>
      <c r="V43" t="s">
        <v>94</v>
      </c>
      <c r="W43"/>
      <c r="Y43" t="s">
        <v>95</v>
      </c>
      <c r="Z43" s="20">
        <v>0</v>
      </c>
      <c r="AA43" s="19">
        <v>0</v>
      </c>
      <c r="AB43" s="20">
        <v>0</v>
      </c>
      <c r="AC43" s="19">
        <v>0</v>
      </c>
      <c r="AD43" s="20">
        <v>0</v>
      </c>
      <c r="AE43" s="19">
        <v>0</v>
      </c>
      <c r="AF43" s="20">
        <v>165</v>
      </c>
      <c r="AG43" s="19">
        <v>21690.000000000004</v>
      </c>
      <c r="AH43" s="20">
        <v>165</v>
      </c>
      <c r="AI43" s="19">
        <v>21690.000000000004</v>
      </c>
      <c r="AJ43" s="20">
        <v>330</v>
      </c>
      <c r="AK43" s="19">
        <v>43380.000000000007</v>
      </c>
      <c r="AL43" s="20">
        <v>165</v>
      </c>
      <c r="AM43" s="19">
        <v>21690.000000000004</v>
      </c>
      <c r="AN43" s="15">
        <v>165</v>
      </c>
      <c r="AO43" s="19">
        <v>21690.000000000004</v>
      </c>
      <c r="AP43" s="15">
        <v>165</v>
      </c>
      <c r="AQ43" s="19">
        <v>21690.000000000004</v>
      </c>
      <c r="AR43" s="15">
        <v>495</v>
      </c>
      <c r="AS43" s="19">
        <v>65070.000000000015</v>
      </c>
      <c r="AT43" s="15">
        <v>165</v>
      </c>
      <c r="AU43" s="19">
        <v>21690.000000000004</v>
      </c>
      <c r="AV43" s="15">
        <v>165</v>
      </c>
      <c r="AW43" s="19">
        <v>21690.000000000004</v>
      </c>
      <c r="AX43" s="15">
        <v>165</v>
      </c>
      <c r="AY43" s="19">
        <v>21690.000000000004</v>
      </c>
      <c r="AZ43" s="15">
        <v>495</v>
      </c>
      <c r="BA43" s="19">
        <v>65070.000000000015</v>
      </c>
      <c r="BB43" s="17" t="s">
        <v>95</v>
      </c>
      <c r="BC43" s="56">
        <v>0</v>
      </c>
      <c r="BD43" s="56">
        <v>200</v>
      </c>
      <c r="BE43" s="56">
        <v>180</v>
      </c>
      <c r="BF43" s="56">
        <v>380</v>
      </c>
      <c r="BG43" s="19">
        <v>152.96</v>
      </c>
      <c r="BH43" s="17">
        <v>58124.800000000003</v>
      </c>
      <c r="BI43" s="15">
        <v>0</v>
      </c>
      <c r="BJ43" s="19">
        <v>0</v>
      </c>
      <c r="BK43" s="15">
        <v>200</v>
      </c>
      <c r="BL43" s="19">
        <v>30592</v>
      </c>
      <c r="BM43" s="19">
        <v>180</v>
      </c>
      <c r="BN43" s="19">
        <v>27532.800000000003</v>
      </c>
      <c r="BO43" s="20">
        <v>380</v>
      </c>
      <c r="BP43" s="19">
        <v>58124.800000000003</v>
      </c>
      <c r="BQ43" s="15">
        <v>1700</v>
      </c>
      <c r="BR43" s="19">
        <v>231644.80000000005</v>
      </c>
      <c r="BS43" s="19">
        <v>7.7214933333333349</v>
      </c>
      <c r="BT43" s="19"/>
      <c r="BU43" s="19"/>
      <c r="CI43"/>
      <c r="CJ43"/>
      <c r="CK43"/>
      <c r="CL43"/>
    </row>
    <row r="44" spans="1:90" hidden="1" x14ac:dyDescent="0.25">
      <c r="A44" s="33"/>
      <c r="B44" s="31"/>
      <c r="C44" s="30"/>
      <c r="F44" s="5"/>
      <c r="G44" s="1"/>
      <c r="H44" s="1"/>
      <c r="I44" s="1"/>
      <c r="J44" s="1"/>
      <c r="K44" s="1"/>
      <c r="O44" s="19"/>
      <c r="P44" s="2"/>
      <c r="Q44" s="19"/>
      <c r="R44" s="20"/>
      <c r="S44" s="20"/>
      <c r="T44" s="20"/>
      <c r="U44" s="2"/>
      <c r="W44"/>
      <c r="Z44" s="20"/>
      <c r="AA44" s="19"/>
      <c r="AB44" s="20"/>
      <c r="AC44" s="19"/>
      <c r="AD44" s="20"/>
      <c r="AE44" s="19"/>
      <c r="AF44" s="20"/>
      <c r="AG44" s="19"/>
      <c r="AH44" s="20"/>
      <c r="AI44" s="19"/>
      <c r="AJ44" s="20"/>
      <c r="AK44" s="19"/>
      <c r="AL44" s="20"/>
      <c r="AM44" s="19"/>
      <c r="AN44" s="15"/>
      <c r="AO44" s="19"/>
      <c r="AP44" s="15"/>
      <c r="AQ44" s="19"/>
      <c r="AR44" s="15"/>
      <c r="AS44" s="19"/>
      <c r="AT44" s="15"/>
      <c r="AU44" s="19"/>
      <c r="AV44" s="15"/>
      <c r="AW44" s="19"/>
      <c r="AX44" s="15"/>
      <c r="AY44" s="19"/>
      <c r="AZ44" s="15"/>
      <c r="BA44" s="19"/>
      <c r="BC44" s="56"/>
      <c r="BD44" s="56"/>
      <c r="BG44" s="19"/>
      <c r="BH44" s="17"/>
      <c r="BI44" s="15"/>
      <c r="BJ44" s="19"/>
      <c r="BK44" s="15"/>
      <c r="BL44" s="19"/>
      <c r="BM44" s="19"/>
      <c r="BN44" s="19"/>
      <c r="BO44" s="20"/>
      <c r="BP44" s="19"/>
      <c r="BQ44" s="15"/>
      <c r="BR44" s="19"/>
      <c r="BS44" s="19"/>
      <c r="BT44" s="19"/>
      <c r="BU44" s="19"/>
      <c r="CI44"/>
      <c r="CJ44"/>
      <c r="CK44"/>
      <c r="CL44"/>
    </row>
    <row r="45" spans="1:90" hidden="1" x14ac:dyDescent="0.25">
      <c r="A45" s="33"/>
      <c r="B45" s="31"/>
      <c r="C45" s="30"/>
      <c r="F45" s="5"/>
      <c r="G45" s="1"/>
      <c r="I45" s="1"/>
      <c r="J45" s="1"/>
      <c r="K45" s="1"/>
      <c r="O45" s="19"/>
      <c r="P45" s="15"/>
      <c r="Q45" s="19"/>
      <c r="R45" s="20"/>
      <c r="S45" s="20"/>
      <c r="T45" s="20"/>
      <c r="U45" s="2"/>
      <c r="W45"/>
      <c r="Z45" s="20"/>
      <c r="AA45" s="19"/>
      <c r="AB45" s="20"/>
      <c r="AC45" s="19"/>
      <c r="AD45" s="20"/>
      <c r="AE45" s="19"/>
      <c r="AF45" s="20"/>
      <c r="AG45" s="19"/>
      <c r="AH45" s="20"/>
      <c r="AI45" s="19"/>
      <c r="AJ45" s="20"/>
      <c r="AK45" s="19"/>
      <c r="AL45" s="20"/>
      <c r="AM45" s="19"/>
      <c r="AN45" s="15"/>
      <c r="AO45" s="19"/>
      <c r="AP45" s="15"/>
      <c r="AQ45" s="19"/>
      <c r="AR45" s="15"/>
      <c r="AS45" s="19"/>
      <c r="AT45" s="15"/>
      <c r="AU45" s="19"/>
      <c r="AV45" s="15"/>
      <c r="AW45" s="19"/>
      <c r="AX45" s="15"/>
      <c r="AY45" s="19"/>
      <c r="AZ45" s="15"/>
      <c r="BA45" s="19"/>
      <c r="BC45" s="56"/>
      <c r="BD45" s="56"/>
      <c r="BG45" s="19"/>
      <c r="BH45" s="17"/>
      <c r="BI45" s="15"/>
      <c r="BJ45" s="19"/>
      <c r="BK45" s="15"/>
      <c r="BL45" s="19"/>
      <c r="BM45" s="19"/>
      <c r="BN45" s="19"/>
      <c r="BO45" s="20"/>
      <c r="BP45" s="19"/>
      <c r="BQ45" s="15"/>
      <c r="BR45" s="19"/>
      <c r="BS45" s="19"/>
      <c r="BT45" s="19"/>
      <c r="BU45" s="19"/>
      <c r="CI45"/>
      <c r="CJ45"/>
      <c r="CK45"/>
      <c r="CL45"/>
    </row>
    <row r="46" spans="1:90" ht="15.75" hidden="1" thickTop="1" x14ac:dyDescent="0.25">
      <c r="A46" s="33"/>
      <c r="B46" s="43"/>
      <c r="C46" s="30"/>
      <c r="F46" s="5"/>
      <c r="G46" s="1"/>
      <c r="H46" s="1"/>
      <c r="I46" s="1"/>
      <c r="J46" s="1"/>
      <c r="K46" s="1"/>
      <c r="O46" s="19"/>
      <c r="P46" s="2"/>
      <c r="Q46" s="19"/>
      <c r="R46" s="20"/>
      <c r="S46" s="20"/>
      <c r="T46" s="20"/>
      <c r="U46" s="2"/>
      <c r="W46"/>
      <c r="Z46" s="20"/>
      <c r="AA46" s="19"/>
      <c r="AB46" s="20"/>
      <c r="AC46" s="19"/>
      <c r="AD46" s="20"/>
      <c r="AE46" s="19"/>
      <c r="AF46" s="20"/>
      <c r="AG46" s="19"/>
      <c r="AH46" s="20"/>
      <c r="AI46" s="19"/>
      <c r="AJ46" s="20"/>
      <c r="AK46" s="19"/>
      <c r="AL46" s="20"/>
      <c r="AM46" s="19"/>
      <c r="AN46" s="15"/>
      <c r="AO46" s="19"/>
      <c r="AP46" s="15"/>
      <c r="AQ46" s="19"/>
      <c r="AR46" s="15"/>
      <c r="AS46" s="19"/>
      <c r="AT46" s="15"/>
      <c r="AU46" s="19"/>
      <c r="AV46" s="15"/>
      <c r="AW46" s="19"/>
      <c r="AX46" s="15"/>
      <c r="AY46" s="19"/>
      <c r="AZ46" s="15"/>
      <c r="BA46" s="19"/>
      <c r="BC46" s="56"/>
      <c r="BD46" s="56"/>
      <c r="BG46" s="23"/>
      <c r="BH46" s="17"/>
      <c r="BI46" s="15"/>
      <c r="BJ46" s="19"/>
      <c r="BK46" s="15"/>
      <c r="BL46" s="19"/>
      <c r="BM46" s="19"/>
      <c r="BN46" s="19"/>
      <c r="BO46" s="20"/>
      <c r="BP46" s="19"/>
      <c r="BQ46" s="15"/>
      <c r="BR46" s="19"/>
      <c r="BS46" s="19"/>
      <c r="BT46" s="19"/>
      <c r="BU46" s="19"/>
      <c r="CI46"/>
      <c r="CJ46"/>
      <c r="CK46"/>
      <c r="CL46"/>
    </row>
    <row r="47" spans="1:90" ht="15.75" hidden="1" thickTop="1" x14ac:dyDescent="0.25">
      <c r="A47" s="33"/>
      <c r="B47" s="43"/>
      <c r="C47" s="30"/>
      <c r="F47" s="5"/>
      <c r="G47" s="1"/>
      <c r="I47" s="1"/>
      <c r="J47" s="1"/>
      <c r="K47" s="1"/>
      <c r="O47" s="19"/>
      <c r="P47" s="15"/>
      <c r="Q47" s="19"/>
      <c r="R47" s="20"/>
      <c r="S47" s="20"/>
      <c r="T47" s="20"/>
      <c r="U47" s="2"/>
      <c r="W47"/>
      <c r="Z47" s="20"/>
      <c r="AA47" s="19"/>
      <c r="AB47" s="20"/>
      <c r="AC47" s="19"/>
      <c r="AD47" s="20"/>
      <c r="AE47" s="19"/>
      <c r="AF47" s="20"/>
      <c r="AG47" s="19"/>
      <c r="AH47" s="20"/>
      <c r="AI47" s="19"/>
      <c r="AJ47" s="20"/>
      <c r="AK47" s="19"/>
      <c r="AL47" s="20"/>
      <c r="AM47" s="19"/>
      <c r="AN47" s="15"/>
      <c r="AO47" s="19"/>
      <c r="AP47" s="15"/>
      <c r="AQ47" s="19"/>
      <c r="AR47" s="15"/>
      <c r="AS47" s="19"/>
      <c r="AT47" s="15"/>
      <c r="AU47" s="19"/>
      <c r="AV47" s="15"/>
      <c r="AW47" s="19"/>
      <c r="AX47" s="15"/>
      <c r="AY47" s="19"/>
      <c r="AZ47" s="15"/>
      <c r="BA47" s="19"/>
      <c r="BC47" s="56"/>
      <c r="BD47" s="56"/>
      <c r="BG47" s="19"/>
      <c r="BH47" s="17"/>
      <c r="BI47" s="15"/>
      <c r="BJ47" s="19"/>
      <c r="BK47" s="15"/>
      <c r="BL47" s="19"/>
      <c r="BM47" s="19"/>
      <c r="BN47" s="19"/>
      <c r="BO47" s="20"/>
      <c r="BP47" s="19"/>
      <c r="BQ47" s="15"/>
      <c r="BR47" s="19"/>
      <c r="BS47" s="19"/>
      <c r="BT47" s="19"/>
      <c r="BU47" s="19"/>
      <c r="CI47"/>
      <c r="CJ47"/>
      <c r="CK47"/>
      <c r="CL47"/>
    </row>
    <row r="48" spans="1:90" hidden="1" x14ac:dyDescent="0.25">
      <c r="A48" s="33"/>
      <c r="B48" s="91"/>
      <c r="C48" s="30"/>
      <c r="F48" s="5"/>
      <c r="G48" s="1"/>
      <c r="H48" s="1"/>
      <c r="I48" s="1"/>
      <c r="J48" s="1"/>
      <c r="K48" s="1"/>
      <c r="O48" s="19"/>
      <c r="P48" s="2"/>
      <c r="Q48" s="19"/>
      <c r="R48" s="20"/>
      <c r="S48" s="20"/>
      <c r="T48" s="20"/>
      <c r="U48" s="2"/>
      <c r="W48"/>
      <c r="Z48" s="20"/>
      <c r="AA48" s="19"/>
      <c r="AB48" s="20"/>
      <c r="AC48" s="19"/>
      <c r="AD48" s="20"/>
      <c r="AE48" s="19"/>
      <c r="AF48" s="20"/>
      <c r="AG48" s="19"/>
      <c r="AH48" s="20"/>
      <c r="AI48" s="19"/>
      <c r="AJ48" s="20"/>
      <c r="AK48" s="19"/>
      <c r="AL48" s="20"/>
      <c r="AM48" s="19"/>
      <c r="AN48" s="15"/>
      <c r="AO48" s="19"/>
      <c r="AP48" s="15"/>
      <c r="AQ48" s="19"/>
      <c r="AR48" s="15"/>
      <c r="AS48" s="19"/>
      <c r="AT48" s="15"/>
      <c r="AU48" s="19"/>
      <c r="AV48" s="15"/>
      <c r="AW48" s="19"/>
      <c r="AX48" s="15"/>
      <c r="AY48" s="19"/>
      <c r="AZ48" s="15"/>
      <c r="BA48" s="19"/>
      <c r="BC48" s="56"/>
      <c r="BD48" s="56"/>
      <c r="BG48" s="23"/>
      <c r="BH48" s="17"/>
      <c r="BI48" s="15"/>
      <c r="BJ48" s="19"/>
      <c r="BK48" s="15"/>
      <c r="BL48" s="19"/>
      <c r="BM48" s="19"/>
      <c r="BN48" s="19"/>
      <c r="BO48" s="20"/>
      <c r="BP48" s="19"/>
      <c r="BQ48" s="15"/>
      <c r="BR48" s="19"/>
      <c r="BS48" s="19"/>
      <c r="BT48" s="19"/>
      <c r="BU48" s="19"/>
      <c r="CI48"/>
      <c r="CJ48"/>
      <c r="CK48"/>
      <c r="CL48"/>
    </row>
    <row r="49" spans="1:90" hidden="1" x14ac:dyDescent="0.25">
      <c r="A49" s="33"/>
      <c r="B49" s="31"/>
      <c r="C49" s="30"/>
      <c r="F49" s="5"/>
      <c r="G49" s="1"/>
      <c r="I49" s="1"/>
      <c r="J49" s="1"/>
      <c r="K49" s="1"/>
      <c r="O49" s="19"/>
      <c r="P49" s="2"/>
      <c r="Q49" s="19"/>
      <c r="R49" s="20"/>
      <c r="S49" s="20"/>
      <c r="T49" s="20"/>
      <c r="U49" s="2"/>
      <c r="W49"/>
      <c r="Z49" s="20"/>
      <c r="AA49" s="19"/>
      <c r="AB49" s="20"/>
      <c r="AC49" s="19"/>
      <c r="AD49" s="20"/>
      <c r="AE49" s="19"/>
      <c r="AF49" s="20"/>
      <c r="AG49" s="19"/>
      <c r="AH49" s="20"/>
      <c r="AI49" s="19"/>
      <c r="AJ49" s="20"/>
      <c r="AK49" s="19"/>
      <c r="AL49" s="20"/>
      <c r="AM49" s="19"/>
      <c r="AN49" s="15"/>
      <c r="AO49" s="19"/>
      <c r="AP49" s="15"/>
      <c r="AQ49" s="19"/>
      <c r="AR49" s="15"/>
      <c r="AS49" s="19"/>
      <c r="AT49" s="15"/>
      <c r="AU49" s="19"/>
      <c r="AV49" s="15"/>
      <c r="AW49" s="19"/>
      <c r="AX49" s="15"/>
      <c r="AY49" s="19"/>
      <c r="AZ49" s="15"/>
      <c r="BA49" s="19"/>
      <c r="BC49" s="56"/>
      <c r="BD49" s="56"/>
      <c r="BG49" s="23"/>
      <c r="BH49" s="17"/>
      <c r="BI49" s="15"/>
      <c r="BJ49" s="19"/>
      <c r="BK49" s="15"/>
      <c r="BL49" s="19"/>
      <c r="BM49" s="19"/>
      <c r="BN49" s="19"/>
      <c r="BO49" s="20"/>
      <c r="BP49" s="19"/>
      <c r="BQ49" s="15"/>
      <c r="BR49" s="19"/>
      <c r="BS49" s="19"/>
      <c r="BT49" s="19"/>
      <c r="BU49" s="19"/>
      <c r="CI49"/>
      <c r="CJ49"/>
      <c r="CK49"/>
      <c r="CL49"/>
    </row>
    <row r="50" spans="1:90" hidden="1" x14ac:dyDescent="0.25">
      <c r="A50" s="33"/>
      <c r="B50" s="31"/>
      <c r="C50" s="30"/>
      <c r="F50" s="5"/>
      <c r="G50" s="1"/>
      <c r="I50" s="1"/>
      <c r="J50" s="1"/>
      <c r="K50" s="1"/>
      <c r="O50" s="19"/>
      <c r="P50" s="2"/>
      <c r="Q50" s="19"/>
      <c r="R50" s="20"/>
      <c r="S50" s="20"/>
      <c r="T50" s="20"/>
      <c r="U50" s="2"/>
      <c r="W50"/>
      <c r="Z50" s="20"/>
      <c r="AA50" s="19"/>
      <c r="AB50" s="20"/>
      <c r="AC50" s="19"/>
      <c r="AD50" s="20"/>
      <c r="AE50" s="19"/>
      <c r="AF50" s="20"/>
      <c r="AG50" s="19"/>
      <c r="AH50" s="20"/>
      <c r="AI50" s="19"/>
      <c r="AJ50" s="20"/>
      <c r="AK50" s="19"/>
      <c r="AL50" s="20"/>
      <c r="AM50" s="19"/>
      <c r="AN50" s="15"/>
      <c r="AO50" s="19"/>
      <c r="AP50" s="15"/>
      <c r="AQ50" s="19"/>
      <c r="AR50" s="15"/>
      <c r="AS50" s="19"/>
      <c r="AT50" s="15"/>
      <c r="AU50" s="19"/>
      <c r="AV50" s="15"/>
      <c r="AW50" s="19"/>
      <c r="AX50" s="15"/>
      <c r="AY50" s="19"/>
      <c r="AZ50" s="15"/>
      <c r="BA50" s="19"/>
      <c r="BC50" s="56"/>
      <c r="BD50" s="56"/>
      <c r="BG50" s="23"/>
      <c r="BH50" s="17"/>
      <c r="BI50" s="15"/>
      <c r="BJ50" s="19"/>
      <c r="BK50" s="15"/>
      <c r="BL50" s="19"/>
      <c r="BM50" s="19"/>
      <c r="BN50" s="19"/>
      <c r="BO50" s="20"/>
      <c r="BP50" s="19"/>
      <c r="BQ50" s="15"/>
      <c r="BR50" s="19"/>
      <c r="BS50" s="19"/>
      <c r="BT50" s="19"/>
      <c r="BU50" s="19"/>
      <c r="CI50"/>
      <c r="CJ50"/>
      <c r="CK50"/>
      <c r="CL50"/>
    </row>
    <row r="51" spans="1:90" hidden="1" x14ac:dyDescent="0.25">
      <c r="A51" s="33"/>
      <c r="B51" s="31"/>
      <c r="C51" s="30"/>
      <c r="F51" s="5"/>
      <c r="G51" s="1"/>
      <c r="I51" s="1"/>
      <c r="J51" s="1"/>
      <c r="K51" s="1"/>
      <c r="O51" s="19"/>
      <c r="P51" s="15"/>
      <c r="Q51" s="19"/>
      <c r="R51" s="20"/>
      <c r="S51" s="20"/>
      <c r="T51" s="20"/>
      <c r="U51" s="2"/>
      <c r="W51"/>
      <c r="Z51" s="20"/>
      <c r="AA51" s="19"/>
      <c r="AB51" s="20"/>
      <c r="AC51" s="19"/>
      <c r="AD51" s="20"/>
      <c r="AE51" s="19"/>
      <c r="AF51" s="20"/>
      <c r="AG51" s="19"/>
      <c r="AH51" s="20"/>
      <c r="AI51" s="19"/>
      <c r="AJ51" s="20"/>
      <c r="AK51" s="19"/>
      <c r="AL51" s="20"/>
      <c r="AM51" s="19"/>
      <c r="AN51" s="15"/>
      <c r="AO51" s="19"/>
      <c r="AP51" s="15"/>
      <c r="AQ51" s="19"/>
      <c r="AR51" s="15"/>
      <c r="AS51" s="19"/>
      <c r="AT51" s="15"/>
      <c r="AU51" s="19"/>
      <c r="AV51" s="15"/>
      <c r="AW51" s="19"/>
      <c r="AX51" s="15"/>
      <c r="AY51" s="19"/>
      <c r="AZ51" s="15"/>
      <c r="BA51" s="19"/>
      <c r="BC51" s="56"/>
      <c r="BD51" s="56"/>
      <c r="BG51" s="19"/>
      <c r="BH51" s="17"/>
      <c r="BI51" s="15"/>
      <c r="BJ51" s="19"/>
      <c r="BK51" s="15"/>
      <c r="BL51" s="19"/>
      <c r="BM51" s="19"/>
      <c r="BN51" s="19"/>
      <c r="BO51" s="20"/>
      <c r="BP51" s="19"/>
      <c r="BQ51" s="15"/>
      <c r="BR51" s="19"/>
      <c r="BS51" s="19"/>
      <c r="BT51" s="19"/>
      <c r="BU51" s="19"/>
      <c r="CI51"/>
      <c r="CJ51"/>
      <c r="CK51"/>
      <c r="CL51"/>
    </row>
    <row r="52" spans="1:90" hidden="1" x14ac:dyDescent="0.25">
      <c r="A52" s="33"/>
      <c r="B52" s="31"/>
      <c r="C52" s="30"/>
      <c r="F52" s="5"/>
      <c r="G52" s="1"/>
      <c r="H52" s="1"/>
      <c r="I52" s="1"/>
      <c r="J52" s="1"/>
      <c r="K52" s="1"/>
      <c r="O52" s="19"/>
      <c r="P52" s="15"/>
      <c r="Q52" s="19"/>
      <c r="R52" s="20"/>
      <c r="S52" s="20"/>
      <c r="T52" s="20"/>
      <c r="U52" s="2"/>
      <c r="W52"/>
      <c r="Z52" s="20"/>
      <c r="AA52" s="19"/>
      <c r="AB52" s="20"/>
      <c r="AC52" s="19"/>
      <c r="AD52" s="20"/>
      <c r="AE52" s="19"/>
      <c r="AF52" s="20"/>
      <c r="AG52" s="19"/>
      <c r="AH52" s="20"/>
      <c r="AI52" s="19"/>
      <c r="AJ52" s="20"/>
      <c r="AK52" s="19"/>
      <c r="AL52" s="20"/>
      <c r="AM52" s="19"/>
      <c r="AN52" s="15"/>
      <c r="AO52" s="19"/>
      <c r="AP52" s="15"/>
      <c r="AQ52" s="19"/>
      <c r="AR52" s="15"/>
      <c r="AS52" s="19"/>
      <c r="AT52" s="15"/>
      <c r="AU52" s="19"/>
      <c r="AV52" s="15"/>
      <c r="AW52" s="19"/>
      <c r="AX52" s="15"/>
      <c r="AY52" s="19"/>
      <c r="AZ52" s="15"/>
      <c r="BA52" s="19"/>
      <c r="BC52" s="56"/>
      <c r="BD52" s="56"/>
      <c r="BG52" s="19"/>
      <c r="BH52" s="17"/>
      <c r="BI52" s="15"/>
      <c r="BJ52" s="19"/>
      <c r="BK52" s="15"/>
      <c r="BL52" s="19"/>
      <c r="BM52" s="19"/>
      <c r="BN52" s="19"/>
      <c r="BO52" s="20"/>
      <c r="BP52" s="19"/>
      <c r="BQ52" s="15"/>
      <c r="BR52" s="19"/>
      <c r="BS52" s="19"/>
      <c r="BT52" s="19"/>
      <c r="BU52" s="19"/>
      <c r="CI52"/>
      <c r="CJ52"/>
      <c r="CK52"/>
      <c r="CL52"/>
    </row>
    <row r="53" spans="1:90" hidden="1" x14ac:dyDescent="0.25">
      <c r="A53" s="33"/>
      <c r="B53" s="31"/>
      <c r="C53" s="30"/>
      <c r="F53" s="5"/>
      <c r="G53" s="1"/>
      <c r="H53" s="84"/>
      <c r="I53" s="1"/>
      <c r="J53" s="1"/>
      <c r="K53" s="1"/>
      <c r="O53" s="19"/>
      <c r="P53" s="15"/>
      <c r="Q53" s="19"/>
      <c r="R53" s="20"/>
      <c r="S53" s="20"/>
      <c r="T53" s="20"/>
      <c r="U53" s="2"/>
      <c r="W53"/>
      <c r="Z53" s="20"/>
      <c r="AA53" s="19"/>
      <c r="AB53" s="20"/>
      <c r="AC53" s="19"/>
      <c r="AD53" s="20"/>
      <c r="AE53" s="19"/>
      <c r="AF53" s="20"/>
      <c r="AG53" s="19"/>
      <c r="AH53" s="20"/>
      <c r="AI53" s="19"/>
      <c r="AJ53" s="20"/>
      <c r="AK53" s="19"/>
      <c r="AL53" s="20"/>
      <c r="AM53" s="19"/>
      <c r="AN53" s="15"/>
      <c r="AO53" s="19"/>
      <c r="AP53" s="15"/>
      <c r="AQ53" s="19"/>
      <c r="AR53" s="15"/>
      <c r="AS53" s="19"/>
      <c r="AT53" s="15"/>
      <c r="AU53" s="19"/>
      <c r="AV53" s="15"/>
      <c r="AW53" s="19"/>
      <c r="AX53" s="15"/>
      <c r="AY53" s="19"/>
      <c r="AZ53" s="15"/>
      <c r="BA53" s="19"/>
      <c r="BC53" s="56"/>
      <c r="BD53" s="56"/>
      <c r="BG53" s="23"/>
      <c r="BH53" s="17"/>
      <c r="BI53" s="15"/>
      <c r="BJ53" s="19"/>
      <c r="BK53" s="15"/>
      <c r="BL53" s="19"/>
      <c r="BM53" s="19"/>
      <c r="BN53" s="19"/>
      <c r="BO53" s="20"/>
      <c r="BP53" s="19"/>
      <c r="BQ53" s="15"/>
      <c r="BR53" s="19"/>
      <c r="BS53" s="19"/>
      <c r="BT53" s="19"/>
      <c r="BU53" s="19"/>
      <c r="CI53"/>
      <c r="CJ53"/>
      <c r="CK53"/>
      <c r="CL53"/>
    </row>
    <row r="54" spans="1:90" hidden="1" x14ac:dyDescent="0.25">
      <c r="A54" s="33"/>
      <c r="B54" s="31"/>
      <c r="C54" s="30"/>
      <c r="F54" s="5"/>
      <c r="G54" s="1"/>
      <c r="H54" s="1"/>
      <c r="I54" s="1"/>
      <c r="J54" s="1"/>
      <c r="K54" s="1"/>
      <c r="O54" s="19"/>
      <c r="P54" s="2"/>
      <c r="Q54" s="19"/>
      <c r="R54" s="20"/>
      <c r="S54" s="20"/>
      <c r="T54" s="20"/>
      <c r="U54" s="2"/>
      <c r="W54"/>
      <c r="Z54" s="20"/>
      <c r="AA54" s="19"/>
      <c r="AB54" s="20"/>
      <c r="AC54" s="19"/>
      <c r="AD54" s="20"/>
      <c r="AE54" s="19"/>
      <c r="AF54" s="20"/>
      <c r="AG54" s="19"/>
      <c r="AH54" s="20"/>
      <c r="AI54" s="19"/>
      <c r="AJ54" s="20"/>
      <c r="AK54" s="19"/>
      <c r="AL54" s="20"/>
      <c r="AM54" s="19"/>
      <c r="AN54" s="15"/>
      <c r="AO54" s="19"/>
      <c r="AP54" s="15"/>
      <c r="AQ54" s="19"/>
      <c r="AR54" s="15"/>
      <c r="AS54" s="19"/>
      <c r="AT54" s="15"/>
      <c r="AU54" s="19"/>
      <c r="AV54" s="15"/>
      <c r="AW54" s="19"/>
      <c r="AX54" s="15"/>
      <c r="AY54" s="19"/>
      <c r="AZ54" s="15"/>
      <c r="BA54" s="19"/>
      <c r="BC54" s="56"/>
      <c r="BD54" s="56"/>
      <c r="BG54" s="19"/>
      <c r="BH54" s="17"/>
      <c r="BI54" s="15"/>
      <c r="BJ54" s="19"/>
      <c r="BK54" s="15"/>
      <c r="BL54" s="19"/>
      <c r="BM54" s="19"/>
      <c r="BN54" s="19"/>
      <c r="BO54" s="20"/>
      <c r="BP54" s="19"/>
      <c r="BQ54" s="15"/>
      <c r="BR54" s="19"/>
      <c r="BS54" s="19"/>
      <c r="BT54" s="19"/>
      <c r="BU54" s="19"/>
      <c r="CI54"/>
      <c r="CJ54"/>
      <c r="CK54"/>
      <c r="CL54"/>
    </row>
    <row r="55" spans="1:90" hidden="1" x14ac:dyDescent="0.25">
      <c r="A55" s="33"/>
      <c r="B55" s="31"/>
      <c r="C55" s="30"/>
      <c r="F55" s="5"/>
      <c r="G55" s="1"/>
      <c r="H55" s="1"/>
      <c r="I55" s="1"/>
      <c r="J55" s="1"/>
      <c r="K55" s="1"/>
      <c r="O55" s="19"/>
      <c r="P55" s="2"/>
      <c r="Q55" s="19"/>
      <c r="R55" s="20"/>
      <c r="S55" s="20"/>
      <c r="T55" s="20"/>
      <c r="U55" s="2"/>
      <c r="W55"/>
      <c r="Z55" s="20"/>
      <c r="AA55" s="19"/>
      <c r="AB55" s="20"/>
      <c r="AC55" s="19"/>
      <c r="AD55" s="20"/>
      <c r="AE55" s="19"/>
      <c r="AF55" s="20"/>
      <c r="AG55" s="19"/>
      <c r="AH55" s="20"/>
      <c r="AI55" s="19"/>
      <c r="AJ55" s="20"/>
      <c r="AK55" s="19"/>
      <c r="AL55" s="20"/>
      <c r="AM55" s="19"/>
      <c r="AN55" s="15"/>
      <c r="AO55" s="19"/>
      <c r="AP55" s="15"/>
      <c r="AQ55" s="19"/>
      <c r="AR55" s="15"/>
      <c r="AS55" s="19"/>
      <c r="AT55" s="15"/>
      <c r="AU55" s="19"/>
      <c r="AV55" s="15"/>
      <c r="AW55" s="19"/>
      <c r="AX55" s="15"/>
      <c r="AY55" s="19"/>
      <c r="AZ55" s="15"/>
      <c r="BA55" s="19"/>
      <c r="BC55" s="56"/>
      <c r="BD55" s="56"/>
      <c r="BG55" s="19"/>
      <c r="BH55" s="17"/>
      <c r="BI55" s="15"/>
      <c r="BJ55" s="19"/>
      <c r="BK55" s="15"/>
      <c r="BL55" s="19"/>
      <c r="BM55" s="19"/>
      <c r="BN55" s="19"/>
      <c r="BO55" s="20"/>
      <c r="BP55" s="19"/>
      <c r="BQ55" s="15"/>
      <c r="BR55" s="19"/>
      <c r="BS55" s="19"/>
      <c r="BT55" s="19"/>
      <c r="BU55" s="19"/>
      <c r="CI55"/>
      <c r="CJ55"/>
      <c r="CK55"/>
      <c r="CL55"/>
    </row>
    <row r="56" spans="1:90" hidden="1" x14ac:dyDescent="0.25">
      <c r="A56" s="33"/>
      <c r="B56" s="31"/>
      <c r="C56" s="30"/>
      <c r="F56" s="5"/>
      <c r="G56" s="1"/>
      <c r="H56" s="1"/>
      <c r="I56" s="1"/>
      <c r="J56" s="1"/>
      <c r="K56" s="1"/>
      <c r="O56" s="19"/>
      <c r="P56" s="2"/>
      <c r="Q56" s="19"/>
      <c r="R56" s="20"/>
      <c r="S56" s="20"/>
      <c r="T56" s="20"/>
      <c r="U56" s="2"/>
      <c r="W56"/>
      <c r="Z56" s="20"/>
      <c r="AA56" s="19"/>
      <c r="AB56" s="20"/>
      <c r="AC56" s="19"/>
      <c r="AD56" s="20"/>
      <c r="AE56" s="19"/>
      <c r="AF56" s="20"/>
      <c r="AG56" s="19"/>
      <c r="AH56" s="20"/>
      <c r="AI56" s="19"/>
      <c r="AJ56" s="20"/>
      <c r="AK56" s="19"/>
      <c r="AL56" s="20"/>
      <c r="AM56" s="19"/>
      <c r="AN56" s="15"/>
      <c r="AO56" s="19"/>
      <c r="AP56" s="15"/>
      <c r="AQ56" s="19"/>
      <c r="AR56" s="15"/>
      <c r="AS56" s="19"/>
      <c r="AT56" s="15"/>
      <c r="AU56" s="19"/>
      <c r="AV56" s="15"/>
      <c r="AW56" s="19"/>
      <c r="AX56" s="15"/>
      <c r="AY56" s="19"/>
      <c r="AZ56" s="15"/>
      <c r="BA56" s="19"/>
      <c r="BC56" s="56"/>
      <c r="BD56" s="56"/>
      <c r="BG56" s="23"/>
      <c r="BH56" s="17"/>
      <c r="BI56" s="15"/>
      <c r="BJ56" s="19"/>
      <c r="BK56" s="15"/>
      <c r="BL56" s="19"/>
      <c r="BM56" s="19"/>
      <c r="BN56" s="19"/>
      <c r="BO56" s="20"/>
      <c r="BP56" s="19"/>
      <c r="BQ56" s="15"/>
      <c r="BR56" s="19"/>
      <c r="BS56" s="19"/>
      <c r="BT56" s="19"/>
      <c r="BU56" s="19"/>
      <c r="CI56"/>
      <c r="CJ56"/>
      <c r="CK56"/>
      <c r="CL56"/>
    </row>
    <row r="57" spans="1:90" hidden="1" x14ac:dyDescent="0.25">
      <c r="A57" s="33"/>
      <c r="B57" s="31"/>
      <c r="C57" s="30"/>
      <c r="F57" s="5"/>
      <c r="G57" s="1"/>
      <c r="H57" s="1"/>
      <c r="I57" s="1"/>
      <c r="J57" s="1"/>
      <c r="K57" s="1"/>
      <c r="O57" s="19"/>
      <c r="P57" s="2"/>
      <c r="Q57" s="19"/>
      <c r="R57" s="20"/>
      <c r="S57" s="20"/>
      <c r="T57" s="20"/>
      <c r="U57" s="2"/>
      <c r="W57"/>
      <c r="Z57" s="20"/>
      <c r="AA57" s="19"/>
      <c r="AB57" s="20"/>
      <c r="AC57" s="19"/>
      <c r="AD57" s="20"/>
      <c r="AE57" s="19"/>
      <c r="AF57" s="20"/>
      <c r="AG57" s="19"/>
      <c r="AH57" s="20"/>
      <c r="AI57" s="19"/>
      <c r="AJ57" s="20"/>
      <c r="AK57" s="19"/>
      <c r="AL57" s="20"/>
      <c r="AM57" s="19"/>
      <c r="AN57" s="15"/>
      <c r="AO57" s="19"/>
      <c r="AP57" s="15"/>
      <c r="AQ57" s="19"/>
      <c r="AR57" s="15"/>
      <c r="AS57" s="19"/>
      <c r="AT57" s="15"/>
      <c r="AU57" s="19"/>
      <c r="AV57" s="15"/>
      <c r="AW57" s="19"/>
      <c r="AX57" s="15"/>
      <c r="AY57" s="19"/>
      <c r="AZ57" s="15"/>
      <c r="BA57" s="19"/>
      <c r="BC57" s="56"/>
      <c r="BD57" s="56"/>
      <c r="BG57" s="19"/>
      <c r="BH57" s="17"/>
      <c r="BI57" s="15"/>
      <c r="BJ57" s="19"/>
      <c r="BK57" s="15"/>
      <c r="BL57" s="19"/>
      <c r="BM57" s="19"/>
      <c r="BN57" s="19"/>
      <c r="BO57" s="20"/>
      <c r="BP57" s="19"/>
      <c r="BQ57" s="15"/>
      <c r="BR57" s="19"/>
      <c r="BS57" s="19"/>
      <c r="BT57" s="19"/>
      <c r="BU57" s="19"/>
      <c r="CI57"/>
      <c r="CJ57"/>
      <c r="CK57"/>
      <c r="CL57"/>
    </row>
    <row r="58" spans="1:90" hidden="1" x14ac:dyDescent="0.25">
      <c r="A58" s="33"/>
      <c r="B58" s="31"/>
      <c r="C58" s="30"/>
      <c r="F58" s="5"/>
      <c r="G58" s="1"/>
      <c r="H58" s="1"/>
      <c r="I58" s="1"/>
      <c r="J58" s="1"/>
      <c r="K58" s="1"/>
      <c r="O58" s="19"/>
      <c r="P58" s="2"/>
      <c r="Q58" s="19"/>
      <c r="R58" s="20"/>
      <c r="S58" s="20"/>
      <c r="T58" s="20"/>
      <c r="U58" s="2"/>
      <c r="W58"/>
      <c r="Z58" s="20"/>
      <c r="AA58" s="19"/>
      <c r="AB58" s="20"/>
      <c r="AC58" s="19"/>
      <c r="AD58" s="20"/>
      <c r="AE58" s="19"/>
      <c r="AF58" s="20"/>
      <c r="AG58" s="19"/>
      <c r="AH58" s="20"/>
      <c r="AI58" s="19"/>
      <c r="AJ58" s="20"/>
      <c r="AK58" s="19"/>
      <c r="AL58" s="20"/>
      <c r="AM58" s="19"/>
      <c r="AN58" s="15"/>
      <c r="AO58" s="19"/>
      <c r="AP58" s="15"/>
      <c r="AQ58" s="19"/>
      <c r="AR58" s="15"/>
      <c r="AS58" s="19"/>
      <c r="AT58" s="15"/>
      <c r="AU58" s="19"/>
      <c r="AV58" s="15"/>
      <c r="AW58" s="19"/>
      <c r="AX58" s="15"/>
      <c r="AY58" s="19"/>
      <c r="AZ58" s="15"/>
      <c r="BA58" s="19"/>
      <c r="BC58" s="56"/>
      <c r="BD58" s="56"/>
      <c r="BG58" s="19"/>
      <c r="BH58" s="17"/>
      <c r="BI58" s="15"/>
      <c r="BJ58" s="19"/>
      <c r="BK58" s="15"/>
      <c r="BL58" s="19"/>
      <c r="BM58" s="19"/>
      <c r="BN58" s="19"/>
      <c r="BO58" s="20"/>
      <c r="BP58" s="19"/>
      <c r="BQ58" s="15"/>
      <c r="BR58" s="19"/>
      <c r="BS58" s="19"/>
      <c r="BT58" s="19"/>
      <c r="BU58" s="19"/>
      <c r="CI58"/>
      <c r="CJ58"/>
      <c r="CK58"/>
      <c r="CL58"/>
    </row>
    <row r="59" spans="1:90" hidden="1" x14ac:dyDescent="0.25">
      <c r="A59" s="33"/>
      <c r="B59" s="31"/>
      <c r="C59" s="30"/>
      <c r="F59" s="3"/>
      <c r="G59" s="1"/>
      <c r="H59" s="1"/>
      <c r="I59" s="1"/>
      <c r="J59" s="1"/>
      <c r="K59" s="1"/>
      <c r="L59" s="10"/>
      <c r="M59" s="10"/>
      <c r="N59" s="10"/>
      <c r="O59" s="19"/>
      <c r="P59" s="2"/>
      <c r="Q59" s="19"/>
      <c r="R59" s="20"/>
      <c r="S59" s="20"/>
      <c r="T59" s="20"/>
      <c r="U59" s="2"/>
      <c r="W59"/>
      <c r="Z59" s="20"/>
      <c r="AA59" s="19"/>
      <c r="AB59" s="20"/>
      <c r="AC59" s="19"/>
      <c r="AD59" s="20"/>
      <c r="AE59" s="19"/>
      <c r="AF59" s="20"/>
      <c r="AG59" s="19"/>
      <c r="AH59" s="20"/>
      <c r="AI59" s="19"/>
      <c r="AJ59" s="20"/>
      <c r="AK59" s="19"/>
      <c r="AL59" s="20"/>
      <c r="AM59" s="19"/>
      <c r="AN59" s="15"/>
      <c r="AO59" s="19"/>
      <c r="AP59" s="15"/>
      <c r="AQ59" s="19"/>
      <c r="AR59" s="15"/>
      <c r="AS59" s="19"/>
      <c r="AT59" s="15"/>
      <c r="AU59" s="19"/>
      <c r="AV59" s="15"/>
      <c r="AW59" s="19"/>
      <c r="AX59" s="15"/>
      <c r="AY59" s="19"/>
      <c r="AZ59" s="15"/>
      <c r="BA59" s="19"/>
      <c r="BC59" s="56"/>
      <c r="BD59" s="56"/>
      <c r="BG59" s="23"/>
      <c r="BH59" s="17"/>
      <c r="BI59" s="15"/>
      <c r="BJ59" s="19"/>
      <c r="BK59" s="15"/>
      <c r="BL59" s="19"/>
      <c r="BM59" s="19"/>
      <c r="BN59" s="19"/>
      <c r="BO59" s="20"/>
      <c r="BP59" s="19"/>
      <c r="BQ59" s="15"/>
      <c r="BR59" s="19"/>
      <c r="BS59" s="19"/>
      <c r="BT59" s="19"/>
      <c r="BU59" s="19"/>
      <c r="CI59"/>
      <c r="CJ59"/>
      <c r="CK59"/>
      <c r="CL59"/>
    </row>
    <row r="60" spans="1:90" hidden="1" x14ac:dyDescent="0.25">
      <c r="A60" s="33"/>
      <c r="B60" s="31"/>
      <c r="C60" s="30"/>
      <c r="F60" s="3"/>
      <c r="G60" s="1"/>
      <c r="H60" s="1"/>
      <c r="I60" s="1"/>
      <c r="J60" s="1"/>
      <c r="K60" s="1"/>
      <c r="L60" s="10"/>
      <c r="M60" s="10"/>
      <c r="N60" s="10"/>
      <c r="O60" s="19"/>
      <c r="P60" s="2"/>
      <c r="Q60" s="19"/>
      <c r="R60" s="20"/>
      <c r="S60" s="20"/>
      <c r="T60" s="20"/>
      <c r="U60" s="2"/>
      <c r="W60"/>
      <c r="Y60" s="6"/>
      <c r="Z60" s="20"/>
      <c r="AA60" s="19"/>
      <c r="AB60" s="20"/>
      <c r="AC60" s="19"/>
      <c r="AD60" s="20"/>
      <c r="AE60" s="19"/>
      <c r="AF60" s="20"/>
      <c r="AG60" s="19"/>
      <c r="AH60" s="20"/>
      <c r="AI60" s="19"/>
      <c r="AJ60" s="20"/>
      <c r="AK60" s="19"/>
      <c r="AL60" s="20"/>
      <c r="AM60" s="19"/>
      <c r="AN60" s="15"/>
      <c r="AO60" s="19"/>
      <c r="AP60" s="15"/>
      <c r="AQ60" s="19"/>
      <c r="AR60" s="15"/>
      <c r="AS60" s="19"/>
      <c r="AT60" s="15"/>
      <c r="AU60" s="19"/>
      <c r="AV60" s="15"/>
      <c r="AW60" s="19"/>
      <c r="AX60" s="15"/>
      <c r="AY60" s="19"/>
      <c r="AZ60" s="15"/>
      <c r="BA60" s="19"/>
      <c r="BC60" s="56"/>
      <c r="BD60" s="56"/>
      <c r="BG60" s="23"/>
      <c r="BH60" s="17"/>
      <c r="BI60" s="15"/>
      <c r="BJ60" s="19"/>
      <c r="BK60" s="15"/>
      <c r="BL60" s="19"/>
      <c r="BM60" s="19"/>
      <c r="BN60" s="19"/>
      <c r="BO60" s="20"/>
      <c r="BP60" s="19"/>
      <c r="BQ60" s="15"/>
      <c r="BR60" s="19"/>
      <c r="BS60" s="19"/>
      <c r="BT60" s="19"/>
      <c r="BU60" s="19"/>
      <c r="CI60"/>
      <c r="CJ60"/>
      <c r="CK60"/>
      <c r="CL60"/>
    </row>
    <row r="61" spans="1:90" hidden="1" x14ac:dyDescent="0.25">
      <c r="A61" s="33"/>
      <c r="B61" s="31"/>
      <c r="C61" s="30"/>
      <c r="F61" s="3"/>
      <c r="G61" s="1"/>
      <c r="H61" s="1"/>
      <c r="I61" s="1"/>
      <c r="J61" s="1"/>
      <c r="K61" s="1"/>
      <c r="L61" s="10"/>
      <c r="M61" s="10"/>
      <c r="N61" s="10"/>
      <c r="O61" s="19"/>
      <c r="P61" s="15"/>
      <c r="Q61" s="19"/>
      <c r="R61" s="20"/>
      <c r="S61" s="20"/>
      <c r="T61" s="20"/>
      <c r="U61" s="2"/>
      <c r="W61"/>
      <c r="Z61" s="20"/>
      <c r="AA61" s="19"/>
      <c r="AB61" s="20"/>
      <c r="AC61" s="19"/>
      <c r="AD61" s="20"/>
      <c r="AE61" s="19"/>
      <c r="AF61" s="20"/>
      <c r="AG61" s="19"/>
      <c r="AH61" s="20"/>
      <c r="AI61" s="19"/>
      <c r="AJ61" s="20"/>
      <c r="AK61" s="19"/>
      <c r="AL61" s="20"/>
      <c r="AM61" s="19"/>
      <c r="AN61" s="15"/>
      <c r="AO61" s="19"/>
      <c r="AP61" s="15"/>
      <c r="AQ61" s="19"/>
      <c r="AR61" s="15"/>
      <c r="AS61" s="19"/>
      <c r="AT61" s="15"/>
      <c r="AU61" s="19"/>
      <c r="AV61" s="15"/>
      <c r="AW61" s="19"/>
      <c r="AX61" s="15"/>
      <c r="AY61" s="19"/>
      <c r="AZ61" s="15"/>
      <c r="BA61" s="19"/>
      <c r="BC61" s="56"/>
      <c r="BD61" s="56"/>
      <c r="BG61" s="23"/>
      <c r="BH61" s="17"/>
      <c r="BI61" s="15"/>
      <c r="BJ61" s="19"/>
      <c r="BK61" s="15"/>
      <c r="BL61" s="19"/>
      <c r="BM61" s="19"/>
      <c r="BN61" s="19"/>
      <c r="BO61" s="20"/>
      <c r="BP61" s="19"/>
      <c r="BQ61" s="15"/>
      <c r="BR61" s="19"/>
      <c r="BS61" s="19"/>
      <c r="BT61" s="19"/>
      <c r="BU61" s="19"/>
      <c r="CI61"/>
      <c r="CJ61"/>
      <c r="CK61"/>
      <c r="CL61"/>
    </row>
    <row r="62" spans="1:90" hidden="1" x14ac:dyDescent="0.25">
      <c r="A62" s="33"/>
      <c r="B62" s="31"/>
      <c r="C62" s="30"/>
      <c r="F62" s="3"/>
      <c r="G62" s="1"/>
      <c r="H62" s="1"/>
      <c r="I62" s="1"/>
      <c r="J62" s="1"/>
      <c r="K62" s="1"/>
      <c r="L62" s="10"/>
      <c r="M62" s="10"/>
      <c r="N62" s="10"/>
      <c r="O62" s="19"/>
      <c r="P62" s="2"/>
      <c r="Q62" s="19"/>
      <c r="R62" s="20"/>
      <c r="S62" s="20"/>
      <c r="T62" s="20"/>
      <c r="U62" s="2"/>
      <c r="W62"/>
      <c r="Z62" s="20"/>
      <c r="AA62" s="19"/>
      <c r="AB62" s="20"/>
      <c r="AC62" s="19"/>
      <c r="AD62" s="20"/>
      <c r="AE62" s="19"/>
      <c r="AF62" s="20"/>
      <c r="AG62" s="19"/>
      <c r="AH62" s="20"/>
      <c r="AI62" s="19"/>
      <c r="AJ62" s="20"/>
      <c r="AK62" s="19"/>
      <c r="AL62" s="20"/>
      <c r="AM62" s="19"/>
      <c r="AN62" s="15"/>
      <c r="AO62" s="19"/>
      <c r="AP62" s="15"/>
      <c r="AQ62" s="19"/>
      <c r="AR62" s="15"/>
      <c r="AS62" s="19"/>
      <c r="AT62" s="15"/>
      <c r="AU62" s="19"/>
      <c r="AV62" s="15"/>
      <c r="AW62" s="19"/>
      <c r="AX62" s="15"/>
      <c r="AY62" s="19"/>
      <c r="AZ62" s="15"/>
      <c r="BA62" s="19"/>
      <c r="BC62" s="56"/>
      <c r="BD62" s="56"/>
      <c r="BG62" s="23"/>
      <c r="BH62" s="17"/>
      <c r="BI62" s="15"/>
      <c r="BJ62" s="19"/>
      <c r="BK62" s="15"/>
      <c r="BL62" s="19"/>
      <c r="BM62" s="19"/>
      <c r="BN62" s="19"/>
      <c r="BO62" s="20"/>
      <c r="BP62" s="19"/>
      <c r="BQ62" s="15"/>
      <c r="BR62" s="19"/>
      <c r="BS62" s="19"/>
      <c r="BT62" s="19"/>
      <c r="BU62" s="19"/>
      <c r="CI62"/>
      <c r="CJ62"/>
      <c r="CK62"/>
      <c r="CL62"/>
    </row>
    <row r="63" spans="1:90" hidden="1" x14ac:dyDescent="0.25">
      <c r="A63" s="33"/>
      <c r="B63" s="31"/>
      <c r="C63" s="30"/>
      <c r="F63" s="3"/>
      <c r="G63" s="1"/>
      <c r="H63" s="1"/>
      <c r="I63" s="1"/>
      <c r="J63" s="1"/>
      <c r="K63" s="1"/>
      <c r="L63" s="10"/>
      <c r="M63" s="10"/>
      <c r="N63" s="10"/>
      <c r="O63" s="19"/>
      <c r="P63" s="2"/>
      <c r="Q63" s="19"/>
      <c r="R63" s="20"/>
      <c r="S63" s="20"/>
      <c r="T63" s="20"/>
      <c r="U63" s="2"/>
      <c r="W63"/>
      <c r="Z63" s="20"/>
      <c r="AA63" s="19"/>
      <c r="AB63" s="20"/>
      <c r="AC63" s="19"/>
      <c r="AD63" s="20"/>
      <c r="AE63" s="19"/>
      <c r="AF63" s="20"/>
      <c r="AG63" s="19"/>
      <c r="AH63" s="20"/>
      <c r="AI63" s="19"/>
      <c r="AJ63" s="20"/>
      <c r="AK63" s="19"/>
      <c r="AL63" s="20"/>
      <c r="AM63" s="19"/>
      <c r="AN63" s="15"/>
      <c r="AO63" s="19"/>
      <c r="AP63" s="15"/>
      <c r="AQ63" s="19"/>
      <c r="AR63" s="15"/>
      <c r="AS63" s="19"/>
      <c r="AT63" s="15"/>
      <c r="AU63" s="19"/>
      <c r="AV63" s="15"/>
      <c r="AW63" s="19"/>
      <c r="AX63" s="15"/>
      <c r="AY63" s="19"/>
      <c r="AZ63" s="15"/>
      <c r="BA63" s="19"/>
      <c r="BC63" s="56"/>
      <c r="BD63" s="56"/>
      <c r="BG63" s="23"/>
      <c r="BH63" s="17"/>
      <c r="BI63" s="15"/>
      <c r="BJ63" s="19"/>
      <c r="BK63" s="15"/>
      <c r="BL63" s="19"/>
      <c r="BM63" s="19"/>
      <c r="BN63" s="19"/>
      <c r="BO63" s="20"/>
      <c r="BP63" s="19"/>
      <c r="BQ63" s="15"/>
      <c r="BR63" s="19"/>
      <c r="BS63" s="19"/>
      <c r="BT63" s="19"/>
      <c r="BU63" s="19"/>
      <c r="CI63"/>
      <c r="CJ63"/>
      <c r="CK63"/>
      <c r="CL63"/>
    </row>
    <row r="64" spans="1:90" hidden="1" x14ac:dyDescent="0.25">
      <c r="A64" s="33"/>
      <c r="B64" s="31"/>
      <c r="C64" s="30"/>
      <c r="F64" s="3"/>
      <c r="G64" s="1"/>
      <c r="H64" s="1"/>
      <c r="I64" s="1"/>
      <c r="J64" s="1"/>
      <c r="K64" s="1"/>
      <c r="L64" s="10"/>
      <c r="M64" s="10"/>
      <c r="N64" s="10"/>
      <c r="O64" s="19"/>
      <c r="P64" s="2"/>
      <c r="Q64" s="19"/>
      <c r="R64" s="20"/>
      <c r="S64" s="20"/>
      <c r="T64" s="20"/>
      <c r="U64" s="2"/>
      <c r="W64"/>
      <c r="Z64" s="20"/>
      <c r="AA64" s="19"/>
      <c r="AB64" s="20"/>
      <c r="AC64" s="19"/>
      <c r="AD64" s="20"/>
      <c r="AE64" s="19"/>
      <c r="AF64" s="20"/>
      <c r="AG64" s="19"/>
      <c r="AH64" s="20"/>
      <c r="AI64" s="19"/>
      <c r="AJ64" s="20"/>
      <c r="AK64" s="19"/>
      <c r="AL64" s="20"/>
      <c r="AM64" s="19"/>
      <c r="AN64" s="15"/>
      <c r="AO64" s="19"/>
      <c r="AP64" s="15"/>
      <c r="AQ64" s="19"/>
      <c r="AR64" s="15"/>
      <c r="AS64" s="19"/>
      <c r="AT64" s="15"/>
      <c r="AU64" s="19"/>
      <c r="AV64" s="15"/>
      <c r="AW64" s="19"/>
      <c r="AX64" s="15"/>
      <c r="AY64" s="19"/>
      <c r="AZ64" s="15"/>
      <c r="BA64" s="19"/>
      <c r="BC64" s="56"/>
      <c r="BD64" s="56"/>
      <c r="BG64" s="23"/>
      <c r="BH64" s="17"/>
      <c r="BI64" s="15"/>
      <c r="BJ64" s="19"/>
      <c r="BK64" s="15"/>
      <c r="BL64" s="19"/>
      <c r="BM64" s="19"/>
      <c r="BN64" s="19"/>
      <c r="BO64" s="20"/>
      <c r="BP64" s="19"/>
      <c r="BQ64" s="15"/>
      <c r="BR64" s="19"/>
      <c r="BS64" s="19"/>
      <c r="BT64" s="19"/>
      <c r="BU64" s="19"/>
      <c r="CI64"/>
      <c r="CJ64"/>
      <c r="CK64"/>
      <c r="CL64"/>
    </row>
    <row r="65" spans="1:90" hidden="1" x14ac:dyDescent="0.25">
      <c r="A65" s="33"/>
      <c r="B65" s="31"/>
      <c r="C65" s="30"/>
      <c r="F65" s="3"/>
      <c r="G65" s="1"/>
      <c r="H65" s="1"/>
      <c r="I65" s="1"/>
      <c r="J65" s="1"/>
      <c r="K65" s="1"/>
      <c r="L65" s="10"/>
      <c r="M65" s="10"/>
      <c r="N65" s="10"/>
      <c r="O65" s="19"/>
      <c r="P65" s="2"/>
      <c r="Q65" s="19"/>
      <c r="R65" s="20"/>
      <c r="S65" s="20"/>
      <c r="T65" s="20"/>
      <c r="U65" s="2"/>
      <c r="W65"/>
      <c r="Z65" s="20"/>
      <c r="AA65" s="19"/>
      <c r="AB65" s="20"/>
      <c r="AC65" s="19"/>
      <c r="AD65" s="20"/>
      <c r="AE65" s="19"/>
      <c r="AF65" s="20"/>
      <c r="AG65" s="19"/>
      <c r="AH65" s="20"/>
      <c r="AI65" s="19"/>
      <c r="AJ65" s="20"/>
      <c r="AK65" s="19"/>
      <c r="AL65" s="20"/>
      <c r="AM65" s="19"/>
      <c r="AN65" s="15"/>
      <c r="AO65" s="19"/>
      <c r="AP65" s="15"/>
      <c r="AQ65" s="19"/>
      <c r="AR65" s="15"/>
      <c r="AS65" s="19"/>
      <c r="AT65" s="15"/>
      <c r="AU65" s="19"/>
      <c r="AV65" s="15"/>
      <c r="AW65" s="19"/>
      <c r="AX65" s="15"/>
      <c r="AY65" s="19"/>
      <c r="AZ65" s="15"/>
      <c r="BA65" s="19"/>
      <c r="BC65" s="56"/>
      <c r="BD65" s="56"/>
      <c r="BG65" s="23"/>
      <c r="BH65" s="17"/>
      <c r="BI65" s="15"/>
      <c r="BJ65" s="19"/>
      <c r="BK65" s="15"/>
      <c r="BL65" s="19"/>
      <c r="BM65" s="19"/>
      <c r="BN65" s="19"/>
      <c r="BO65" s="20"/>
      <c r="BP65" s="19"/>
      <c r="BQ65" s="15"/>
      <c r="BR65" s="19"/>
      <c r="BS65" s="19"/>
      <c r="BT65" s="19"/>
      <c r="BU65" s="19"/>
      <c r="CI65"/>
      <c r="CJ65"/>
      <c r="CK65"/>
      <c r="CL65"/>
    </row>
    <row r="66" spans="1:90" hidden="1" x14ac:dyDescent="0.25">
      <c r="A66" s="33"/>
      <c r="B66" s="31"/>
      <c r="C66" s="30"/>
      <c r="F66" s="3"/>
      <c r="G66" s="1"/>
      <c r="H66" s="1"/>
      <c r="I66" s="1"/>
      <c r="J66" s="1"/>
      <c r="K66" s="1"/>
      <c r="L66" s="10"/>
      <c r="M66" s="10"/>
      <c r="N66" s="10"/>
      <c r="O66" s="19"/>
      <c r="P66" s="2"/>
      <c r="Q66" s="19"/>
      <c r="R66" s="20"/>
      <c r="S66" s="20"/>
      <c r="T66" s="20"/>
      <c r="U66" s="2"/>
      <c r="W66"/>
      <c r="Z66" s="20"/>
      <c r="AA66" s="19"/>
      <c r="AB66" s="20"/>
      <c r="AC66" s="19"/>
      <c r="AD66" s="20"/>
      <c r="AE66" s="19"/>
      <c r="AF66" s="20"/>
      <c r="AG66" s="19"/>
      <c r="AH66" s="20"/>
      <c r="AI66" s="19"/>
      <c r="AJ66" s="20"/>
      <c r="AK66" s="19"/>
      <c r="AL66" s="20"/>
      <c r="AM66" s="19"/>
      <c r="AN66" s="15"/>
      <c r="AO66" s="19"/>
      <c r="AP66" s="15"/>
      <c r="AQ66" s="19"/>
      <c r="AR66" s="15"/>
      <c r="AS66" s="19"/>
      <c r="AT66" s="15"/>
      <c r="AU66" s="19"/>
      <c r="AV66" s="15"/>
      <c r="AW66" s="19"/>
      <c r="AX66" s="15"/>
      <c r="AY66" s="19"/>
      <c r="AZ66" s="15"/>
      <c r="BA66" s="19"/>
      <c r="BC66" s="56"/>
      <c r="BD66" s="56"/>
      <c r="BG66" s="23"/>
      <c r="BH66" s="17"/>
      <c r="BI66" s="15"/>
      <c r="BJ66" s="19"/>
      <c r="BK66" s="15"/>
      <c r="BL66" s="19"/>
      <c r="BM66" s="19"/>
      <c r="BN66" s="19"/>
      <c r="BO66" s="20"/>
      <c r="BP66" s="19"/>
      <c r="BQ66" s="15"/>
      <c r="BR66" s="19"/>
      <c r="BS66" s="19"/>
      <c r="BT66" s="19"/>
      <c r="BU66" s="19"/>
      <c r="CI66"/>
      <c r="CJ66"/>
      <c r="CK66"/>
      <c r="CL66"/>
    </row>
    <row r="67" spans="1:90" hidden="1" x14ac:dyDescent="0.25">
      <c r="A67" s="33"/>
      <c r="B67" s="31"/>
      <c r="C67" s="30"/>
      <c r="F67" s="3"/>
      <c r="G67" s="1"/>
      <c r="H67" s="1"/>
      <c r="I67" s="1"/>
      <c r="J67" s="1"/>
      <c r="K67" s="1"/>
      <c r="L67" s="10"/>
      <c r="M67" s="10"/>
      <c r="N67" s="10"/>
      <c r="O67" s="19"/>
      <c r="P67" s="2"/>
      <c r="Q67" s="19"/>
      <c r="R67" s="20"/>
      <c r="S67" s="20"/>
      <c r="T67" s="20"/>
      <c r="U67" s="2"/>
      <c r="W67"/>
      <c r="Z67" s="20"/>
      <c r="AA67" s="19"/>
      <c r="AB67" s="20"/>
      <c r="AC67" s="19"/>
      <c r="AD67" s="20"/>
      <c r="AE67" s="19"/>
      <c r="AF67" s="20"/>
      <c r="AG67" s="19"/>
      <c r="AH67" s="20"/>
      <c r="AI67" s="19"/>
      <c r="AJ67" s="20"/>
      <c r="AK67" s="19"/>
      <c r="AL67" s="20"/>
      <c r="AM67" s="19"/>
      <c r="AN67" s="15"/>
      <c r="AO67" s="19"/>
      <c r="AP67" s="15"/>
      <c r="AQ67" s="19"/>
      <c r="AR67" s="15"/>
      <c r="AS67" s="19"/>
      <c r="AT67" s="15"/>
      <c r="AU67" s="19"/>
      <c r="AV67" s="15"/>
      <c r="AW67" s="19"/>
      <c r="AX67" s="15"/>
      <c r="AY67" s="19"/>
      <c r="AZ67" s="15"/>
      <c r="BA67" s="19"/>
      <c r="BC67" s="56"/>
      <c r="BD67" s="56"/>
      <c r="BG67" s="19"/>
      <c r="BH67" s="17"/>
      <c r="BI67" s="15"/>
      <c r="BJ67" s="19"/>
      <c r="BK67" s="15"/>
      <c r="BL67" s="19"/>
      <c r="BM67" s="19"/>
      <c r="BN67" s="19"/>
      <c r="BO67" s="20"/>
      <c r="BP67" s="19"/>
      <c r="BQ67" s="15"/>
      <c r="BR67" s="19"/>
      <c r="BS67" s="19"/>
      <c r="BT67" s="19"/>
      <c r="BU67" s="19"/>
      <c r="CI67"/>
      <c r="CJ67"/>
      <c r="CK67"/>
      <c r="CL67"/>
    </row>
    <row r="68" spans="1:90" hidden="1" x14ac:dyDescent="0.25">
      <c r="A68" s="33"/>
      <c r="B68" s="31"/>
      <c r="C68" s="30"/>
      <c r="F68" s="3"/>
      <c r="G68" s="1"/>
      <c r="H68" s="1"/>
      <c r="I68" s="1"/>
      <c r="J68" s="1"/>
      <c r="K68" s="1"/>
      <c r="L68" s="10"/>
      <c r="M68" s="10"/>
      <c r="N68" s="10"/>
      <c r="O68" s="19"/>
      <c r="P68" s="2"/>
      <c r="Q68" s="19"/>
      <c r="R68" s="20"/>
      <c r="S68" s="20"/>
      <c r="T68" s="20"/>
      <c r="U68" s="2"/>
      <c r="W68"/>
      <c r="Z68" s="20"/>
      <c r="AA68" s="19"/>
      <c r="AB68" s="20"/>
      <c r="AC68" s="19"/>
      <c r="AD68" s="20"/>
      <c r="AE68" s="19"/>
      <c r="AF68" s="20"/>
      <c r="AG68" s="19"/>
      <c r="AH68" s="20"/>
      <c r="AI68" s="19"/>
      <c r="AJ68" s="20"/>
      <c r="AK68" s="19"/>
      <c r="AL68" s="20"/>
      <c r="AM68" s="19"/>
      <c r="AN68" s="15"/>
      <c r="AO68" s="19"/>
      <c r="AP68" s="15"/>
      <c r="AQ68" s="19"/>
      <c r="AR68" s="15"/>
      <c r="AS68" s="19"/>
      <c r="AT68" s="15"/>
      <c r="AU68" s="19"/>
      <c r="AV68" s="15"/>
      <c r="AW68" s="19"/>
      <c r="AX68" s="15"/>
      <c r="AY68" s="19"/>
      <c r="AZ68" s="15"/>
      <c r="BA68" s="19"/>
      <c r="BC68" s="56"/>
      <c r="BD68" s="56"/>
      <c r="BG68" s="23"/>
      <c r="BH68" s="17"/>
      <c r="BI68" s="15"/>
      <c r="BJ68" s="19"/>
      <c r="BK68" s="15"/>
      <c r="BL68" s="19"/>
      <c r="BM68" s="19"/>
      <c r="BN68" s="19"/>
      <c r="BO68" s="20"/>
      <c r="BP68" s="19"/>
      <c r="BQ68" s="15"/>
      <c r="BR68" s="19"/>
      <c r="BS68" s="19"/>
      <c r="BT68" s="19"/>
      <c r="BU68" s="19"/>
      <c r="CI68"/>
      <c r="CJ68"/>
      <c r="CK68"/>
      <c r="CL68"/>
    </row>
    <row r="69" spans="1:90" hidden="1" x14ac:dyDescent="0.25">
      <c r="A69" s="33"/>
      <c r="B69" s="31"/>
      <c r="C69" s="30"/>
      <c r="F69" s="3"/>
      <c r="G69" s="1"/>
      <c r="H69" s="1"/>
      <c r="I69" s="1"/>
      <c r="J69" s="1"/>
      <c r="K69" s="1"/>
      <c r="L69" s="10"/>
      <c r="M69" s="10"/>
      <c r="N69" s="10"/>
      <c r="O69" s="19"/>
      <c r="P69" s="15"/>
      <c r="Q69" s="19"/>
      <c r="R69" s="20"/>
      <c r="S69" s="20"/>
      <c r="T69" s="20"/>
      <c r="U69" s="2"/>
      <c r="W69"/>
      <c r="Y69" s="6"/>
      <c r="Z69" s="20"/>
      <c r="AA69" s="19"/>
      <c r="AB69" s="20"/>
      <c r="AC69" s="19"/>
      <c r="AD69" s="20"/>
      <c r="AE69" s="19"/>
      <c r="AF69" s="20"/>
      <c r="AG69" s="19"/>
      <c r="AH69" s="20"/>
      <c r="AI69" s="19"/>
      <c r="AJ69" s="20"/>
      <c r="AK69" s="19"/>
      <c r="AL69" s="20"/>
      <c r="AM69" s="19"/>
      <c r="AN69" s="15"/>
      <c r="AO69" s="19"/>
      <c r="AP69" s="15"/>
      <c r="AQ69" s="19"/>
      <c r="AR69" s="15"/>
      <c r="AS69" s="19"/>
      <c r="AT69" s="15"/>
      <c r="AU69" s="19"/>
      <c r="AV69" s="15"/>
      <c r="AW69" s="19"/>
      <c r="AX69" s="15"/>
      <c r="AY69" s="19"/>
      <c r="AZ69" s="15"/>
      <c r="BA69" s="19"/>
      <c r="BC69" s="56"/>
      <c r="BD69" s="56"/>
      <c r="BG69" s="23"/>
      <c r="BH69" s="17"/>
      <c r="BI69" s="15"/>
      <c r="BJ69" s="19"/>
      <c r="BK69" s="15"/>
      <c r="BL69" s="19"/>
      <c r="BM69" s="19"/>
      <c r="BN69" s="19"/>
      <c r="BO69" s="20"/>
      <c r="BP69" s="19"/>
      <c r="BQ69" s="15"/>
      <c r="BR69" s="19"/>
      <c r="BS69" s="19"/>
      <c r="BT69" s="19"/>
      <c r="BU69" s="19"/>
      <c r="CI69"/>
      <c r="CJ69"/>
      <c r="CK69"/>
      <c r="CL69"/>
    </row>
    <row r="70" spans="1:90" hidden="1" x14ac:dyDescent="0.25">
      <c r="A70" s="33"/>
      <c r="B70" s="31"/>
      <c r="C70" s="30"/>
      <c r="F70" s="3"/>
      <c r="G70" s="1"/>
      <c r="H70" s="1"/>
      <c r="I70" s="1"/>
      <c r="J70" s="1"/>
      <c r="K70" s="1"/>
      <c r="L70" s="10"/>
      <c r="M70" s="10"/>
      <c r="N70" s="10"/>
      <c r="O70" s="19"/>
      <c r="P70" s="2"/>
      <c r="Q70" s="19"/>
      <c r="R70" s="20"/>
      <c r="S70" s="20"/>
      <c r="T70" s="20"/>
      <c r="U70" s="2"/>
      <c r="W70"/>
      <c r="Z70" s="20"/>
      <c r="AA70" s="19"/>
      <c r="AB70" s="20"/>
      <c r="AC70" s="19"/>
      <c r="AD70" s="20"/>
      <c r="AE70" s="19"/>
      <c r="AF70" s="20"/>
      <c r="AG70" s="19"/>
      <c r="AH70" s="20"/>
      <c r="AI70" s="19"/>
      <c r="AJ70" s="20"/>
      <c r="AK70" s="19"/>
      <c r="AL70" s="20"/>
      <c r="AM70" s="19"/>
      <c r="AN70" s="15"/>
      <c r="AO70" s="19"/>
      <c r="AP70" s="15"/>
      <c r="AQ70" s="19"/>
      <c r="AR70" s="15"/>
      <c r="AS70" s="19"/>
      <c r="AT70" s="15"/>
      <c r="AU70" s="19"/>
      <c r="AV70" s="15"/>
      <c r="AW70" s="19"/>
      <c r="AX70" s="15"/>
      <c r="AY70" s="19"/>
      <c r="AZ70" s="15"/>
      <c r="BA70" s="19"/>
      <c r="BC70" s="56"/>
      <c r="BD70" s="56"/>
      <c r="BG70" s="19"/>
      <c r="BH70" s="17"/>
      <c r="BI70" s="15"/>
      <c r="BJ70" s="19"/>
      <c r="BK70" s="15"/>
      <c r="BL70" s="19"/>
      <c r="BM70" s="19"/>
      <c r="BN70" s="19"/>
      <c r="BO70" s="20"/>
      <c r="BP70" s="19"/>
      <c r="BQ70" s="15"/>
      <c r="BR70" s="19"/>
      <c r="BS70" s="19"/>
      <c r="BT70" s="19"/>
      <c r="BU70" s="19"/>
      <c r="CI70"/>
      <c r="CJ70"/>
      <c r="CK70"/>
      <c r="CL70"/>
    </row>
    <row r="71" spans="1:90" hidden="1" x14ac:dyDescent="0.25">
      <c r="A71" s="33"/>
      <c r="B71" s="31"/>
      <c r="C71" s="30"/>
      <c r="F71" s="3"/>
      <c r="G71" s="1"/>
      <c r="H71" s="1"/>
      <c r="I71" s="1"/>
      <c r="J71" s="1"/>
      <c r="K71" s="1"/>
      <c r="L71" s="10"/>
      <c r="M71" s="10"/>
      <c r="N71" s="10"/>
      <c r="O71" s="19"/>
      <c r="P71" s="2"/>
      <c r="Q71" s="19"/>
      <c r="R71" s="20"/>
      <c r="S71" s="20"/>
      <c r="T71" s="20"/>
      <c r="U71" s="2"/>
      <c r="W71"/>
      <c r="Z71" s="20"/>
      <c r="AA71" s="19"/>
      <c r="AB71" s="20"/>
      <c r="AC71" s="19"/>
      <c r="AD71" s="20"/>
      <c r="AE71" s="19"/>
      <c r="AF71" s="20"/>
      <c r="AG71" s="19"/>
      <c r="AH71" s="20"/>
      <c r="AI71" s="19"/>
      <c r="AJ71" s="20"/>
      <c r="AK71" s="19"/>
      <c r="AL71" s="20"/>
      <c r="AM71" s="19"/>
      <c r="AN71" s="15"/>
      <c r="AO71" s="19"/>
      <c r="AP71" s="15"/>
      <c r="AQ71" s="19"/>
      <c r="AR71" s="15"/>
      <c r="AS71" s="19"/>
      <c r="AT71" s="15"/>
      <c r="AU71" s="19"/>
      <c r="AV71" s="15"/>
      <c r="AW71" s="19"/>
      <c r="AX71" s="15"/>
      <c r="AY71" s="19"/>
      <c r="AZ71" s="15"/>
      <c r="BA71" s="19"/>
      <c r="BC71" s="56"/>
      <c r="BD71" s="56"/>
      <c r="BG71" s="19"/>
      <c r="BH71" s="17"/>
      <c r="BI71" s="15"/>
      <c r="BJ71" s="19"/>
      <c r="BK71" s="15"/>
      <c r="BL71" s="19"/>
      <c r="BM71" s="19"/>
      <c r="BN71" s="19"/>
      <c r="BO71" s="20"/>
      <c r="BP71" s="19"/>
      <c r="BQ71" s="15"/>
      <c r="BR71" s="19"/>
      <c r="BS71" s="19"/>
      <c r="BT71" s="19"/>
      <c r="BU71" s="19"/>
      <c r="CI71"/>
      <c r="CJ71"/>
      <c r="CK71"/>
      <c r="CL71"/>
    </row>
    <row r="72" spans="1:90" hidden="1" x14ac:dyDescent="0.25">
      <c r="A72" s="33"/>
      <c r="B72" s="31"/>
      <c r="C72" s="30"/>
      <c r="F72" s="3"/>
      <c r="G72" s="1"/>
      <c r="H72" s="1"/>
      <c r="I72" s="1"/>
      <c r="J72" s="1"/>
      <c r="K72" s="1"/>
      <c r="L72" s="10"/>
      <c r="M72" s="10"/>
      <c r="N72" s="10"/>
      <c r="O72" s="19"/>
      <c r="P72" s="2"/>
      <c r="Q72" s="19"/>
      <c r="R72" s="20"/>
      <c r="S72" s="20"/>
      <c r="T72" s="20"/>
      <c r="U72" s="2"/>
      <c r="W72"/>
      <c r="Z72" s="20"/>
      <c r="AA72" s="19"/>
      <c r="AB72" s="20"/>
      <c r="AC72" s="19"/>
      <c r="AD72" s="20"/>
      <c r="AE72" s="19"/>
      <c r="AF72" s="20"/>
      <c r="AG72" s="19"/>
      <c r="AH72" s="20"/>
      <c r="AI72" s="19"/>
      <c r="AJ72" s="20"/>
      <c r="AK72" s="19"/>
      <c r="AL72" s="20"/>
      <c r="AM72" s="19"/>
      <c r="AN72" s="15"/>
      <c r="AO72" s="19"/>
      <c r="AP72" s="15"/>
      <c r="AQ72" s="19"/>
      <c r="AR72" s="15"/>
      <c r="AS72" s="19"/>
      <c r="AT72" s="15"/>
      <c r="AU72" s="19"/>
      <c r="AV72" s="15"/>
      <c r="AW72" s="19"/>
      <c r="AX72" s="15"/>
      <c r="AY72" s="19"/>
      <c r="AZ72" s="15"/>
      <c r="BA72" s="19"/>
      <c r="BC72" s="56"/>
      <c r="BD72" s="56"/>
      <c r="BG72" s="23"/>
      <c r="BH72" s="17"/>
      <c r="BI72" s="15"/>
      <c r="BJ72" s="19"/>
      <c r="BK72" s="15"/>
      <c r="BL72" s="19"/>
      <c r="BM72" s="19"/>
      <c r="BN72" s="19"/>
      <c r="BO72" s="20"/>
      <c r="BP72" s="19"/>
      <c r="BQ72" s="15"/>
      <c r="BR72" s="19"/>
      <c r="BS72" s="19"/>
      <c r="BT72" s="19"/>
      <c r="BU72" s="19"/>
      <c r="CI72"/>
      <c r="CJ72"/>
      <c r="CK72"/>
      <c r="CL72"/>
    </row>
    <row r="73" spans="1:90" hidden="1" x14ac:dyDescent="0.25">
      <c r="A73" s="33"/>
      <c r="B73" s="31"/>
      <c r="C73" s="30"/>
      <c r="F73" s="3"/>
      <c r="G73" s="1"/>
      <c r="H73" s="1"/>
      <c r="I73" s="1"/>
      <c r="J73" s="1"/>
      <c r="K73" s="1"/>
      <c r="L73" s="10"/>
      <c r="M73" s="10"/>
      <c r="N73" s="10"/>
      <c r="O73" s="19"/>
      <c r="P73" s="2"/>
      <c r="Q73" s="19"/>
      <c r="R73" s="20"/>
      <c r="S73" s="20"/>
      <c r="T73" s="20"/>
      <c r="U73" s="2"/>
      <c r="W73"/>
      <c r="Z73" s="20"/>
      <c r="AA73" s="19"/>
      <c r="AB73" s="20"/>
      <c r="AC73" s="19"/>
      <c r="AD73" s="20"/>
      <c r="AE73" s="19"/>
      <c r="AF73" s="20"/>
      <c r="AG73" s="19"/>
      <c r="AH73" s="20"/>
      <c r="AI73" s="19"/>
      <c r="AJ73" s="20"/>
      <c r="AK73" s="19"/>
      <c r="AL73" s="20"/>
      <c r="AM73" s="19"/>
      <c r="AN73" s="15"/>
      <c r="AO73" s="19"/>
      <c r="AP73" s="15"/>
      <c r="AQ73" s="19"/>
      <c r="AR73" s="15"/>
      <c r="AS73" s="19"/>
      <c r="AT73" s="15"/>
      <c r="AU73" s="19"/>
      <c r="AV73" s="15"/>
      <c r="AW73" s="19"/>
      <c r="AX73" s="15"/>
      <c r="AY73" s="19"/>
      <c r="AZ73" s="15"/>
      <c r="BA73" s="19"/>
      <c r="BC73" s="56"/>
      <c r="BD73" s="56"/>
      <c r="BG73" s="23"/>
      <c r="BH73" s="17"/>
      <c r="BI73" s="15"/>
      <c r="BJ73" s="19"/>
      <c r="BK73" s="15"/>
      <c r="BL73" s="19"/>
      <c r="BM73" s="19"/>
      <c r="BN73" s="19"/>
      <c r="BO73" s="20"/>
      <c r="BP73" s="19"/>
      <c r="BQ73" s="15"/>
      <c r="BR73" s="19"/>
      <c r="BS73" s="19"/>
      <c r="BT73" s="19"/>
      <c r="BU73" s="19"/>
      <c r="CI73"/>
      <c r="CJ73"/>
      <c r="CK73"/>
      <c r="CL73"/>
    </row>
    <row r="74" spans="1:90" hidden="1" x14ac:dyDescent="0.25">
      <c r="A74" s="33"/>
      <c r="B74" s="31"/>
      <c r="C74" s="30"/>
      <c r="F74" s="3"/>
      <c r="G74" s="1"/>
      <c r="H74" s="1"/>
      <c r="I74" s="1"/>
      <c r="J74" s="1"/>
      <c r="K74" s="1"/>
      <c r="L74" s="10"/>
      <c r="M74" s="10"/>
      <c r="N74" s="10"/>
      <c r="O74" s="19"/>
      <c r="P74" s="2"/>
      <c r="Q74" s="19"/>
      <c r="R74" s="20"/>
      <c r="S74" s="20"/>
      <c r="T74" s="20"/>
      <c r="U74" s="2"/>
      <c r="W74"/>
      <c r="Z74" s="20"/>
      <c r="AA74" s="19"/>
      <c r="AB74" s="20"/>
      <c r="AC74" s="19"/>
      <c r="AD74" s="20"/>
      <c r="AE74" s="19"/>
      <c r="AF74" s="20"/>
      <c r="AG74" s="19"/>
      <c r="AH74" s="20"/>
      <c r="AI74" s="19"/>
      <c r="AJ74" s="20"/>
      <c r="AK74" s="19"/>
      <c r="AL74" s="20"/>
      <c r="AM74" s="19"/>
      <c r="AN74" s="15"/>
      <c r="AO74" s="19"/>
      <c r="AP74" s="15"/>
      <c r="AQ74" s="19"/>
      <c r="AR74" s="15"/>
      <c r="AS74" s="19"/>
      <c r="AT74" s="15"/>
      <c r="AU74" s="19"/>
      <c r="AV74" s="15"/>
      <c r="AW74" s="19"/>
      <c r="AX74" s="15"/>
      <c r="AY74" s="19"/>
      <c r="AZ74" s="15"/>
      <c r="BA74" s="19"/>
      <c r="BC74" s="56"/>
      <c r="BD74" s="56"/>
      <c r="BG74" s="23"/>
      <c r="BH74" s="17"/>
      <c r="BI74" s="15"/>
      <c r="BJ74" s="19"/>
      <c r="BK74" s="15"/>
      <c r="BL74" s="19"/>
      <c r="BM74" s="19"/>
      <c r="BN74" s="19"/>
      <c r="BO74" s="20"/>
      <c r="BP74" s="19"/>
      <c r="BQ74" s="15"/>
      <c r="BR74" s="19"/>
      <c r="BS74" s="19"/>
      <c r="BT74" s="19"/>
      <c r="BU74" s="19"/>
      <c r="CI74"/>
      <c r="CJ74"/>
      <c r="CK74"/>
      <c r="CL74"/>
    </row>
    <row r="75" spans="1:90" x14ac:dyDescent="0.25">
      <c r="A75" s="33">
        <v>145</v>
      </c>
      <c r="B75" s="31" t="s">
        <v>148</v>
      </c>
      <c r="C75" s="30" t="s">
        <v>8</v>
      </c>
      <c r="D75" t="s">
        <v>88</v>
      </c>
      <c r="E75" t="s">
        <v>109</v>
      </c>
      <c r="F75" s="3">
        <v>30000</v>
      </c>
      <c r="G75" s="1" t="s">
        <v>149</v>
      </c>
      <c r="H75" s="1" t="s">
        <v>150</v>
      </c>
      <c r="I75" s="1" t="s">
        <v>151</v>
      </c>
      <c r="J75" s="1" t="s">
        <v>127</v>
      </c>
      <c r="K75" s="1" t="s">
        <v>105</v>
      </c>
      <c r="L75" s="10" t="s">
        <v>92</v>
      </c>
      <c r="M75" s="10" t="s">
        <v>92</v>
      </c>
      <c r="N75" s="10" t="s">
        <v>92</v>
      </c>
      <c r="O75" s="19">
        <v>172920</v>
      </c>
      <c r="P75" s="2">
        <v>786</v>
      </c>
      <c r="Q75" s="19">
        <v>220</v>
      </c>
      <c r="R75" s="20">
        <v>262</v>
      </c>
      <c r="S75" s="20">
        <v>262</v>
      </c>
      <c r="T75" s="20">
        <v>262</v>
      </c>
      <c r="U75" s="2" t="s">
        <v>144</v>
      </c>
      <c r="V75" t="s">
        <v>94</v>
      </c>
      <c r="W75"/>
      <c r="Y75" t="s">
        <v>95</v>
      </c>
      <c r="Z75" s="20">
        <v>0</v>
      </c>
      <c r="AA75" s="19">
        <v>0</v>
      </c>
      <c r="AB75" s="20">
        <v>0</v>
      </c>
      <c r="AC75" s="19">
        <v>0</v>
      </c>
      <c r="AD75" s="20">
        <v>0</v>
      </c>
      <c r="AE75" s="19">
        <v>0</v>
      </c>
      <c r="AF75" s="20">
        <v>0</v>
      </c>
      <c r="AG75" s="19">
        <v>0</v>
      </c>
      <c r="AH75" s="20">
        <v>0</v>
      </c>
      <c r="AI75" s="19">
        <v>0</v>
      </c>
      <c r="AJ75" s="20">
        <v>0</v>
      </c>
      <c r="AK75" s="19">
        <v>0</v>
      </c>
      <c r="AL75" s="20">
        <v>262</v>
      </c>
      <c r="AM75" s="19">
        <v>57640</v>
      </c>
      <c r="AN75" s="15">
        <v>262</v>
      </c>
      <c r="AO75" s="19">
        <v>57640</v>
      </c>
      <c r="AP75" s="15">
        <v>262</v>
      </c>
      <c r="AQ75" s="19">
        <v>57640</v>
      </c>
      <c r="AR75" s="15">
        <v>786</v>
      </c>
      <c r="AS75" s="19">
        <v>172920</v>
      </c>
      <c r="AT75" s="15">
        <v>262</v>
      </c>
      <c r="AU75" s="19">
        <v>57640</v>
      </c>
      <c r="AV75" s="15">
        <v>262</v>
      </c>
      <c r="AW75" s="19">
        <v>57640</v>
      </c>
      <c r="AX75" s="15">
        <v>262</v>
      </c>
      <c r="AY75" s="19">
        <v>57640</v>
      </c>
      <c r="AZ75" s="15">
        <v>786</v>
      </c>
      <c r="BA75" s="19">
        <v>172920</v>
      </c>
      <c r="BB75" s="17" t="s">
        <v>98</v>
      </c>
      <c r="BC75" s="56">
        <v>0</v>
      </c>
      <c r="BD75" s="56">
        <v>0</v>
      </c>
      <c r="BE75" s="56">
        <v>0</v>
      </c>
      <c r="BF75" s="56">
        <v>0</v>
      </c>
      <c r="BG75" s="23">
        <v>259.60000000000002</v>
      </c>
      <c r="BH75" s="17">
        <v>0</v>
      </c>
      <c r="BI75" s="15">
        <v>0</v>
      </c>
      <c r="BJ75" s="19">
        <v>0</v>
      </c>
      <c r="BK75" s="15">
        <v>0</v>
      </c>
      <c r="BL75" s="19">
        <v>0</v>
      </c>
      <c r="BM75" s="19">
        <v>0</v>
      </c>
      <c r="BN75" s="19">
        <v>0</v>
      </c>
      <c r="BO75" s="20">
        <v>0</v>
      </c>
      <c r="BP75" s="19">
        <v>0</v>
      </c>
      <c r="BQ75" s="15">
        <v>1572</v>
      </c>
      <c r="BR75" s="19">
        <v>345840</v>
      </c>
      <c r="BS75" s="19">
        <v>11.528</v>
      </c>
      <c r="BT75" s="19"/>
      <c r="BU75" s="19"/>
      <c r="CI75"/>
      <c r="CJ75"/>
      <c r="CK75"/>
      <c r="CL75"/>
    </row>
    <row r="76" spans="1:90" hidden="1" x14ac:dyDescent="0.25">
      <c r="A76" s="33"/>
      <c r="B76" s="31"/>
      <c r="C76" s="30"/>
      <c r="F76" s="3"/>
      <c r="G76" s="1"/>
      <c r="H76" s="1"/>
      <c r="I76" s="1"/>
      <c r="J76" s="1"/>
      <c r="K76" s="1"/>
      <c r="O76" s="19"/>
      <c r="P76" s="2"/>
      <c r="Q76" s="19"/>
      <c r="R76" s="20"/>
      <c r="S76" s="20"/>
      <c r="T76" s="20"/>
      <c r="U76" s="2"/>
      <c r="W76"/>
      <c r="Z76" s="20"/>
      <c r="AA76" s="19"/>
      <c r="AB76" s="20"/>
      <c r="AC76" s="19"/>
      <c r="AD76" s="20"/>
      <c r="AE76" s="19"/>
      <c r="AF76" s="20"/>
      <c r="AG76" s="19"/>
      <c r="AH76" s="20"/>
      <c r="AI76" s="19"/>
      <c r="AJ76" s="20"/>
      <c r="AK76" s="19"/>
      <c r="AL76" s="20"/>
      <c r="AM76" s="19"/>
      <c r="AN76" s="15"/>
      <c r="AO76" s="19"/>
      <c r="AP76" s="15"/>
      <c r="AQ76" s="19"/>
      <c r="AR76" s="15"/>
      <c r="AS76" s="19"/>
      <c r="AT76" s="15"/>
      <c r="AU76" s="19"/>
      <c r="AV76" s="15"/>
      <c r="AW76" s="19"/>
      <c r="AX76" s="15"/>
      <c r="AY76" s="19"/>
      <c r="AZ76" s="15"/>
      <c r="BA76" s="19"/>
      <c r="BC76" s="56"/>
      <c r="BD76" s="56"/>
      <c r="BG76" s="23"/>
      <c r="BH76" s="17"/>
      <c r="BI76" s="15"/>
      <c r="BJ76" s="19"/>
      <c r="BK76" s="15"/>
      <c r="BL76" s="19"/>
      <c r="BM76" s="19"/>
      <c r="BN76" s="19"/>
      <c r="BO76" s="20"/>
      <c r="BP76" s="19"/>
      <c r="BQ76" s="15"/>
      <c r="BR76" s="19"/>
      <c r="BS76" s="19"/>
      <c r="BT76" s="19"/>
      <c r="BU76" s="19"/>
      <c r="CI76"/>
      <c r="CJ76"/>
      <c r="CK76"/>
      <c r="CL76"/>
    </row>
    <row r="77" spans="1:90" hidden="1" x14ac:dyDescent="0.25">
      <c r="A77" s="33"/>
      <c r="B77" s="31"/>
      <c r="C77" s="30"/>
      <c r="F77" s="3"/>
      <c r="G77" s="1"/>
      <c r="H77" s="1"/>
      <c r="I77" s="1"/>
      <c r="J77" s="1"/>
      <c r="K77" s="1"/>
      <c r="O77" s="19"/>
      <c r="P77" s="2"/>
      <c r="Q77" s="19"/>
      <c r="R77" s="20"/>
      <c r="S77" s="20"/>
      <c r="T77" s="20"/>
      <c r="U77" s="2"/>
      <c r="W77"/>
      <c r="Z77" s="20"/>
      <c r="AA77" s="19"/>
      <c r="AB77" s="20"/>
      <c r="AC77" s="19"/>
      <c r="AD77" s="20"/>
      <c r="AE77" s="19"/>
      <c r="AF77" s="20"/>
      <c r="AG77" s="19"/>
      <c r="AH77" s="20"/>
      <c r="AI77" s="19"/>
      <c r="AJ77" s="20"/>
      <c r="AK77" s="19"/>
      <c r="AL77" s="20"/>
      <c r="AM77" s="19"/>
      <c r="AN77" s="15"/>
      <c r="AO77" s="19"/>
      <c r="AP77" s="15"/>
      <c r="AQ77" s="19"/>
      <c r="AR77" s="15"/>
      <c r="AS77" s="19"/>
      <c r="AT77" s="15"/>
      <c r="AU77" s="19"/>
      <c r="AV77" s="15"/>
      <c r="AW77" s="19"/>
      <c r="AX77" s="15"/>
      <c r="AY77" s="19"/>
      <c r="AZ77" s="15"/>
      <c r="BA77" s="19"/>
      <c r="BC77" s="56"/>
      <c r="BD77" s="56"/>
      <c r="BG77" s="23"/>
      <c r="BH77" s="17"/>
      <c r="BI77" s="15"/>
      <c r="BJ77" s="19"/>
      <c r="BK77" s="15"/>
      <c r="BL77" s="19"/>
      <c r="BM77" s="19"/>
      <c r="BN77" s="19"/>
      <c r="BO77" s="20"/>
      <c r="BP77" s="19"/>
      <c r="BQ77" s="15"/>
      <c r="BR77" s="19"/>
      <c r="BS77" s="19"/>
      <c r="BT77" s="19"/>
      <c r="BU77" s="19"/>
      <c r="CI77"/>
      <c r="CJ77"/>
      <c r="CK77"/>
      <c r="CL77"/>
    </row>
    <row r="78" spans="1:90" hidden="1" x14ac:dyDescent="0.25">
      <c r="A78" s="92"/>
      <c r="B78" s="31"/>
      <c r="C78" s="30"/>
      <c r="F78" s="3"/>
      <c r="G78" s="1"/>
      <c r="H78" s="1"/>
      <c r="I78" s="1"/>
      <c r="J78" s="1"/>
      <c r="K78" s="1"/>
      <c r="O78" s="19"/>
      <c r="P78" s="2"/>
      <c r="Q78" s="19"/>
      <c r="R78" s="20"/>
      <c r="S78" s="20"/>
      <c r="T78" s="20"/>
      <c r="U78" s="2"/>
      <c r="W78"/>
      <c r="Z78" s="20"/>
      <c r="AA78" s="19"/>
      <c r="AB78" s="20"/>
      <c r="AC78" s="19"/>
      <c r="AD78" s="20"/>
      <c r="AE78" s="19"/>
      <c r="AF78" s="20"/>
      <c r="AG78" s="19"/>
      <c r="AH78" s="20"/>
      <c r="AI78" s="19"/>
      <c r="AJ78" s="20"/>
      <c r="AK78" s="19"/>
      <c r="AL78" s="20"/>
      <c r="AM78" s="19"/>
      <c r="AN78" s="15"/>
      <c r="AO78" s="19"/>
      <c r="AP78" s="15"/>
      <c r="AQ78" s="19"/>
      <c r="AR78" s="15"/>
      <c r="AS78" s="19"/>
      <c r="AT78" s="15"/>
      <c r="AU78" s="19"/>
      <c r="AV78" s="15"/>
      <c r="AW78" s="19"/>
      <c r="AX78" s="15"/>
      <c r="AY78" s="19"/>
      <c r="AZ78" s="15"/>
      <c r="BA78" s="19"/>
      <c r="BC78" s="56"/>
      <c r="BD78" s="56"/>
      <c r="BG78" s="23"/>
      <c r="BH78" s="17"/>
      <c r="BI78" s="15"/>
      <c r="BJ78" s="19"/>
      <c r="BK78" s="15"/>
      <c r="BL78" s="19"/>
      <c r="BM78" s="19"/>
      <c r="BN78" s="19"/>
      <c r="BO78" s="20"/>
      <c r="BP78" s="19"/>
      <c r="BQ78" s="15"/>
      <c r="BR78" s="19"/>
      <c r="BS78" s="19"/>
      <c r="BT78" s="19"/>
      <c r="BU78" s="19"/>
      <c r="CI78"/>
      <c r="CJ78"/>
      <c r="CK78"/>
      <c r="CL78"/>
    </row>
    <row r="79" spans="1:90" hidden="1" x14ac:dyDescent="0.25">
      <c r="A79" s="92"/>
      <c r="B79" s="31"/>
      <c r="C79" s="30"/>
      <c r="F79" s="3"/>
      <c r="G79" s="1"/>
      <c r="I79" s="1"/>
      <c r="J79" s="1"/>
      <c r="K79" s="1"/>
      <c r="O79" s="19"/>
      <c r="P79" s="2"/>
      <c r="Q79" s="19"/>
      <c r="R79" s="20"/>
      <c r="S79" s="20"/>
      <c r="T79" s="20"/>
      <c r="U79" s="2"/>
      <c r="W79"/>
      <c r="Z79" s="20"/>
      <c r="AA79" s="19"/>
      <c r="AB79" s="20"/>
      <c r="AC79" s="19"/>
      <c r="AD79" s="20"/>
      <c r="AE79" s="19"/>
      <c r="AF79" s="20"/>
      <c r="AG79" s="19"/>
      <c r="AH79" s="20"/>
      <c r="AI79" s="19"/>
      <c r="AJ79" s="20"/>
      <c r="AK79" s="19"/>
      <c r="AL79" s="20"/>
      <c r="AM79" s="19"/>
      <c r="AN79" s="15"/>
      <c r="AO79" s="19"/>
      <c r="AP79" s="15"/>
      <c r="AQ79" s="19"/>
      <c r="AR79" s="15"/>
      <c r="AS79" s="19"/>
      <c r="AT79" s="15"/>
      <c r="AU79" s="19"/>
      <c r="AV79" s="15"/>
      <c r="AW79" s="19"/>
      <c r="AX79" s="15"/>
      <c r="AY79" s="19"/>
      <c r="AZ79" s="15"/>
      <c r="BA79" s="19"/>
      <c r="BC79" s="56"/>
      <c r="BD79" s="56"/>
      <c r="BG79" s="23"/>
      <c r="BH79" s="17"/>
      <c r="BI79" s="15"/>
      <c r="BJ79" s="19"/>
      <c r="BK79" s="15"/>
      <c r="BL79" s="19"/>
      <c r="BM79" s="19"/>
      <c r="BN79" s="19"/>
      <c r="BO79" s="20"/>
      <c r="BP79" s="19"/>
      <c r="BQ79" s="15"/>
      <c r="BR79" s="19"/>
      <c r="BS79" s="19"/>
      <c r="BT79" s="19"/>
      <c r="BU79" s="19"/>
      <c r="CI79"/>
      <c r="CJ79"/>
      <c r="CK79"/>
      <c r="CL79"/>
    </row>
    <row r="80" spans="1:90" hidden="1" x14ac:dyDescent="0.25">
      <c r="A80" s="33"/>
      <c r="B80" s="31"/>
      <c r="C80" s="30"/>
      <c r="F80" s="3"/>
      <c r="G80" s="1"/>
      <c r="I80" s="1"/>
      <c r="J80" s="1"/>
      <c r="K80" s="1"/>
      <c r="O80" s="19"/>
      <c r="P80" s="15"/>
      <c r="Q80" s="19"/>
      <c r="R80" s="20"/>
      <c r="S80" s="20"/>
      <c r="T80" s="20"/>
      <c r="U80" s="2"/>
      <c r="W80"/>
      <c r="Y80" s="6"/>
      <c r="Z80" s="20"/>
      <c r="AA80" s="19"/>
      <c r="AB80" s="20"/>
      <c r="AC80" s="19"/>
      <c r="AD80" s="20"/>
      <c r="AE80" s="19"/>
      <c r="AF80" s="20"/>
      <c r="AG80" s="19"/>
      <c r="AH80" s="20"/>
      <c r="AI80" s="19"/>
      <c r="AJ80" s="20"/>
      <c r="AK80" s="19"/>
      <c r="AL80" s="20"/>
      <c r="AM80" s="19"/>
      <c r="AN80" s="15"/>
      <c r="AO80" s="19"/>
      <c r="AP80" s="15"/>
      <c r="AQ80" s="19"/>
      <c r="AR80" s="15"/>
      <c r="AS80" s="19"/>
      <c r="AT80" s="15"/>
      <c r="AU80" s="19"/>
      <c r="AV80" s="15"/>
      <c r="AW80" s="19"/>
      <c r="AX80" s="15"/>
      <c r="AY80" s="19"/>
      <c r="AZ80" s="15"/>
      <c r="BA80" s="19"/>
      <c r="BC80" s="56"/>
      <c r="BD80" s="56"/>
      <c r="BG80" s="23"/>
      <c r="BH80" s="17"/>
      <c r="BI80" s="15"/>
      <c r="BJ80" s="19"/>
      <c r="BK80" s="15"/>
      <c r="BL80" s="19"/>
      <c r="BM80" s="19"/>
      <c r="BN80" s="19"/>
      <c r="BO80" s="20"/>
      <c r="BP80" s="19"/>
      <c r="BQ80" s="15"/>
      <c r="BR80" s="19"/>
      <c r="BS80" s="19"/>
      <c r="BT80" s="19"/>
      <c r="BU80" s="19"/>
      <c r="CI80"/>
      <c r="CJ80"/>
      <c r="CK80"/>
      <c r="CL80"/>
    </row>
    <row r="81" spans="1:90" hidden="1" x14ac:dyDescent="0.25">
      <c r="A81" s="33"/>
      <c r="B81" s="31"/>
      <c r="C81" s="30"/>
      <c r="F81" s="3"/>
      <c r="G81" s="1"/>
      <c r="H81" s="1"/>
      <c r="I81" s="1"/>
      <c r="J81" s="1"/>
      <c r="K81" s="1"/>
      <c r="O81" s="19"/>
      <c r="P81" s="2"/>
      <c r="Q81" s="19"/>
      <c r="R81" s="20"/>
      <c r="S81" s="20"/>
      <c r="T81" s="20"/>
      <c r="U81" s="2"/>
      <c r="W81"/>
      <c r="Z81" s="20"/>
      <c r="AA81" s="19"/>
      <c r="AB81" s="20"/>
      <c r="AC81" s="19"/>
      <c r="AD81" s="20"/>
      <c r="AE81" s="19"/>
      <c r="AF81" s="20"/>
      <c r="AG81" s="19"/>
      <c r="AH81" s="20"/>
      <c r="AI81" s="19"/>
      <c r="AJ81" s="20"/>
      <c r="AK81" s="19"/>
      <c r="AL81" s="20"/>
      <c r="AM81" s="19"/>
      <c r="AN81" s="15"/>
      <c r="AO81" s="19"/>
      <c r="AP81" s="15"/>
      <c r="AQ81" s="19"/>
      <c r="AR81" s="15"/>
      <c r="AS81" s="19"/>
      <c r="AT81" s="15"/>
      <c r="AU81" s="19"/>
      <c r="AV81" s="15"/>
      <c r="AW81" s="19"/>
      <c r="AX81" s="15"/>
      <c r="AY81" s="19"/>
      <c r="AZ81" s="15"/>
      <c r="BA81" s="19"/>
      <c r="BC81" s="56"/>
      <c r="BD81" s="56"/>
      <c r="BG81" s="19"/>
      <c r="BH81" s="17"/>
      <c r="BI81" s="15"/>
      <c r="BJ81" s="19"/>
      <c r="BK81" s="15"/>
      <c r="BL81" s="19"/>
      <c r="BM81" s="19"/>
      <c r="BN81" s="19"/>
      <c r="BO81" s="20"/>
      <c r="BP81" s="19"/>
      <c r="BQ81" s="15"/>
      <c r="BR81" s="19"/>
      <c r="BS81" s="19"/>
      <c r="BT81" s="19"/>
      <c r="BU81" s="19"/>
      <c r="CI81"/>
      <c r="CJ81"/>
      <c r="CK81"/>
      <c r="CL81"/>
    </row>
    <row r="82" spans="1:90" hidden="1" x14ac:dyDescent="0.25">
      <c r="A82" s="33"/>
      <c r="B82" s="31"/>
      <c r="C82" s="30"/>
      <c r="F82" s="3"/>
      <c r="G82" s="1"/>
      <c r="H82" s="1"/>
      <c r="I82" s="1"/>
      <c r="J82" s="1"/>
      <c r="K82" s="1"/>
      <c r="O82" s="19"/>
      <c r="P82" s="2"/>
      <c r="Q82" s="19"/>
      <c r="R82" s="20"/>
      <c r="S82" s="20"/>
      <c r="T82" s="20"/>
      <c r="U82" s="2"/>
      <c r="W82"/>
      <c r="Z82" s="20"/>
      <c r="AA82" s="19"/>
      <c r="AB82" s="20"/>
      <c r="AC82" s="19"/>
      <c r="AD82" s="20"/>
      <c r="AE82" s="19"/>
      <c r="AF82" s="20"/>
      <c r="AG82" s="19"/>
      <c r="AH82" s="20"/>
      <c r="AI82" s="19"/>
      <c r="AJ82" s="20"/>
      <c r="AK82" s="19"/>
      <c r="AL82" s="20"/>
      <c r="AM82" s="19"/>
      <c r="AN82" s="15"/>
      <c r="AO82" s="19"/>
      <c r="AP82" s="15"/>
      <c r="AQ82" s="19"/>
      <c r="AR82" s="15"/>
      <c r="AS82" s="19"/>
      <c r="AT82" s="15"/>
      <c r="AU82" s="19"/>
      <c r="AV82" s="15"/>
      <c r="AW82" s="19"/>
      <c r="AX82" s="15"/>
      <c r="AY82" s="19"/>
      <c r="AZ82" s="15"/>
      <c r="BA82" s="19"/>
      <c r="BC82" s="56"/>
      <c r="BD82" s="56"/>
      <c r="BG82" s="19"/>
      <c r="BH82" s="17"/>
      <c r="BI82" s="15"/>
      <c r="BJ82" s="19"/>
      <c r="BK82" s="15"/>
      <c r="BL82" s="19"/>
      <c r="BM82" s="19"/>
      <c r="BN82" s="19"/>
      <c r="BO82" s="20"/>
      <c r="BP82" s="19"/>
      <c r="BQ82" s="15"/>
      <c r="BR82" s="19"/>
      <c r="BS82" s="19"/>
      <c r="BT82" s="19"/>
      <c r="BU82" s="19"/>
      <c r="CI82"/>
      <c r="CJ82"/>
      <c r="CK82"/>
      <c r="CL82"/>
    </row>
    <row r="83" spans="1:90" hidden="1" x14ac:dyDescent="0.25">
      <c r="A83" s="33"/>
      <c r="B83" s="31"/>
      <c r="C83" s="30"/>
      <c r="F83" s="3"/>
      <c r="G83" s="1"/>
      <c r="H83" s="1"/>
      <c r="I83" s="1"/>
      <c r="J83" s="1"/>
      <c r="K83" s="1"/>
      <c r="O83" s="19"/>
      <c r="P83" s="2"/>
      <c r="Q83" s="19"/>
      <c r="R83" s="20"/>
      <c r="S83" s="20"/>
      <c r="T83" s="20"/>
      <c r="U83" s="2"/>
      <c r="W83"/>
      <c r="Z83" s="20"/>
      <c r="AA83" s="19"/>
      <c r="AB83" s="20"/>
      <c r="AC83" s="19"/>
      <c r="AD83" s="20"/>
      <c r="AE83" s="19"/>
      <c r="AF83" s="20"/>
      <c r="AG83" s="19"/>
      <c r="AH83" s="20"/>
      <c r="AI83" s="19"/>
      <c r="AJ83" s="20"/>
      <c r="AK83" s="19"/>
      <c r="AL83" s="20"/>
      <c r="AM83" s="19"/>
      <c r="AN83" s="15"/>
      <c r="AO83" s="19"/>
      <c r="AP83" s="15"/>
      <c r="AQ83" s="19"/>
      <c r="AR83" s="15"/>
      <c r="AS83" s="19"/>
      <c r="AT83" s="15"/>
      <c r="AU83" s="19"/>
      <c r="AV83" s="15"/>
      <c r="AW83" s="19"/>
      <c r="AX83" s="15"/>
      <c r="AY83" s="19"/>
      <c r="AZ83" s="15"/>
      <c r="BA83" s="19"/>
      <c r="BC83" s="56"/>
      <c r="BD83" s="56"/>
      <c r="BG83" s="19"/>
      <c r="BH83" s="17"/>
      <c r="BI83" s="15"/>
      <c r="BJ83" s="19"/>
      <c r="BK83" s="15"/>
      <c r="BL83" s="19"/>
      <c r="BM83" s="19"/>
      <c r="BN83" s="19"/>
      <c r="BO83" s="20"/>
      <c r="BP83" s="19"/>
      <c r="BQ83" s="15"/>
      <c r="BR83" s="19"/>
      <c r="BS83" s="19"/>
      <c r="BT83" s="19"/>
      <c r="BU83" s="19"/>
      <c r="CI83"/>
      <c r="CJ83"/>
      <c r="CK83"/>
      <c r="CL83"/>
    </row>
    <row r="84" spans="1:90" hidden="1" x14ac:dyDescent="0.25">
      <c r="A84" s="33"/>
      <c r="B84" s="91"/>
      <c r="C84" s="30"/>
      <c r="F84" s="3"/>
      <c r="G84" s="1"/>
      <c r="H84" s="1"/>
      <c r="I84" s="1"/>
      <c r="J84" s="1"/>
      <c r="K84" s="1"/>
      <c r="O84" s="19"/>
      <c r="P84" s="2"/>
      <c r="Q84" s="19"/>
      <c r="R84" s="20"/>
      <c r="S84" s="20"/>
      <c r="T84" s="20"/>
      <c r="U84" s="2"/>
      <c r="W84"/>
      <c r="Z84" s="20"/>
      <c r="AA84" s="19"/>
      <c r="AB84" s="20"/>
      <c r="AC84" s="19"/>
      <c r="AD84" s="20"/>
      <c r="AE84" s="19"/>
      <c r="AF84" s="20"/>
      <c r="AG84" s="19"/>
      <c r="AH84" s="20"/>
      <c r="AI84" s="19"/>
      <c r="AJ84" s="20"/>
      <c r="AK84" s="19"/>
      <c r="AL84" s="20"/>
      <c r="AM84" s="19"/>
      <c r="AN84" s="15"/>
      <c r="AO84" s="19"/>
      <c r="AP84" s="15"/>
      <c r="AQ84" s="19"/>
      <c r="AR84" s="15"/>
      <c r="AS84" s="19"/>
      <c r="AT84" s="15"/>
      <c r="AU84" s="19"/>
      <c r="AV84" s="15"/>
      <c r="AW84" s="19"/>
      <c r="AX84" s="15"/>
      <c r="AY84" s="19"/>
      <c r="AZ84" s="15"/>
      <c r="BA84" s="19"/>
      <c r="BC84" s="56"/>
      <c r="BD84" s="56"/>
      <c r="BG84" s="23"/>
      <c r="BH84" s="17"/>
      <c r="BI84" s="15"/>
      <c r="BJ84" s="19"/>
      <c r="BK84" s="15"/>
      <c r="BL84" s="19"/>
      <c r="BM84" s="19"/>
      <c r="BN84" s="19"/>
      <c r="BO84" s="20"/>
      <c r="BP84" s="19"/>
      <c r="BQ84" s="15"/>
      <c r="BR84" s="19"/>
      <c r="BS84" s="19"/>
      <c r="BT84" s="19"/>
      <c r="BU84" s="19"/>
      <c r="CI84"/>
      <c r="CJ84"/>
      <c r="CK84"/>
      <c r="CL84"/>
    </row>
    <row r="85" spans="1:90" x14ac:dyDescent="0.25">
      <c r="A85" s="33">
        <v>160</v>
      </c>
      <c r="B85" s="91" t="s">
        <v>148</v>
      </c>
      <c r="C85" s="30" t="s">
        <v>8</v>
      </c>
      <c r="D85" t="s">
        <v>88</v>
      </c>
      <c r="E85" t="s">
        <v>109</v>
      </c>
      <c r="F85" s="3">
        <v>15200</v>
      </c>
      <c r="G85" s="1" t="s">
        <v>154</v>
      </c>
      <c r="H85" s="1" t="s">
        <v>155</v>
      </c>
      <c r="I85" s="1" t="s">
        <v>156</v>
      </c>
      <c r="J85" s="1" t="s">
        <v>157</v>
      </c>
      <c r="K85" s="1" t="s">
        <v>114</v>
      </c>
      <c r="L85" t="s">
        <v>100</v>
      </c>
      <c r="M85" t="s">
        <v>100</v>
      </c>
      <c r="N85" t="s">
        <v>100</v>
      </c>
      <c r="O85" s="19">
        <v>40460</v>
      </c>
      <c r="P85" s="2">
        <v>280</v>
      </c>
      <c r="Q85" s="19">
        <v>144.5</v>
      </c>
      <c r="R85" s="20">
        <v>93.333333333333329</v>
      </c>
      <c r="S85" s="20">
        <v>93.333333333333329</v>
      </c>
      <c r="T85" s="20">
        <v>93.333333333333329</v>
      </c>
      <c r="U85" s="2" t="s">
        <v>106</v>
      </c>
      <c r="V85" t="s">
        <v>94</v>
      </c>
      <c r="W85"/>
      <c r="Y85" s="21" t="s">
        <v>95</v>
      </c>
      <c r="Z85" s="20">
        <v>0</v>
      </c>
      <c r="AA85" s="19">
        <v>0</v>
      </c>
      <c r="AB85" s="20">
        <v>0</v>
      </c>
      <c r="AC85" s="19">
        <v>0</v>
      </c>
      <c r="AD85" s="20">
        <v>0</v>
      </c>
      <c r="AE85" s="19">
        <v>0</v>
      </c>
      <c r="AF85" s="20">
        <v>0</v>
      </c>
      <c r="AG85" s="19">
        <v>0</v>
      </c>
      <c r="AH85" s="20">
        <v>93.333333333333329</v>
      </c>
      <c r="AI85" s="19">
        <v>13486.666666666666</v>
      </c>
      <c r="AJ85" s="20">
        <v>93.333333333333329</v>
      </c>
      <c r="AK85" s="19">
        <v>13486.666666666666</v>
      </c>
      <c r="AL85" s="20">
        <v>93.333333333333329</v>
      </c>
      <c r="AM85" s="19">
        <v>13486.666666666666</v>
      </c>
      <c r="AN85" s="15">
        <v>93.333333333333329</v>
      </c>
      <c r="AO85" s="19">
        <v>13486.666666666666</v>
      </c>
      <c r="AP85" s="15">
        <v>93.333333333333329</v>
      </c>
      <c r="AQ85" s="19">
        <v>13486.666666666666</v>
      </c>
      <c r="AR85" s="15">
        <v>280</v>
      </c>
      <c r="AS85" s="19">
        <v>40460</v>
      </c>
      <c r="AT85" s="15">
        <v>93.333333333333329</v>
      </c>
      <c r="AU85" s="19">
        <v>13486.666666666666</v>
      </c>
      <c r="AV85" s="15">
        <v>93.333333333333329</v>
      </c>
      <c r="AW85" s="19">
        <v>13486.666666666666</v>
      </c>
      <c r="AX85" s="15">
        <v>93.333333333333329</v>
      </c>
      <c r="AY85" s="19">
        <v>13486.666666666666</v>
      </c>
      <c r="AZ85" s="15">
        <v>280</v>
      </c>
      <c r="BA85" s="19">
        <v>40460</v>
      </c>
      <c r="BB85" s="17" t="s">
        <v>95</v>
      </c>
      <c r="BC85" s="56">
        <v>0</v>
      </c>
      <c r="BD85" s="56">
        <v>160</v>
      </c>
      <c r="BE85" s="56">
        <v>160</v>
      </c>
      <c r="BF85" s="56">
        <v>320</v>
      </c>
      <c r="BG85" s="23">
        <v>141.47</v>
      </c>
      <c r="BH85" s="17">
        <v>45270.400000000001</v>
      </c>
      <c r="BI85" s="15">
        <v>0</v>
      </c>
      <c r="BJ85" s="19">
        <v>0</v>
      </c>
      <c r="BK85" s="15">
        <v>160</v>
      </c>
      <c r="BL85" s="19">
        <v>22635.200000000001</v>
      </c>
      <c r="BM85" s="19">
        <v>160</v>
      </c>
      <c r="BN85" s="19">
        <v>22635.200000000001</v>
      </c>
      <c r="BO85" s="20">
        <v>320</v>
      </c>
      <c r="BP85" s="19">
        <v>45270.400000000001</v>
      </c>
      <c r="BQ85" s="15">
        <v>973.33333333333326</v>
      </c>
      <c r="BR85" s="19">
        <v>139677.06666666665</v>
      </c>
      <c r="BS85" s="19">
        <v>9.1892807017543845</v>
      </c>
      <c r="BT85" s="19"/>
      <c r="BU85" s="19"/>
      <c r="CI85"/>
      <c r="CJ85"/>
      <c r="CK85"/>
      <c r="CL85"/>
    </row>
    <row r="86" spans="1:90" hidden="1" x14ac:dyDescent="0.25">
      <c r="A86" s="33"/>
      <c r="B86" s="31"/>
      <c r="C86" s="30"/>
      <c r="F86" s="3"/>
      <c r="G86" s="1"/>
      <c r="H86" s="1"/>
      <c r="I86" s="1"/>
      <c r="J86" s="1"/>
      <c r="K86" s="1"/>
      <c r="O86" s="19"/>
      <c r="P86" s="2"/>
      <c r="Q86" s="19"/>
      <c r="R86" s="20"/>
      <c r="S86" s="20"/>
      <c r="T86" s="20"/>
      <c r="U86" s="2"/>
      <c r="W86"/>
      <c r="Z86" s="20"/>
      <c r="AA86" s="19"/>
      <c r="AB86" s="20"/>
      <c r="AC86" s="19"/>
      <c r="AD86" s="20"/>
      <c r="AE86" s="19"/>
      <c r="AF86" s="20"/>
      <c r="AG86" s="19"/>
      <c r="AH86" s="20"/>
      <c r="AI86" s="19"/>
      <c r="AJ86" s="20"/>
      <c r="AK86" s="19"/>
      <c r="AL86" s="20"/>
      <c r="AM86" s="19"/>
      <c r="AN86" s="15"/>
      <c r="AO86" s="19"/>
      <c r="AP86" s="15"/>
      <c r="AQ86" s="19"/>
      <c r="AR86" s="15"/>
      <c r="AS86" s="19"/>
      <c r="AT86" s="15"/>
      <c r="AU86" s="19"/>
      <c r="AV86" s="15"/>
      <c r="AW86" s="19"/>
      <c r="AX86" s="15"/>
      <c r="AY86" s="19"/>
      <c r="AZ86" s="15"/>
      <c r="BA86" s="19"/>
      <c r="BC86" s="56"/>
      <c r="BD86" s="56"/>
      <c r="BG86" s="23"/>
      <c r="BH86" s="17"/>
      <c r="BI86" s="15"/>
      <c r="BJ86" s="19"/>
      <c r="BK86" s="15"/>
      <c r="BL86" s="19"/>
      <c r="BM86" s="19"/>
      <c r="BN86" s="19"/>
      <c r="BO86" s="20"/>
      <c r="BP86" s="19"/>
      <c r="BQ86" s="15"/>
      <c r="BR86" s="19"/>
      <c r="BS86" s="19"/>
      <c r="BT86" s="19"/>
      <c r="BU86" s="19"/>
      <c r="CI86"/>
      <c r="CJ86"/>
      <c r="CK86"/>
      <c r="CL86"/>
    </row>
    <row r="87" spans="1:90" hidden="1" x14ac:dyDescent="0.25">
      <c r="A87" s="33"/>
      <c r="B87" s="31"/>
      <c r="C87" s="30"/>
      <c r="F87" s="3"/>
      <c r="G87" s="1"/>
      <c r="H87" s="1"/>
      <c r="I87" s="1"/>
      <c r="J87" s="1"/>
      <c r="K87" s="1"/>
      <c r="O87" s="19"/>
      <c r="P87" s="2"/>
      <c r="Q87" s="19"/>
      <c r="R87" s="20"/>
      <c r="S87" s="20"/>
      <c r="T87" s="20"/>
      <c r="U87" s="2"/>
      <c r="W87"/>
      <c r="Y87" s="7"/>
      <c r="Z87" s="20"/>
      <c r="AA87" s="19"/>
      <c r="AB87" s="20"/>
      <c r="AC87" s="19"/>
      <c r="AD87" s="20"/>
      <c r="AE87" s="19"/>
      <c r="AF87" s="20"/>
      <c r="AG87" s="19"/>
      <c r="AH87" s="20"/>
      <c r="AI87" s="19"/>
      <c r="AJ87" s="20"/>
      <c r="AK87" s="19"/>
      <c r="AL87" s="20"/>
      <c r="AM87" s="19"/>
      <c r="AN87" s="15"/>
      <c r="AO87" s="19"/>
      <c r="AP87" s="15"/>
      <c r="AQ87" s="19"/>
      <c r="AR87" s="15"/>
      <c r="AS87" s="19"/>
      <c r="AT87" s="15"/>
      <c r="AU87" s="19"/>
      <c r="AV87" s="15"/>
      <c r="AW87" s="19"/>
      <c r="AX87" s="15"/>
      <c r="AY87" s="19"/>
      <c r="AZ87" s="15"/>
      <c r="BA87" s="19"/>
      <c r="BC87" s="56"/>
      <c r="BD87" s="56"/>
      <c r="BG87" s="23"/>
      <c r="BH87" s="17"/>
      <c r="BI87" s="15"/>
      <c r="BJ87" s="19"/>
      <c r="BK87" s="15"/>
      <c r="BL87" s="19"/>
      <c r="BM87" s="19"/>
      <c r="BN87" s="19"/>
      <c r="BO87" s="20"/>
      <c r="BP87" s="19"/>
      <c r="BQ87" s="15"/>
      <c r="BR87" s="19"/>
      <c r="BS87" s="19"/>
      <c r="BT87" s="19"/>
      <c r="BU87" s="19"/>
      <c r="CI87"/>
      <c r="CJ87"/>
      <c r="CK87"/>
      <c r="CL87"/>
    </row>
    <row r="88" spans="1:90" x14ac:dyDescent="0.25">
      <c r="A88" s="33">
        <v>167</v>
      </c>
      <c r="B88" s="31" t="s">
        <v>148</v>
      </c>
      <c r="C88" s="30" t="s">
        <v>8</v>
      </c>
      <c r="D88" t="s">
        <v>88</v>
      </c>
      <c r="E88" t="s">
        <v>109</v>
      </c>
      <c r="F88" s="3">
        <v>30000</v>
      </c>
      <c r="G88" s="1" t="s">
        <v>160</v>
      </c>
      <c r="H88" s="1" t="s">
        <v>161</v>
      </c>
      <c r="I88" s="1" t="s">
        <v>153</v>
      </c>
      <c r="J88" s="1" t="s">
        <v>162</v>
      </c>
      <c r="K88" s="1" t="s">
        <v>147</v>
      </c>
      <c r="L88" t="s">
        <v>100</v>
      </c>
      <c r="M88" t="s">
        <v>100</v>
      </c>
      <c r="N88" t="s">
        <v>100</v>
      </c>
      <c r="O88" s="19">
        <v>64862</v>
      </c>
      <c r="P88" s="2">
        <v>315</v>
      </c>
      <c r="Q88" s="19">
        <v>205.9111111111111</v>
      </c>
      <c r="R88" s="20">
        <v>105</v>
      </c>
      <c r="S88" s="20">
        <v>105</v>
      </c>
      <c r="T88" s="20">
        <v>105</v>
      </c>
      <c r="U88" s="2" t="s">
        <v>144</v>
      </c>
      <c r="V88" t="s">
        <v>94</v>
      </c>
      <c r="W88"/>
      <c r="Y88" t="s">
        <v>95</v>
      </c>
      <c r="Z88" s="20">
        <v>0</v>
      </c>
      <c r="AA88" s="19">
        <v>0</v>
      </c>
      <c r="AB88" s="20">
        <v>0</v>
      </c>
      <c r="AC88" s="19">
        <v>0</v>
      </c>
      <c r="AD88" s="20">
        <v>0</v>
      </c>
      <c r="AE88" s="19">
        <v>0</v>
      </c>
      <c r="AF88" s="20">
        <v>0</v>
      </c>
      <c r="AG88" s="19">
        <v>0</v>
      </c>
      <c r="AH88" s="20">
        <v>0</v>
      </c>
      <c r="AI88" s="19">
        <v>0</v>
      </c>
      <c r="AJ88" s="20">
        <v>0</v>
      </c>
      <c r="AK88" s="19">
        <v>0</v>
      </c>
      <c r="AL88" s="20">
        <v>105</v>
      </c>
      <c r="AM88" s="19">
        <v>21620.666666666664</v>
      </c>
      <c r="AN88" s="15">
        <v>105</v>
      </c>
      <c r="AO88" s="19">
        <v>21620.666666666664</v>
      </c>
      <c r="AP88" s="15">
        <v>105</v>
      </c>
      <c r="AQ88" s="19">
        <v>21620.666666666664</v>
      </c>
      <c r="AR88" s="15">
        <v>315</v>
      </c>
      <c r="AS88" s="19">
        <v>64861.999999999993</v>
      </c>
      <c r="AT88" s="15">
        <v>105</v>
      </c>
      <c r="AU88" s="19">
        <v>21620.666666666664</v>
      </c>
      <c r="AV88" s="15">
        <v>105</v>
      </c>
      <c r="AW88" s="19">
        <v>21620.666666666664</v>
      </c>
      <c r="AX88" s="15">
        <v>105</v>
      </c>
      <c r="AY88" s="19">
        <v>21620.666666666664</v>
      </c>
      <c r="AZ88" s="15">
        <v>315</v>
      </c>
      <c r="BA88" s="19">
        <v>64861.999999999993</v>
      </c>
      <c r="BB88" s="17" t="s">
        <v>95</v>
      </c>
      <c r="BC88" s="56">
        <v>38</v>
      </c>
      <c r="BD88" s="56">
        <v>75</v>
      </c>
      <c r="BE88" s="56">
        <v>75</v>
      </c>
      <c r="BF88" s="56">
        <v>188</v>
      </c>
      <c r="BG88" s="23">
        <v>171.25</v>
      </c>
      <c r="BH88" s="17">
        <v>32195</v>
      </c>
      <c r="BI88" s="15">
        <v>38</v>
      </c>
      <c r="BJ88" s="19">
        <v>6507.5</v>
      </c>
      <c r="BK88" s="15">
        <v>75</v>
      </c>
      <c r="BL88" s="19">
        <v>12843.75</v>
      </c>
      <c r="BM88" s="19">
        <v>75</v>
      </c>
      <c r="BN88" s="19">
        <v>12843.75</v>
      </c>
      <c r="BO88" s="20">
        <v>188</v>
      </c>
      <c r="BP88" s="19">
        <v>32195</v>
      </c>
      <c r="BQ88" s="15">
        <v>818</v>
      </c>
      <c r="BR88" s="19">
        <v>161919</v>
      </c>
      <c r="BS88" s="19">
        <v>5.3973000000000004</v>
      </c>
      <c r="BT88" s="19"/>
      <c r="BU88" s="19"/>
      <c r="CI88"/>
      <c r="CJ88"/>
      <c r="CK88"/>
      <c r="CL88"/>
    </row>
    <row r="89" spans="1:90" hidden="1" x14ac:dyDescent="0.25">
      <c r="A89" s="33"/>
      <c r="B89" s="31"/>
      <c r="C89" s="30"/>
      <c r="F89" s="3"/>
      <c r="G89" s="1"/>
      <c r="H89" s="1"/>
      <c r="I89" s="1"/>
      <c r="J89" s="1"/>
      <c r="K89" s="1"/>
      <c r="O89" s="19"/>
      <c r="P89" s="15"/>
      <c r="Q89" s="19"/>
      <c r="R89" s="20"/>
      <c r="S89" s="20"/>
      <c r="T89" s="20"/>
      <c r="U89" s="2"/>
      <c r="W89"/>
      <c r="Z89" s="20"/>
      <c r="AA89" s="19"/>
      <c r="AB89" s="20"/>
      <c r="AC89" s="19"/>
      <c r="AD89" s="20"/>
      <c r="AE89" s="19"/>
      <c r="AF89" s="20"/>
      <c r="AG89" s="19"/>
      <c r="AH89" s="20"/>
      <c r="AI89" s="19"/>
      <c r="AJ89" s="20"/>
      <c r="AK89" s="19"/>
      <c r="AL89" s="20"/>
      <c r="AM89" s="19"/>
      <c r="AN89" s="15"/>
      <c r="AO89" s="19"/>
      <c r="AP89" s="15"/>
      <c r="AQ89" s="19"/>
      <c r="AR89" s="15"/>
      <c r="AS89" s="19"/>
      <c r="AT89" s="15"/>
      <c r="AU89" s="19"/>
      <c r="AV89" s="15"/>
      <c r="AW89" s="19"/>
      <c r="AX89" s="15"/>
      <c r="AY89" s="19"/>
      <c r="AZ89" s="15"/>
      <c r="BA89" s="19"/>
      <c r="BC89" s="56"/>
      <c r="BD89" s="56"/>
      <c r="BG89" s="23"/>
      <c r="BH89" s="17"/>
      <c r="BI89" s="15"/>
      <c r="BJ89" s="19"/>
      <c r="BK89" s="15"/>
      <c r="BL89" s="19"/>
      <c r="BM89" s="19"/>
      <c r="BN89" s="19"/>
      <c r="BO89" s="20"/>
      <c r="BP89" s="19"/>
      <c r="BQ89" s="15"/>
      <c r="BR89" s="19"/>
      <c r="BS89" s="19"/>
      <c r="BT89" s="19"/>
      <c r="BU89" s="19"/>
      <c r="CI89"/>
      <c r="CJ89"/>
      <c r="CK89"/>
      <c r="CL89"/>
    </row>
    <row r="90" spans="1:90" hidden="1" x14ac:dyDescent="0.25">
      <c r="A90" s="33"/>
      <c r="B90" s="31"/>
      <c r="C90" s="30"/>
      <c r="F90" s="3"/>
      <c r="G90" s="1"/>
      <c r="H90" s="1"/>
      <c r="I90" s="1"/>
      <c r="J90" s="1"/>
      <c r="K90" s="1"/>
      <c r="O90" s="19"/>
      <c r="P90" s="2"/>
      <c r="Q90" s="19"/>
      <c r="R90" s="20"/>
      <c r="S90" s="20"/>
      <c r="T90" s="20"/>
      <c r="U90" s="2"/>
      <c r="W90"/>
      <c r="Z90" s="20"/>
      <c r="AA90" s="19"/>
      <c r="AB90" s="20"/>
      <c r="AC90" s="19"/>
      <c r="AD90" s="20"/>
      <c r="AE90" s="19"/>
      <c r="AF90" s="20"/>
      <c r="AG90" s="19"/>
      <c r="AH90" s="20"/>
      <c r="AI90" s="19"/>
      <c r="AJ90" s="20"/>
      <c r="AK90" s="19"/>
      <c r="AL90" s="20"/>
      <c r="AM90" s="19"/>
      <c r="AN90" s="15"/>
      <c r="AO90" s="19"/>
      <c r="AP90" s="15"/>
      <c r="AQ90" s="19"/>
      <c r="AR90" s="15"/>
      <c r="AS90" s="19"/>
      <c r="AT90" s="15"/>
      <c r="AU90" s="19"/>
      <c r="AV90" s="57"/>
      <c r="AW90" s="26"/>
      <c r="AX90" s="57"/>
      <c r="AY90" s="26"/>
      <c r="AZ90" s="15"/>
      <c r="BA90" s="19"/>
      <c r="BB90" s="27"/>
      <c r="BC90" s="59"/>
      <c r="BD90" s="59"/>
      <c r="BE90" s="59"/>
      <c r="BF90" s="59"/>
      <c r="BG90" s="23"/>
      <c r="BH90" s="17"/>
      <c r="BI90" s="15"/>
      <c r="BJ90" s="19"/>
      <c r="BK90" s="15"/>
      <c r="BL90" s="19"/>
      <c r="BM90" s="19"/>
      <c r="BN90" s="19"/>
      <c r="BO90" s="20"/>
      <c r="BP90" s="19"/>
      <c r="BQ90" s="15"/>
      <c r="BR90" s="19"/>
      <c r="BS90" s="19"/>
      <c r="BT90" s="19"/>
      <c r="BU90" s="19"/>
      <c r="CI90"/>
      <c r="CJ90"/>
      <c r="CK90"/>
      <c r="CL90"/>
    </row>
    <row r="91" spans="1:90" hidden="1" x14ac:dyDescent="0.25">
      <c r="A91" s="33"/>
      <c r="B91" s="31"/>
      <c r="C91" s="30"/>
      <c r="F91" s="3"/>
      <c r="G91" s="1"/>
      <c r="H91" s="1"/>
      <c r="I91" s="1"/>
      <c r="J91" s="1"/>
      <c r="K91" s="1"/>
      <c r="O91" s="19"/>
      <c r="P91" s="2"/>
      <c r="Q91" s="19"/>
      <c r="R91" s="20"/>
      <c r="S91" s="20"/>
      <c r="T91" s="20"/>
      <c r="U91" s="2"/>
      <c r="W91"/>
      <c r="Z91" s="20"/>
      <c r="AA91" s="19"/>
      <c r="AB91" s="20"/>
      <c r="AC91" s="19"/>
      <c r="AD91" s="20"/>
      <c r="AE91" s="19"/>
      <c r="AF91" s="20"/>
      <c r="AG91" s="19"/>
      <c r="AH91" s="20"/>
      <c r="AI91" s="19"/>
      <c r="AJ91" s="20"/>
      <c r="AK91" s="19"/>
      <c r="AL91" s="20"/>
      <c r="AM91" s="19"/>
      <c r="AN91" s="15"/>
      <c r="AO91" s="19"/>
      <c r="AP91" s="15"/>
      <c r="AQ91" s="19"/>
      <c r="AR91" s="15"/>
      <c r="AS91" s="19"/>
      <c r="AT91" s="15"/>
      <c r="AU91" s="19"/>
      <c r="AV91" s="15"/>
      <c r="AW91" s="19"/>
      <c r="AX91" s="15"/>
      <c r="AY91" s="19"/>
      <c r="AZ91" s="15"/>
      <c r="BA91" s="19"/>
      <c r="BC91" s="56"/>
      <c r="BD91" s="56"/>
      <c r="BG91" s="23"/>
      <c r="BH91" s="17"/>
      <c r="BI91" s="15"/>
      <c r="BJ91" s="19"/>
      <c r="BK91" s="15"/>
      <c r="BL91" s="19"/>
      <c r="BM91" s="19"/>
      <c r="BN91" s="19"/>
      <c r="BO91" s="20"/>
      <c r="BP91" s="19"/>
      <c r="BQ91" s="15"/>
      <c r="BR91" s="19"/>
      <c r="BS91" s="19"/>
      <c r="BT91" s="19"/>
      <c r="BU91" s="19"/>
      <c r="CI91"/>
      <c r="CJ91"/>
      <c r="CK91"/>
      <c r="CL91"/>
    </row>
    <row r="92" spans="1:90" hidden="1" x14ac:dyDescent="0.25">
      <c r="A92" s="33"/>
      <c r="B92" s="31"/>
      <c r="C92" s="2"/>
      <c r="F92" s="3"/>
      <c r="G92" s="1"/>
      <c r="H92" s="1"/>
      <c r="I92" s="1"/>
      <c r="J92" s="1"/>
      <c r="K92" s="1"/>
      <c r="O92" s="19"/>
      <c r="P92" s="15"/>
      <c r="Q92" s="19"/>
      <c r="R92" s="20"/>
      <c r="S92" s="20"/>
      <c r="T92" s="20"/>
      <c r="U92" s="2"/>
      <c r="W92" s="44"/>
      <c r="Z92" s="20"/>
      <c r="AA92" s="19"/>
      <c r="AB92" s="20"/>
      <c r="AC92" s="19"/>
      <c r="AD92" s="20"/>
      <c r="AE92" s="19"/>
      <c r="AF92" s="20"/>
      <c r="AG92" s="19"/>
      <c r="AH92" s="20"/>
      <c r="AI92" s="19"/>
      <c r="AJ92" s="20"/>
      <c r="AK92" s="19"/>
      <c r="AL92" s="20"/>
      <c r="AM92" s="19"/>
      <c r="AN92" s="15"/>
      <c r="AO92" s="19"/>
      <c r="AP92" s="15"/>
      <c r="AQ92" s="19"/>
      <c r="AR92" s="15"/>
      <c r="AS92" s="19"/>
      <c r="AT92" s="15"/>
      <c r="AU92" s="19"/>
      <c r="AV92" s="15"/>
      <c r="AW92" s="19"/>
      <c r="AX92" s="15"/>
      <c r="AY92" s="19"/>
      <c r="AZ92" s="15"/>
      <c r="BA92" s="19"/>
      <c r="BB92" s="27"/>
      <c r="BC92" s="56"/>
      <c r="BD92" s="56"/>
      <c r="BG92" s="19"/>
      <c r="BH92" s="17"/>
      <c r="BI92" s="15"/>
      <c r="BJ92" s="19"/>
      <c r="BK92" s="15"/>
      <c r="BL92" s="19"/>
      <c r="BM92" s="19"/>
      <c r="BN92" s="19"/>
      <c r="BO92" s="93"/>
      <c r="BP92" s="26"/>
      <c r="BQ92" s="15"/>
      <c r="BR92" s="19"/>
      <c r="BS92" s="19"/>
      <c r="BT92" s="19"/>
      <c r="BU92" s="19"/>
      <c r="CI92"/>
      <c r="CJ92"/>
      <c r="CK92"/>
      <c r="CL92"/>
    </row>
    <row r="93" spans="1:90" hidden="1" x14ac:dyDescent="0.25">
      <c r="A93" s="33"/>
      <c r="B93" s="31"/>
      <c r="C93" s="30"/>
      <c r="F93" s="3"/>
      <c r="G93" s="1"/>
      <c r="H93" s="1"/>
      <c r="I93" s="1"/>
      <c r="J93" s="1"/>
      <c r="K93" s="1"/>
      <c r="O93" s="19"/>
      <c r="P93" s="2"/>
      <c r="Q93" s="19"/>
      <c r="R93" s="20"/>
      <c r="S93" s="20"/>
      <c r="T93" s="20"/>
      <c r="U93" s="2"/>
      <c r="W93"/>
      <c r="Y93" s="7"/>
      <c r="Z93" s="20"/>
      <c r="AA93" s="19"/>
      <c r="AB93" s="20"/>
      <c r="AC93" s="19"/>
      <c r="AD93" s="20"/>
      <c r="AE93" s="19"/>
      <c r="AF93" s="20"/>
      <c r="AG93" s="19"/>
      <c r="AH93" s="20"/>
      <c r="AI93" s="19"/>
      <c r="AJ93" s="20"/>
      <c r="AK93" s="19"/>
      <c r="AL93" s="20"/>
      <c r="AM93" s="19"/>
      <c r="AN93" s="15"/>
      <c r="AO93" s="19"/>
      <c r="AP93" s="15"/>
      <c r="AQ93" s="19"/>
      <c r="AR93" s="15"/>
      <c r="AS93" s="19"/>
      <c r="AT93" s="15"/>
      <c r="AU93" s="19"/>
      <c r="AV93" s="15"/>
      <c r="AW93" s="19"/>
      <c r="AX93" s="15"/>
      <c r="AY93" s="19"/>
      <c r="AZ93" s="15"/>
      <c r="BA93" s="19"/>
      <c r="BC93" s="56"/>
      <c r="BD93" s="56"/>
      <c r="BG93" s="19"/>
      <c r="BH93" s="17"/>
      <c r="BI93" s="15"/>
      <c r="BJ93" s="19"/>
      <c r="BK93" s="15"/>
      <c r="BL93" s="19"/>
      <c r="BM93" s="19"/>
      <c r="BN93" s="19"/>
      <c r="BO93" s="20"/>
      <c r="BP93" s="19"/>
      <c r="BQ93" s="15"/>
      <c r="BR93" s="19"/>
      <c r="BS93" s="19"/>
      <c r="BT93" s="19"/>
      <c r="BU93" s="19"/>
      <c r="CI93"/>
      <c r="CJ93"/>
      <c r="CK93"/>
      <c r="CL93"/>
    </row>
    <row r="94" spans="1:90" x14ac:dyDescent="0.25">
      <c r="A94" s="33">
        <v>177</v>
      </c>
      <c r="B94" s="31" t="s">
        <v>148</v>
      </c>
      <c r="C94" s="30" t="s">
        <v>8</v>
      </c>
      <c r="D94" t="s">
        <v>88</v>
      </c>
      <c r="E94" t="s">
        <v>109</v>
      </c>
      <c r="F94" s="3">
        <v>16800</v>
      </c>
      <c r="G94" s="1" t="s">
        <v>164</v>
      </c>
      <c r="H94" s="1" t="s">
        <v>165</v>
      </c>
      <c r="I94" s="1" t="s">
        <v>166</v>
      </c>
      <c r="J94" s="1" t="s">
        <v>167</v>
      </c>
      <c r="K94" s="1" t="s">
        <v>142</v>
      </c>
      <c r="L94" t="s">
        <v>100</v>
      </c>
      <c r="M94" t="s">
        <v>100</v>
      </c>
      <c r="N94" t="s">
        <v>100</v>
      </c>
      <c r="O94" s="19">
        <v>44075</v>
      </c>
      <c r="P94" s="2">
        <v>215</v>
      </c>
      <c r="Q94" s="19">
        <v>205</v>
      </c>
      <c r="R94" s="20">
        <v>71.666666666666671</v>
      </c>
      <c r="S94" s="20">
        <v>71.666666666666671</v>
      </c>
      <c r="T94" s="20">
        <v>71.666666666666671</v>
      </c>
      <c r="U94" s="2" t="s">
        <v>106</v>
      </c>
      <c r="V94" t="s">
        <v>94</v>
      </c>
      <c r="W94"/>
      <c r="Y94" t="s">
        <v>95</v>
      </c>
      <c r="Z94" s="20">
        <v>0</v>
      </c>
      <c r="AA94" s="19">
        <v>0</v>
      </c>
      <c r="AB94" s="20">
        <v>0</v>
      </c>
      <c r="AC94" s="19">
        <v>0</v>
      </c>
      <c r="AD94" s="20">
        <v>0</v>
      </c>
      <c r="AE94" s="19">
        <v>0</v>
      </c>
      <c r="AF94" s="20">
        <v>0</v>
      </c>
      <c r="AG94" s="19">
        <v>0</v>
      </c>
      <c r="AH94" s="20">
        <v>71.666666666666671</v>
      </c>
      <c r="AI94" s="19">
        <v>14691.666666666668</v>
      </c>
      <c r="AJ94" s="20">
        <v>71.666666666666671</v>
      </c>
      <c r="AK94" s="19">
        <v>14691.666666666668</v>
      </c>
      <c r="AL94" s="20">
        <v>71.666666666666671</v>
      </c>
      <c r="AM94" s="19">
        <v>14691.666666666668</v>
      </c>
      <c r="AN94" s="15">
        <v>71.666666666666671</v>
      </c>
      <c r="AO94" s="19">
        <v>14691.666666666668</v>
      </c>
      <c r="AP94" s="15">
        <v>71.666666666666671</v>
      </c>
      <c r="AQ94" s="19">
        <v>14691.666666666668</v>
      </c>
      <c r="AR94" s="15">
        <v>215</v>
      </c>
      <c r="AS94" s="19">
        <v>44075</v>
      </c>
      <c r="AT94" s="15">
        <v>71.666666666666671</v>
      </c>
      <c r="AU94" s="19">
        <v>14691.666666666668</v>
      </c>
      <c r="AV94" s="15">
        <v>71.666666666666671</v>
      </c>
      <c r="AW94" s="19">
        <v>14691.666666666668</v>
      </c>
      <c r="AX94" s="15">
        <v>71.666666666666671</v>
      </c>
      <c r="AY94" s="19">
        <v>14691.666666666668</v>
      </c>
      <c r="AZ94" s="15">
        <v>215</v>
      </c>
      <c r="BA94" s="19">
        <v>44075</v>
      </c>
      <c r="BB94" s="17" t="s">
        <v>95</v>
      </c>
      <c r="BC94" s="56">
        <v>20</v>
      </c>
      <c r="BD94" s="56">
        <v>50</v>
      </c>
      <c r="BE94" s="56">
        <v>60</v>
      </c>
      <c r="BF94" s="56">
        <v>130</v>
      </c>
      <c r="BG94" s="19">
        <v>157.69999999999999</v>
      </c>
      <c r="BH94" s="17">
        <v>20501</v>
      </c>
      <c r="BI94" s="15">
        <v>20</v>
      </c>
      <c r="BJ94" s="19">
        <v>3154</v>
      </c>
      <c r="BK94" s="15">
        <v>50</v>
      </c>
      <c r="BL94" s="19">
        <v>7884.9999999999991</v>
      </c>
      <c r="BM94" s="19">
        <v>60</v>
      </c>
      <c r="BN94" s="19">
        <v>9462</v>
      </c>
      <c r="BO94" s="20">
        <v>130</v>
      </c>
      <c r="BP94" s="19">
        <v>20501</v>
      </c>
      <c r="BQ94" s="15">
        <v>631.66666666666674</v>
      </c>
      <c r="BR94" s="19">
        <v>123342.66666666667</v>
      </c>
      <c r="BS94" s="19">
        <v>7.3418253968253975</v>
      </c>
      <c r="BT94" s="19"/>
      <c r="BU94" s="19"/>
      <c r="CI94"/>
      <c r="CJ94"/>
      <c r="CK94"/>
      <c r="CL94"/>
    </row>
    <row r="95" spans="1:90" hidden="1" x14ac:dyDescent="0.25">
      <c r="A95" s="33"/>
      <c r="B95" s="31"/>
      <c r="C95" s="30"/>
      <c r="F95" s="3"/>
      <c r="G95" s="1"/>
      <c r="H95" s="1"/>
      <c r="I95" s="1"/>
      <c r="J95" s="1"/>
      <c r="K95" s="1"/>
      <c r="O95" s="19"/>
      <c r="P95" s="15"/>
      <c r="Q95" s="19"/>
      <c r="R95" s="20"/>
      <c r="S95" s="20"/>
      <c r="T95" s="20"/>
      <c r="U95" s="2"/>
      <c r="W95"/>
      <c r="Z95" s="20"/>
      <c r="AA95" s="19"/>
      <c r="AB95" s="20"/>
      <c r="AC95" s="19"/>
      <c r="AD95" s="20"/>
      <c r="AE95" s="19"/>
      <c r="AF95" s="20"/>
      <c r="AG95" s="19"/>
      <c r="AH95" s="20"/>
      <c r="AI95" s="19"/>
      <c r="AJ95" s="20"/>
      <c r="AK95" s="19"/>
      <c r="AL95" s="20"/>
      <c r="AM95" s="19"/>
      <c r="AN95" s="15"/>
      <c r="AO95" s="19"/>
      <c r="AP95" s="15"/>
      <c r="AQ95" s="19"/>
      <c r="AR95" s="15"/>
      <c r="AS95" s="19"/>
      <c r="AT95" s="15"/>
      <c r="AU95" s="19"/>
      <c r="AV95" s="15"/>
      <c r="AW95" s="19"/>
      <c r="AX95" s="15"/>
      <c r="AY95" s="19"/>
      <c r="AZ95" s="15"/>
      <c r="BA95" s="19"/>
      <c r="BC95" s="56"/>
      <c r="BD95" s="56"/>
      <c r="BG95" s="19"/>
      <c r="BH95" s="17"/>
      <c r="BI95" s="15"/>
      <c r="BJ95" s="19"/>
      <c r="BK95" s="15"/>
      <c r="BL95" s="19"/>
      <c r="BM95" s="19"/>
      <c r="BN95" s="19"/>
      <c r="BO95" s="20"/>
      <c r="BP95" s="19"/>
      <c r="BQ95" s="15"/>
      <c r="BR95" s="19"/>
      <c r="BS95" s="19"/>
      <c r="BT95" s="19"/>
      <c r="BU95" s="19"/>
      <c r="CI95"/>
      <c r="CJ95"/>
      <c r="CK95"/>
      <c r="CL95"/>
    </row>
    <row r="96" spans="1:90" hidden="1" x14ac:dyDescent="0.25">
      <c r="A96" s="33"/>
      <c r="B96" s="31"/>
      <c r="C96" s="30"/>
      <c r="F96" s="3"/>
      <c r="G96" s="1"/>
      <c r="H96" s="1"/>
      <c r="I96" s="1"/>
      <c r="J96" s="1"/>
      <c r="K96" s="1"/>
      <c r="O96" s="19"/>
      <c r="P96" s="15"/>
      <c r="Q96" s="19"/>
      <c r="R96" s="20"/>
      <c r="S96" s="20"/>
      <c r="T96" s="20"/>
      <c r="U96" s="2"/>
      <c r="W96"/>
      <c r="Z96" s="20"/>
      <c r="AA96" s="19"/>
      <c r="AB96" s="20"/>
      <c r="AC96" s="19"/>
      <c r="AD96" s="20"/>
      <c r="AE96" s="19"/>
      <c r="AF96" s="20"/>
      <c r="AG96" s="19"/>
      <c r="AH96" s="20"/>
      <c r="AI96" s="19"/>
      <c r="AJ96" s="20"/>
      <c r="AK96" s="19"/>
      <c r="AL96" s="20"/>
      <c r="AM96" s="19"/>
      <c r="AN96" s="15"/>
      <c r="AO96" s="19"/>
      <c r="AP96" s="15"/>
      <c r="AQ96" s="19"/>
      <c r="AR96" s="15"/>
      <c r="AS96" s="19"/>
      <c r="AT96" s="15"/>
      <c r="AU96" s="19"/>
      <c r="AV96" s="15"/>
      <c r="AW96" s="19"/>
      <c r="AX96" s="15"/>
      <c r="AY96" s="19"/>
      <c r="AZ96" s="15"/>
      <c r="BA96" s="19"/>
      <c r="BC96" s="56"/>
      <c r="BD96" s="56"/>
      <c r="BG96" s="19"/>
      <c r="BH96" s="17"/>
      <c r="BI96" s="15"/>
      <c r="BJ96" s="19"/>
      <c r="BK96" s="15"/>
      <c r="BL96" s="19"/>
      <c r="BM96" s="19"/>
      <c r="BN96" s="19"/>
      <c r="BO96" s="20"/>
      <c r="BP96" s="19"/>
      <c r="BQ96" s="15"/>
      <c r="BR96" s="19"/>
      <c r="BS96" s="19"/>
      <c r="BT96" s="19"/>
      <c r="BU96" s="19"/>
      <c r="CI96"/>
      <c r="CJ96"/>
      <c r="CK96"/>
      <c r="CL96"/>
    </row>
    <row r="97" spans="1:90" hidden="1" x14ac:dyDescent="0.25">
      <c r="A97" s="33"/>
      <c r="B97" s="31"/>
      <c r="C97" s="30"/>
      <c r="F97" s="3"/>
      <c r="G97" s="1"/>
      <c r="H97" s="1"/>
      <c r="I97" s="1"/>
      <c r="J97" s="1"/>
      <c r="K97" s="1"/>
      <c r="O97" s="19"/>
      <c r="P97" s="2"/>
      <c r="Q97" s="19"/>
      <c r="R97" s="20"/>
      <c r="S97" s="20"/>
      <c r="T97" s="20"/>
      <c r="U97" s="2"/>
      <c r="W97"/>
      <c r="Z97" s="20"/>
      <c r="AA97" s="19"/>
      <c r="AB97" s="20"/>
      <c r="AC97" s="19"/>
      <c r="AD97" s="20"/>
      <c r="AE97" s="19"/>
      <c r="AF97" s="20"/>
      <c r="AG97" s="19"/>
      <c r="AH97" s="20"/>
      <c r="AI97" s="19"/>
      <c r="AJ97" s="20"/>
      <c r="AK97" s="19"/>
      <c r="AL97" s="20"/>
      <c r="AM97" s="19"/>
      <c r="AN97" s="15"/>
      <c r="AO97" s="19"/>
      <c r="AP97" s="15"/>
      <c r="AQ97" s="19"/>
      <c r="AR97" s="15"/>
      <c r="AS97" s="19"/>
      <c r="AT97" s="15"/>
      <c r="AU97" s="19"/>
      <c r="AV97" s="15"/>
      <c r="AW97" s="19"/>
      <c r="AX97" s="15"/>
      <c r="AY97" s="19"/>
      <c r="AZ97" s="15"/>
      <c r="BA97" s="19"/>
      <c r="BC97" s="56"/>
      <c r="BD97" s="56"/>
      <c r="BG97" s="19"/>
      <c r="BH97" s="17"/>
      <c r="BI97" s="15"/>
      <c r="BJ97" s="19"/>
      <c r="BK97" s="15"/>
      <c r="BL97" s="19"/>
      <c r="BM97" s="19"/>
      <c r="BN97" s="19"/>
      <c r="BO97" s="20"/>
      <c r="BP97" s="19"/>
      <c r="BQ97" s="15"/>
      <c r="BR97" s="19"/>
      <c r="BS97" s="19"/>
      <c r="BT97" s="19"/>
      <c r="BU97" s="19"/>
      <c r="CI97"/>
      <c r="CJ97"/>
      <c r="CK97"/>
      <c r="CL97"/>
    </row>
    <row r="98" spans="1:90" hidden="1" x14ac:dyDescent="0.25">
      <c r="A98" s="33"/>
      <c r="B98" s="31"/>
      <c r="C98" s="30"/>
      <c r="F98" s="3"/>
      <c r="G98" s="1"/>
      <c r="H98" s="1"/>
      <c r="I98" s="1"/>
      <c r="J98" s="1"/>
      <c r="K98" s="1"/>
      <c r="O98" s="19"/>
      <c r="P98" s="15"/>
      <c r="Q98" s="19"/>
      <c r="R98" s="20"/>
      <c r="S98" s="20"/>
      <c r="T98" s="20"/>
      <c r="U98" s="2"/>
      <c r="W98"/>
      <c r="Z98" s="20"/>
      <c r="AA98" s="19"/>
      <c r="AB98" s="20"/>
      <c r="AC98" s="19"/>
      <c r="AD98" s="20"/>
      <c r="AE98" s="19"/>
      <c r="AF98" s="20"/>
      <c r="AG98" s="19"/>
      <c r="AH98" s="20"/>
      <c r="AI98" s="19"/>
      <c r="AJ98" s="20"/>
      <c r="AK98" s="19"/>
      <c r="AL98" s="20"/>
      <c r="AM98" s="19"/>
      <c r="AN98" s="15"/>
      <c r="AO98" s="19"/>
      <c r="AP98" s="15"/>
      <c r="AQ98" s="19"/>
      <c r="AR98" s="15"/>
      <c r="AS98" s="19"/>
      <c r="AT98" s="15"/>
      <c r="AU98" s="19"/>
      <c r="AV98" s="15"/>
      <c r="AW98" s="19"/>
      <c r="AX98" s="15"/>
      <c r="AY98" s="19"/>
      <c r="AZ98" s="15"/>
      <c r="BA98" s="19"/>
      <c r="BC98" s="56"/>
      <c r="BD98" s="56"/>
      <c r="BG98" s="19"/>
      <c r="BH98" s="17"/>
      <c r="BI98" s="15"/>
      <c r="BJ98" s="19"/>
      <c r="BK98" s="15"/>
      <c r="BL98" s="19"/>
      <c r="BM98" s="19"/>
      <c r="BN98" s="19"/>
      <c r="BO98" s="20"/>
      <c r="BP98" s="19"/>
      <c r="BQ98" s="15"/>
      <c r="BR98" s="19"/>
      <c r="BS98" s="19"/>
      <c r="BT98" s="19"/>
      <c r="BU98" s="19"/>
      <c r="CI98"/>
      <c r="CJ98"/>
      <c r="CK98"/>
      <c r="CL98"/>
    </row>
    <row r="99" spans="1:90" hidden="1" x14ac:dyDescent="0.25">
      <c r="A99" s="33"/>
      <c r="B99" s="31"/>
      <c r="C99" s="30"/>
      <c r="F99" s="3"/>
      <c r="G99" s="1"/>
      <c r="H99" s="1"/>
      <c r="I99" s="1"/>
      <c r="J99" s="1"/>
      <c r="K99" s="1"/>
      <c r="O99" s="19"/>
      <c r="P99" s="15"/>
      <c r="Q99" s="19"/>
      <c r="R99" s="20"/>
      <c r="S99" s="20"/>
      <c r="T99" s="20"/>
      <c r="U99" s="2"/>
      <c r="W99"/>
      <c r="Z99" s="20"/>
      <c r="AA99" s="19"/>
      <c r="AB99" s="20"/>
      <c r="AC99" s="19"/>
      <c r="AD99" s="20"/>
      <c r="AE99" s="19"/>
      <c r="AF99" s="20"/>
      <c r="AG99" s="19"/>
      <c r="AH99" s="20"/>
      <c r="AI99" s="19"/>
      <c r="AJ99" s="20"/>
      <c r="AK99" s="19"/>
      <c r="AL99" s="20"/>
      <c r="AM99" s="19"/>
      <c r="AN99" s="15"/>
      <c r="AO99" s="19"/>
      <c r="AP99" s="15"/>
      <c r="AQ99" s="19"/>
      <c r="AR99" s="15"/>
      <c r="AS99" s="19"/>
      <c r="AT99" s="15"/>
      <c r="AU99" s="19"/>
      <c r="AV99" s="15"/>
      <c r="AW99" s="19"/>
      <c r="AX99" s="15"/>
      <c r="AY99" s="19"/>
      <c r="AZ99" s="15"/>
      <c r="BA99" s="19"/>
      <c r="BC99" s="56"/>
      <c r="BD99" s="56"/>
      <c r="BG99" s="19"/>
      <c r="BH99" s="17"/>
      <c r="BI99" s="15"/>
      <c r="BJ99" s="19"/>
      <c r="BK99" s="15"/>
      <c r="BL99" s="19"/>
      <c r="BM99" s="19"/>
      <c r="BN99" s="19"/>
      <c r="BO99" s="20"/>
      <c r="BP99" s="19"/>
      <c r="BQ99" s="15"/>
      <c r="BR99" s="19"/>
      <c r="BS99" s="19"/>
      <c r="BT99" s="19"/>
      <c r="BU99" s="19"/>
      <c r="BZ99" s="24"/>
      <c r="CI99"/>
      <c r="CJ99"/>
      <c r="CK99"/>
      <c r="CL99"/>
    </row>
    <row r="100" spans="1:90" hidden="1" x14ac:dyDescent="0.25">
      <c r="A100" s="33"/>
      <c r="B100" s="31"/>
      <c r="C100" s="30"/>
      <c r="F100" s="3"/>
      <c r="G100" s="1"/>
      <c r="H100" s="1"/>
      <c r="I100" s="1"/>
      <c r="J100" s="1"/>
      <c r="K100" s="1"/>
      <c r="O100" s="19"/>
      <c r="P100" s="2"/>
      <c r="Q100" s="19"/>
      <c r="R100" s="20"/>
      <c r="S100" s="20"/>
      <c r="T100" s="20"/>
      <c r="U100" s="2"/>
      <c r="W100"/>
      <c r="Z100" s="20"/>
      <c r="AA100" s="19"/>
      <c r="AB100" s="20"/>
      <c r="AC100" s="19"/>
      <c r="AD100" s="20"/>
      <c r="AE100" s="19"/>
      <c r="AF100" s="20"/>
      <c r="AG100" s="19"/>
      <c r="AH100" s="20"/>
      <c r="AI100" s="19"/>
      <c r="AJ100" s="20"/>
      <c r="AK100" s="19"/>
      <c r="AL100" s="20"/>
      <c r="AM100" s="19"/>
      <c r="AN100" s="15"/>
      <c r="AO100" s="19"/>
      <c r="AP100" s="15"/>
      <c r="AQ100" s="19"/>
      <c r="AR100" s="15"/>
      <c r="AS100" s="19"/>
      <c r="AT100" s="15"/>
      <c r="AU100" s="19"/>
      <c r="AV100" s="15"/>
      <c r="AW100" s="19"/>
      <c r="AX100" s="15"/>
      <c r="AY100" s="19"/>
      <c r="AZ100" s="15"/>
      <c r="BA100" s="19"/>
      <c r="BC100" s="56"/>
      <c r="BD100" s="56"/>
      <c r="BG100" s="23"/>
      <c r="BH100" s="17"/>
      <c r="BI100" s="15"/>
      <c r="BJ100" s="19"/>
      <c r="BK100" s="15"/>
      <c r="BL100" s="19"/>
      <c r="BM100" s="19"/>
      <c r="BN100" s="19"/>
      <c r="BO100" s="20"/>
      <c r="BP100" s="19"/>
      <c r="BQ100" s="15"/>
      <c r="BR100" s="19"/>
      <c r="BS100" s="19"/>
      <c r="BT100" s="19"/>
      <c r="BU100" s="19"/>
      <c r="CI100"/>
      <c r="CJ100"/>
      <c r="CK100"/>
      <c r="CL100"/>
    </row>
    <row r="101" spans="1:90" hidden="1" x14ac:dyDescent="0.25">
      <c r="A101" s="33"/>
      <c r="B101" s="31"/>
      <c r="C101" s="30"/>
      <c r="F101" s="3"/>
      <c r="G101" s="1"/>
      <c r="H101" s="1"/>
      <c r="I101" s="1"/>
      <c r="J101" s="1"/>
      <c r="K101" s="1"/>
      <c r="O101" s="19"/>
      <c r="P101" s="2"/>
      <c r="Q101" s="19"/>
      <c r="R101" s="20"/>
      <c r="S101" s="20"/>
      <c r="T101" s="20"/>
      <c r="U101" s="2"/>
      <c r="W101"/>
      <c r="Z101" s="20"/>
      <c r="AA101" s="19"/>
      <c r="AB101" s="20"/>
      <c r="AC101" s="19"/>
      <c r="AD101" s="20"/>
      <c r="AE101" s="19"/>
      <c r="AF101" s="20"/>
      <c r="AG101" s="19"/>
      <c r="AH101" s="20"/>
      <c r="AI101" s="19"/>
      <c r="AJ101" s="20"/>
      <c r="AK101" s="19"/>
      <c r="AL101" s="20"/>
      <c r="AM101" s="19"/>
      <c r="AN101" s="15"/>
      <c r="AO101" s="19"/>
      <c r="AP101" s="15"/>
      <c r="AQ101" s="19"/>
      <c r="AR101" s="15"/>
      <c r="AS101" s="19"/>
      <c r="AT101" s="15"/>
      <c r="AU101" s="19"/>
      <c r="AV101" s="15"/>
      <c r="AW101" s="19"/>
      <c r="AX101" s="15"/>
      <c r="AY101" s="19"/>
      <c r="AZ101" s="15"/>
      <c r="BA101" s="19"/>
      <c r="BC101" s="56"/>
      <c r="BD101" s="56"/>
      <c r="BG101" s="19"/>
      <c r="BH101" s="17"/>
      <c r="BI101" s="15"/>
      <c r="BJ101" s="19"/>
      <c r="BK101" s="15"/>
      <c r="BL101" s="19"/>
      <c r="BM101" s="19"/>
      <c r="BN101" s="19"/>
      <c r="BO101" s="20"/>
      <c r="BP101" s="19"/>
      <c r="BQ101" s="15"/>
      <c r="BR101" s="19"/>
      <c r="BS101" s="19"/>
      <c r="BT101" s="19"/>
      <c r="BU101" s="19"/>
      <c r="CI101"/>
      <c r="CJ101"/>
      <c r="CK101"/>
      <c r="CL101"/>
    </row>
    <row r="102" spans="1:90" hidden="1" x14ac:dyDescent="0.25">
      <c r="A102" s="92"/>
      <c r="B102" s="31"/>
      <c r="C102" s="30"/>
      <c r="F102" s="3"/>
      <c r="G102" s="1"/>
      <c r="H102" s="1"/>
      <c r="I102" s="1"/>
      <c r="J102" s="1"/>
      <c r="K102" s="1"/>
      <c r="O102" s="19"/>
      <c r="P102" s="2"/>
      <c r="Q102" s="19"/>
      <c r="R102" s="20"/>
      <c r="S102" s="20"/>
      <c r="T102" s="20"/>
      <c r="U102" s="2"/>
      <c r="W102"/>
      <c r="Z102" s="20"/>
      <c r="AA102" s="19"/>
      <c r="AB102" s="20"/>
      <c r="AC102" s="19"/>
      <c r="AD102" s="20"/>
      <c r="AE102" s="19"/>
      <c r="AF102" s="20"/>
      <c r="AG102" s="19"/>
      <c r="AH102" s="20"/>
      <c r="AI102" s="19"/>
      <c r="AJ102" s="20"/>
      <c r="AK102" s="19"/>
      <c r="AL102" s="20"/>
      <c r="AM102" s="19"/>
      <c r="AN102" s="15"/>
      <c r="AO102" s="19"/>
      <c r="AP102" s="15"/>
      <c r="AQ102" s="19"/>
      <c r="AR102" s="15"/>
      <c r="AS102" s="19"/>
      <c r="AT102" s="15"/>
      <c r="AU102" s="19"/>
      <c r="AV102" s="15"/>
      <c r="AW102" s="19"/>
      <c r="AX102" s="15"/>
      <c r="AY102" s="19"/>
      <c r="AZ102" s="15"/>
      <c r="BA102" s="19"/>
      <c r="BC102" s="56"/>
      <c r="BD102" s="56"/>
      <c r="BG102" s="19"/>
      <c r="BH102" s="17"/>
      <c r="BI102" s="15"/>
      <c r="BJ102" s="19"/>
      <c r="BK102" s="15"/>
      <c r="BL102" s="19"/>
      <c r="BM102" s="19"/>
      <c r="BN102" s="19"/>
      <c r="BO102" s="20"/>
      <c r="BP102" s="19"/>
      <c r="BQ102" s="15"/>
      <c r="BR102" s="19"/>
      <c r="BS102" s="19"/>
      <c r="BT102" s="19"/>
      <c r="BU102" s="19"/>
      <c r="CI102"/>
      <c r="CJ102"/>
      <c r="CK102"/>
      <c r="CL102"/>
    </row>
    <row r="103" spans="1:90" hidden="1" x14ac:dyDescent="0.25">
      <c r="A103" s="92"/>
      <c r="B103" s="31"/>
      <c r="C103" s="30"/>
      <c r="F103" s="3"/>
      <c r="G103" s="1"/>
      <c r="H103" s="1"/>
      <c r="I103" s="1"/>
      <c r="J103" s="1"/>
      <c r="K103" s="1"/>
      <c r="O103" s="19"/>
      <c r="P103" s="2"/>
      <c r="Q103" s="19"/>
      <c r="R103" s="20"/>
      <c r="S103" s="20"/>
      <c r="T103" s="20"/>
      <c r="U103" s="2"/>
      <c r="W103"/>
      <c r="Z103" s="20"/>
      <c r="AA103" s="19"/>
      <c r="AB103" s="20"/>
      <c r="AC103" s="19"/>
      <c r="AD103" s="20"/>
      <c r="AE103" s="19"/>
      <c r="AF103" s="20"/>
      <c r="AG103" s="19"/>
      <c r="AH103" s="20"/>
      <c r="AI103" s="19"/>
      <c r="AJ103" s="20"/>
      <c r="AK103" s="19"/>
      <c r="AL103" s="20"/>
      <c r="AM103" s="19"/>
      <c r="AN103" s="15"/>
      <c r="AO103" s="19"/>
      <c r="AP103" s="15"/>
      <c r="AQ103" s="19"/>
      <c r="AR103" s="15"/>
      <c r="AS103" s="19"/>
      <c r="AT103" s="15"/>
      <c r="AU103" s="19"/>
      <c r="AV103" s="15"/>
      <c r="AW103" s="19"/>
      <c r="AX103" s="15"/>
      <c r="AY103" s="19"/>
      <c r="AZ103" s="15"/>
      <c r="BA103" s="19"/>
      <c r="BC103" s="56"/>
      <c r="BD103" s="56"/>
      <c r="BG103" s="19"/>
      <c r="BH103" s="17"/>
      <c r="BI103" s="15"/>
      <c r="BJ103" s="19"/>
      <c r="BK103" s="15"/>
      <c r="BL103" s="19"/>
      <c r="BM103" s="19"/>
      <c r="BN103" s="19"/>
      <c r="BO103" s="20"/>
      <c r="BP103" s="19"/>
      <c r="BQ103" s="15"/>
      <c r="BR103" s="19"/>
      <c r="BS103" s="19"/>
      <c r="BT103" s="19"/>
      <c r="BU103" s="19"/>
      <c r="CI103"/>
      <c r="CJ103"/>
      <c r="CK103"/>
      <c r="CL103"/>
    </row>
    <row r="104" spans="1:90" hidden="1" x14ac:dyDescent="0.25">
      <c r="A104" s="33"/>
      <c r="B104" s="31"/>
      <c r="C104" s="30"/>
      <c r="F104" s="3"/>
      <c r="G104" s="1"/>
      <c r="H104" s="1"/>
      <c r="I104" s="1"/>
      <c r="J104" s="1"/>
      <c r="K104" s="1"/>
      <c r="O104" s="19"/>
      <c r="P104" s="2"/>
      <c r="Q104" s="19"/>
      <c r="R104" s="20"/>
      <c r="S104" s="20"/>
      <c r="T104" s="20"/>
      <c r="U104" s="2"/>
      <c r="W104"/>
      <c r="Y104" s="6"/>
      <c r="Z104" s="20"/>
      <c r="AA104" s="19"/>
      <c r="AB104" s="20"/>
      <c r="AC104" s="19"/>
      <c r="AD104" s="20"/>
      <c r="AE104" s="19"/>
      <c r="AF104" s="20"/>
      <c r="AG104" s="19"/>
      <c r="AH104" s="20"/>
      <c r="AI104" s="19"/>
      <c r="AJ104" s="20"/>
      <c r="AK104" s="19"/>
      <c r="AL104" s="20"/>
      <c r="AM104" s="19"/>
      <c r="AN104" s="15"/>
      <c r="AO104" s="19"/>
      <c r="AP104" s="15"/>
      <c r="AQ104" s="19"/>
      <c r="AR104" s="15"/>
      <c r="AS104" s="19"/>
      <c r="AT104" s="15"/>
      <c r="AU104" s="19"/>
      <c r="AV104" s="15"/>
      <c r="AW104" s="19"/>
      <c r="AX104" s="15"/>
      <c r="AY104" s="19"/>
      <c r="AZ104" s="15"/>
      <c r="BA104" s="19"/>
      <c r="BC104" s="56"/>
      <c r="BD104" s="56"/>
      <c r="BG104" s="19"/>
      <c r="BH104" s="17"/>
      <c r="BI104" s="15"/>
      <c r="BJ104" s="19"/>
      <c r="BK104" s="15"/>
      <c r="BL104" s="19"/>
      <c r="BM104" s="19"/>
      <c r="BN104" s="19"/>
      <c r="BO104" s="20"/>
      <c r="BP104" s="19"/>
      <c r="BQ104" s="15"/>
      <c r="BR104" s="19"/>
      <c r="BS104" s="19"/>
      <c r="BT104" s="19"/>
      <c r="BU104" s="19"/>
      <c r="CI104"/>
      <c r="CJ104"/>
      <c r="CK104"/>
      <c r="CL104"/>
    </row>
    <row r="105" spans="1:90" hidden="1" x14ac:dyDescent="0.25">
      <c r="A105" s="33"/>
      <c r="B105" s="31"/>
      <c r="C105" s="30"/>
      <c r="F105" s="3"/>
      <c r="G105" s="1"/>
      <c r="I105" s="1"/>
      <c r="J105" s="1"/>
      <c r="K105" s="1"/>
      <c r="O105" s="19"/>
      <c r="P105" s="2"/>
      <c r="Q105" s="19"/>
      <c r="R105" s="20"/>
      <c r="S105" s="20"/>
      <c r="T105" s="20"/>
      <c r="U105" s="2"/>
      <c r="W105"/>
      <c r="Z105" s="20"/>
      <c r="AA105" s="19"/>
      <c r="AB105" s="20"/>
      <c r="AC105" s="19"/>
      <c r="AD105" s="20"/>
      <c r="AE105" s="19"/>
      <c r="AF105" s="20"/>
      <c r="AG105" s="19"/>
      <c r="AH105" s="20"/>
      <c r="AI105" s="19"/>
      <c r="AJ105" s="20"/>
      <c r="AK105" s="19"/>
      <c r="AL105" s="20"/>
      <c r="AM105" s="19"/>
      <c r="AN105" s="15"/>
      <c r="AO105" s="19"/>
      <c r="AP105" s="15"/>
      <c r="AQ105" s="19"/>
      <c r="AR105" s="15"/>
      <c r="AS105" s="19"/>
      <c r="AT105" s="15"/>
      <c r="AU105" s="19"/>
      <c r="AV105" s="15"/>
      <c r="AW105" s="19"/>
      <c r="AX105" s="15"/>
      <c r="AY105" s="19"/>
      <c r="AZ105" s="15"/>
      <c r="BA105" s="19"/>
      <c r="BC105" s="56"/>
      <c r="BD105" s="56"/>
      <c r="BG105" s="23"/>
      <c r="BH105" s="17"/>
      <c r="BI105" s="15"/>
      <c r="BJ105" s="19"/>
      <c r="BK105" s="15"/>
      <c r="BL105" s="19"/>
      <c r="BM105" s="19"/>
      <c r="BN105" s="19"/>
      <c r="BO105" s="20"/>
      <c r="BP105" s="19"/>
      <c r="BQ105" s="15"/>
      <c r="BR105" s="19"/>
      <c r="BS105" s="19"/>
      <c r="BT105" s="19"/>
      <c r="BU105" s="19"/>
      <c r="CI105"/>
      <c r="CJ105"/>
      <c r="CK105"/>
      <c r="CL105"/>
    </row>
    <row r="106" spans="1:90" hidden="1" x14ac:dyDescent="0.25">
      <c r="A106" s="33"/>
      <c r="B106" s="31"/>
      <c r="C106" s="30"/>
      <c r="F106" s="3"/>
      <c r="G106" s="1"/>
      <c r="H106" s="1"/>
      <c r="I106" s="1"/>
      <c r="J106" s="1"/>
      <c r="K106" s="1"/>
      <c r="O106" s="19"/>
      <c r="P106" s="2"/>
      <c r="Q106" s="19"/>
      <c r="R106" s="20"/>
      <c r="S106" s="20"/>
      <c r="T106" s="20"/>
      <c r="U106" s="2"/>
      <c r="W106"/>
      <c r="Z106" s="20"/>
      <c r="AA106" s="19"/>
      <c r="AB106" s="20"/>
      <c r="AC106" s="19"/>
      <c r="AD106" s="20"/>
      <c r="AE106" s="19"/>
      <c r="AF106" s="20"/>
      <c r="AG106" s="19"/>
      <c r="AH106" s="20"/>
      <c r="AI106" s="19"/>
      <c r="AJ106" s="20"/>
      <c r="AK106" s="19"/>
      <c r="AL106" s="20"/>
      <c r="AM106" s="19"/>
      <c r="AN106" s="15"/>
      <c r="AO106" s="19"/>
      <c r="AP106" s="15"/>
      <c r="AQ106" s="19"/>
      <c r="AR106" s="15"/>
      <c r="AS106" s="19"/>
      <c r="AT106" s="15"/>
      <c r="AU106" s="19"/>
      <c r="AV106" s="15"/>
      <c r="AW106" s="19"/>
      <c r="AX106" s="15"/>
      <c r="AY106" s="19"/>
      <c r="AZ106" s="15"/>
      <c r="BA106" s="19"/>
      <c r="BC106" s="56"/>
      <c r="BD106" s="56"/>
      <c r="BG106" s="23"/>
      <c r="BH106" s="17"/>
      <c r="BI106" s="15"/>
      <c r="BJ106" s="19"/>
      <c r="BK106" s="15"/>
      <c r="BL106" s="19"/>
      <c r="BM106" s="19"/>
      <c r="BN106" s="19"/>
      <c r="BO106" s="20"/>
      <c r="BP106" s="19"/>
      <c r="BQ106" s="15"/>
      <c r="BR106" s="19"/>
      <c r="BS106" s="19"/>
      <c r="BT106" s="19"/>
      <c r="BU106" s="19"/>
      <c r="CI106"/>
      <c r="CJ106"/>
      <c r="CK106"/>
      <c r="CL106"/>
    </row>
    <row r="107" spans="1:90" hidden="1" x14ac:dyDescent="0.25">
      <c r="A107" s="33"/>
      <c r="B107" s="31"/>
      <c r="C107" s="30"/>
      <c r="F107" s="3"/>
      <c r="G107" s="1"/>
      <c r="H107" s="1"/>
      <c r="I107" s="1"/>
      <c r="J107" s="1"/>
      <c r="K107" s="1"/>
      <c r="O107" s="19"/>
      <c r="P107" s="2"/>
      <c r="Q107" s="19"/>
      <c r="R107" s="20"/>
      <c r="S107" s="20"/>
      <c r="T107" s="20"/>
      <c r="U107" s="2"/>
      <c r="W107"/>
      <c r="Z107" s="20"/>
      <c r="AA107" s="19"/>
      <c r="AB107" s="20"/>
      <c r="AC107" s="19"/>
      <c r="AD107" s="20"/>
      <c r="AE107" s="19"/>
      <c r="AF107" s="20"/>
      <c r="AG107" s="19"/>
      <c r="AH107" s="20"/>
      <c r="AI107" s="19"/>
      <c r="AJ107" s="20"/>
      <c r="AK107" s="19"/>
      <c r="AL107" s="20"/>
      <c r="AM107" s="19"/>
      <c r="AN107" s="15"/>
      <c r="AO107" s="19"/>
      <c r="AP107" s="15"/>
      <c r="AQ107" s="19"/>
      <c r="AR107" s="15"/>
      <c r="AS107" s="19"/>
      <c r="AT107" s="15"/>
      <c r="AU107" s="19"/>
      <c r="AV107" s="15"/>
      <c r="AW107" s="19"/>
      <c r="AX107" s="15"/>
      <c r="AY107" s="19"/>
      <c r="AZ107" s="15"/>
      <c r="BA107" s="19"/>
      <c r="BC107" s="56"/>
      <c r="BD107" s="56"/>
      <c r="BG107" s="19"/>
      <c r="BH107" s="17"/>
      <c r="BI107" s="15"/>
      <c r="BJ107" s="19"/>
      <c r="BK107" s="15"/>
      <c r="BL107" s="19"/>
      <c r="BM107" s="19"/>
      <c r="BN107" s="19"/>
      <c r="BO107" s="20"/>
      <c r="BP107" s="19"/>
      <c r="BQ107" s="15"/>
      <c r="BR107" s="19"/>
      <c r="BS107" s="19"/>
      <c r="BT107" s="19"/>
      <c r="BU107" s="19"/>
      <c r="CI107"/>
      <c r="CJ107"/>
      <c r="CK107"/>
      <c r="CL107"/>
    </row>
    <row r="108" spans="1:90" hidden="1" x14ac:dyDescent="0.25">
      <c r="A108" s="33"/>
      <c r="B108" s="31"/>
      <c r="C108" s="30"/>
      <c r="F108" s="3"/>
      <c r="G108" s="1"/>
      <c r="H108" s="1"/>
      <c r="I108" s="1"/>
      <c r="J108" s="1"/>
      <c r="K108" s="1"/>
      <c r="O108" s="19"/>
      <c r="P108" s="2"/>
      <c r="Q108" s="19"/>
      <c r="R108" s="20"/>
      <c r="S108" s="20"/>
      <c r="T108" s="20"/>
      <c r="U108" s="2"/>
      <c r="W108"/>
      <c r="Z108" s="20"/>
      <c r="AA108" s="19"/>
      <c r="AB108" s="20"/>
      <c r="AC108" s="19"/>
      <c r="AD108" s="20"/>
      <c r="AE108" s="19"/>
      <c r="AF108" s="20"/>
      <c r="AG108" s="19"/>
      <c r="AH108" s="20"/>
      <c r="AI108" s="19"/>
      <c r="AJ108" s="20"/>
      <c r="AK108" s="19"/>
      <c r="AL108" s="20"/>
      <c r="AM108" s="19"/>
      <c r="AN108" s="15"/>
      <c r="AO108" s="19"/>
      <c r="AP108" s="15"/>
      <c r="AQ108" s="19"/>
      <c r="AR108" s="15"/>
      <c r="AS108" s="19"/>
      <c r="AT108" s="15"/>
      <c r="AU108" s="19"/>
      <c r="AV108" s="15"/>
      <c r="AW108" s="19"/>
      <c r="AX108" s="15"/>
      <c r="AY108" s="19"/>
      <c r="AZ108" s="15"/>
      <c r="BA108" s="19"/>
      <c r="BC108" s="56"/>
      <c r="BD108" s="56"/>
      <c r="BG108" s="19"/>
      <c r="BH108" s="17"/>
      <c r="BI108" s="15"/>
      <c r="BJ108" s="19"/>
      <c r="BK108" s="15"/>
      <c r="BL108" s="19"/>
      <c r="BM108" s="19"/>
      <c r="BN108" s="19"/>
      <c r="BO108" s="20"/>
      <c r="BP108" s="19"/>
      <c r="BQ108" s="15"/>
      <c r="BR108" s="19"/>
      <c r="BS108" s="19"/>
      <c r="BT108" s="19"/>
      <c r="BU108" s="19"/>
      <c r="CI108"/>
      <c r="CJ108"/>
      <c r="CK108"/>
      <c r="CL108"/>
    </row>
    <row r="109" spans="1:90" hidden="1" x14ac:dyDescent="0.25">
      <c r="A109" s="33"/>
      <c r="B109" s="31"/>
      <c r="C109" s="30"/>
      <c r="F109" s="3"/>
      <c r="G109" s="1"/>
      <c r="H109" s="1"/>
      <c r="I109" s="1"/>
      <c r="J109" s="1"/>
      <c r="K109" s="1"/>
      <c r="O109" s="19"/>
      <c r="P109" s="2"/>
      <c r="Q109" s="19"/>
      <c r="R109" s="20"/>
      <c r="S109" s="20"/>
      <c r="T109" s="20"/>
      <c r="U109" s="2"/>
      <c r="W109"/>
      <c r="Z109" s="20"/>
      <c r="AA109" s="19"/>
      <c r="AB109" s="20"/>
      <c r="AC109" s="19"/>
      <c r="AD109" s="20"/>
      <c r="AE109" s="19"/>
      <c r="AF109" s="20"/>
      <c r="AG109" s="19"/>
      <c r="AH109" s="20"/>
      <c r="AI109" s="19"/>
      <c r="AJ109" s="20"/>
      <c r="AK109" s="19"/>
      <c r="AL109" s="20"/>
      <c r="AM109" s="19"/>
      <c r="AN109" s="15"/>
      <c r="AO109" s="19"/>
      <c r="AP109" s="15"/>
      <c r="AQ109" s="19"/>
      <c r="AR109" s="15"/>
      <c r="AS109" s="19"/>
      <c r="AT109" s="15"/>
      <c r="AU109" s="19"/>
      <c r="AV109" s="15"/>
      <c r="AW109" s="19"/>
      <c r="AX109" s="15"/>
      <c r="AY109" s="19"/>
      <c r="AZ109" s="15"/>
      <c r="BA109" s="19"/>
      <c r="BC109" s="56"/>
      <c r="BD109" s="56"/>
      <c r="BG109" s="23"/>
      <c r="BH109" s="17"/>
      <c r="BI109" s="15"/>
      <c r="BJ109" s="19"/>
      <c r="BK109" s="15"/>
      <c r="BL109" s="19"/>
      <c r="BM109" s="19"/>
      <c r="BN109" s="19"/>
      <c r="BO109" s="20"/>
      <c r="BP109" s="19"/>
      <c r="BQ109" s="15"/>
      <c r="BR109" s="19"/>
      <c r="BS109" s="19"/>
      <c r="BT109" s="19"/>
      <c r="BU109" s="19"/>
      <c r="CI109"/>
      <c r="CJ109"/>
      <c r="CK109"/>
      <c r="CL109"/>
    </row>
    <row r="110" spans="1:90" hidden="1" x14ac:dyDescent="0.25">
      <c r="A110" s="33"/>
      <c r="B110" s="31"/>
      <c r="C110" s="30"/>
      <c r="F110" s="3"/>
      <c r="G110" s="1"/>
      <c r="H110" s="1"/>
      <c r="I110" s="1"/>
      <c r="J110" s="1"/>
      <c r="K110" s="1"/>
      <c r="O110" s="19"/>
      <c r="P110" s="2"/>
      <c r="Q110" s="19"/>
      <c r="R110" s="20"/>
      <c r="S110" s="20"/>
      <c r="T110" s="20"/>
      <c r="U110" s="2"/>
      <c r="W110"/>
      <c r="Z110" s="20"/>
      <c r="AA110" s="19"/>
      <c r="AB110" s="20"/>
      <c r="AC110" s="19"/>
      <c r="AD110" s="20"/>
      <c r="AE110" s="19"/>
      <c r="AF110" s="20"/>
      <c r="AG110" s="19"/>
      <c r="AH110" s="20"/>
      <c r="AI110" s="19"/>
      <c r="AJ110" s="20"/>
      <c r="AK110" s="19"/>
      <c r="AL110" s="20"/>
      <c r="AM110" s="19"/>
      <c r="AN110" s="15"/>
      <c r="AO110" s="19"/>
      <c r="AP110" s="15"/>
      <c r="AQ110" s="19"/>
      <c r="AR110" s="15"/>
      <c r="AS110" s="19"/>
      <c r="AT110" s="15"/>
      <c r="AU110" s="19"/>
      <c r="AV110" s="15"/>
      <c r="AW110" s="19"/>
      <c r="AX110" s="15"/>
      <c r="AY110" s="19"/>
      <c r="AZ110" s="15"/>
      <c r="BA110" s="19"/>
      <c r="BC110" s="56"/>
      <c r="BD110" s="56"/>
      <c r="BG110" s="23"/>
      <c r="BH110" s="17"/>
      <c r="BI110" s="15"/>
      <c r="BJ110" s="19"/>
      <c r="BK110" s="15"/>
      <c r="BL110" s="19"/>
      <c r="BM110" s="19"/>
      <c r="BN110" s="19"/>
      <c r="BO110" s="20"/>
      <c r="BP110" s="19"/>
      <c r="BQ110" s="15"/>
      <c r="BR110" s="19"/>
      <c r="BS110" s="19"/>
      <c r="BT110" s="19"/>
      <c r="BU110" s="19"/>
      <c r="CI110"/>
      <c r="CJ110"/>
      <c r="CK110"/>
      <c r="CL110"/>
    </row>
    <row r="111" spans="1:90" hidden="1" x14ac:dyDescent="0.25">
      <c r="A111" s="33"/>
      <c r="B111" s="31"/>
      <c r="C111" s="30"/>
      <c r="F111" s="3"/>
      <c r="G111" s="1"/>
      <c r="H111" s="1"/>
      <c r="I111" s="1"/>
      <c r="J111" s="1"/>
      <c r="K111" s="1"/>
      <c r="O111" s="19"/>
      <c r="P111" s="2"/>
      <c r="Q111" s="19"/>
      <c r="R111" s="20"/>
      <c r="S111" s="20"/>
      <c r="T111" s="20"/>
      <c r="U111" s="2"/>
      <c r="W111"/>
      <c r="Z111" s="20"/>
      <c r="AA111" s="19"/>
      <c r="AB111" s="20"/>
      <c r="AC111" s="19"/>
      <c r="AD111" s="20"/>
      <c r="AE111" s="19"/>
      <c r="AF111" s="20"/>
      <c r="AG111" s="19"/>
      <c r="AH111" s="20"/>
      <c r="AI111" s="19"/>
      <c r="AJ111" s="20"/>
      <c r="AK111" s="19"/>
      <c r="AL111" s="20"/>
      <c r="AM111" s="19"/>
      <c r="AN111" s="15"/>
      <c r="AO111" s="19"/>
      <c r="AP111" s="15"/>
      <c r="AQ111" s="19"/>
      <c r="AR111" s="15"/>
      <c r="AS111" s="19"/>
      <c r="AT111" s="15"/>
      <c r="AU111" s="19"/>
      <c r="AV111" s="15"/>
      <c r="AW111" s="19"/>
      <c r="AX111" s="15"/>
      <c r="AY111" s="19"/>
      <c r="AZ111" s="15"/>
      <c r="BA111" s="19"/>
      <c r="BC111" s="56"/>
      <c r="BD111" s="56"/>
      <c r="BG111" s="23"/>
      <c r="BH111" s="17"/>
      <c r="BI111" s="15"/>
      <c r="BJ111" s="19"/>
      <c r="BK111" s="15"/>
      <c r="BL111" s="19"/>
      <c r="BM111" s="19"/>
      <c r="BN111" s="19"/>
      <c r="BO111" s="20"/>
      <c r="BP111" s="19"/>
      <c r="BQ111" s="15"/>
      <c r="BR111" s="19"/>
      <c r="BS111" s="19"/>
      <c r="BT111" s="19"/>
      <c r="BU111" s="19"/>
      <c r="CI111"/>
      <c r="CJ111"/>
      <c r="CK111"/>
      <c r="CL111"/>
    </row>
    <row r="112" spans="1:90" hidden="1" x14ac:dyDescent="0.25">
      <c r="A112" s="92"/>
      <c r="B112" s="31"/>
      <c r="C112" s="30"/>
      <c r="F112" s="3"/>
      <c r="G112" s="1"/>
      <c r="I112" s="1"/>
      <c r="J112" s="1"/>
      <c r="K112" s="1"/>
      <c r="L112" s="1"/>
      <c r="M112" s="1"/>
      <c r="N112" s="1"/>
      <c r="O112" s="19"/>
      <c r="P112" s="2"/>
      <c r="Q112" s="19"/>
      <c r="R112" s="20"/>
      <c r="S112" s="20"/>
      <c r="T112" s="20"/>
      <c r="U112" s="2"/>
      <c r="W112"/>
      <c r="Z112" s="20"/>
      <c r="AA112" s="15"/>
      <c r="AB112" s="20"/>
      <c r="AC112" s="15"/>
      <c r="AD112" s="20"/>
      <c r="AE112" s="15"/>
      <c r="AF112" s="20"/>
      <c r="AG112" s="15"/>
      <c r="AH112" s="20"/>
      <c r="AI112" s="15"/>
      <c r="AJ112" s="20"/>
      <c r="AK112" s="15"/>
      <c r="AL112" s="20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/>
      <c r="BC112" s="56"/>
      <c r="BD112" s="56"/>
      <c r="BG112" s="19"/>
      <c r="BH112" s="19"/>
      <c r="BI112" s="15"/>
      <c r="BJ112" s="19"/>
      <c r="BK112" s="15"/>
      <c r="BL112" s="19"/>
      <c r="BM112" s="19"/>
      <c r="BN112" s="19"/>
      <c r="BO112" s="20"/>
      <c r="BP112" s="19"/>
      <c r="BQ112" s="15"/>
      <c r="BR112" s="19"/>
      <c r="BS112" s="19"/>
      <c r="BT112" s="19"/>
      <c r="BU112" s="19"/>
      <c r="CI112"/>
      <c r="CJ112"/>
      <c r="CK112"/>
      <c r="CL112"/>
    </row>
    <row r="113" spans="1:90" hidden="1" x14ac:dyDescent="0.25">
      <c r="A113" s="92"/>
      <c r="B113" s="31"/>
      <c r="C113" s="30"/>
      <c r="F113" s="3"/>
      <c r="G113" s="1"/>
      <c r="I113" s="1"/>
      <c r="J113" s="1"/>
      <c r="K113" s="1"/>
      <c r="L113" s="1"/>
      <c r="M113" s="1"/>
      <c r="N113" s="1"/>
      <c r="O113" s="19"/>
      <c r="P113" s="2"/>
      <c r="Q113" s="19"/>
      <c r="R113" s="20"/>
      <c r="S113" s="20"/>
      <c r="T113" s="20"/>
      <c r="U113" s="2"/>
      <c r="W113"/>
      <c r="Z113" s="20"/>
      <c r="AA113" s="19"/>
      <c r="AB113" s="20"/>
      <c r="AC113" s="19"/>
      <c r="AD113" s="20"/>
      <c r="AE113" s="19"/>
      <c r="AF113" s="20"/>
      <c r="AG113" s="19"/>
      <c r="AH113" s="20"/>
      <c r="AI113" s="19"/>
      <c r="AJ113" s="20"/>
      <c r="AK113" s="19"/>
      <c r="AL113" s="20"/>
      <c r="AM113" s="19"/>
      <c r="AN113" s="15"/>
      <c r="AO113" s="19"/>
      <c r="AP113" s="15"/>
      <c r="AQ113" s="19"/>
      <c r="AR113" s="15"/>
      <c r="AS113" s="19"/>
      <c r="AT113" s="15"/>
      <c r="AU113" s="19"/>
      <c r="AV113" s="15"/>
      <c r="AW113" s="19"/>
      <c r="AX113" s="15"/>
      <c r="AY113" s="19"/>
      <c r="AZ113" s="15"/>
      <c r="BA113" s="19"/>
      <c r="BB113"/>
      <c r="BC113" s="56"/>
      <c r="BD113" s="56"/>
      <c r="BG113" s="19"/>
      <c r="BH113" s="17"/>
      <c r="BI113" s="15"/>
      <c r="BJ113" s="19"/>
      <c r="BK113" s="57"/>
      <c r="BL113" s="26"/>
      <c r="BM113" s="26"/>
      <c r="BN113" s="26"/>
      <c r="BO113" s="93"/>
      <c r="BP113" s="26"/>
      <c r="BQ113" s="15"/>
      <c r="BR113" s="19"/>
      <c r="BS113" s="19"/>
      <c r="BT113" s="19"/>
      <c r="BU113" s="19"/>
      <c r="CI113"/>
      <c r="CJ113"/>
      <c r="CK113"/>
      <c r="CL113"/>
    </row>
    <row r="114" spans="1:90" hidden="1" x14ac:dyDescent="0.25">
      <c r="A114" s="92"/>
      <c r="B114" s="31"/>
      <c r="C114" s="30"/>
      <c r="F114" s="3"/>
      <c r="G114" s="1"/>
      <c r="H114" s="1"/>
      <c r="I114" s="1"/>
      <c r="J114" s="1"/>
      <c r="K114" s="1"/>
      <c r="L114" s="1"/>
      <c r="M114" s="1"/>
      <c r="N114" s="1"/>
      <c r="O114" s="19"/>
      <c r="P114" s="2"/>
      <c r="Q114" s="19"/>
      <c r="R114" s="20"/>
      <c r="S114" s="20"/>
      <c r="T114" s="20"/>
      <c r="U114" s="2"/>
      <c r="W114"/>
      <c r="Z114" s="20"/>
      <c r="AA114" s="19"/>
      <c r="AB114" s="20"/>
      <c r="AC114" s="19"/>
      <c r="AD114" s="20"/>
      <c r="AE114" s="19"/>
      <c r="AF114" s="20"/>
      <c r="AG114" s="19"/>
      <c r="AH114" s="20"/>
      <c r="AI114" s="19"/>
      <c r="AJ114" s="20"/>
      <c r="AK114" s="19"/>
      <c r="AL114" s="20"/>
      <c r="AM114" s="19"/>
      <c r="AN114" s="15"/>
      <c r="AO114" s="19"/>
      <c r="AP114" s="15"/>
      <c r="AQ114" s="19"/>
      <c r="AR114" s="15"/>
      <c r="AS114" s="19"/>
      <c r="AT114" s="15"/>
      <c r="AU114" s="19"/>
      <c r="AV114" s="15"/>
      <c r="AW114" s="19"/>
      <c r="AX114" s="15"/>
      <c r="AY114" s="19"/>
      <c r="AZ114" s="15"/>
      <c r="BA114" s="19"/>
      <c r="BB114"/>
      <c r="BC114" s="56"/>
      <c r="BD114" s="56"/>
      <c r="BG114" s="19"/>
      <c r="BH114" s="17"/>
      <c r="BI114" s="15"/>
      <c r="BJ114" s="19"/>
      <c r="BK114" s="15"/>
      <c r="BL114" s="19"/>
      <c r="BM114" s="19"/>
      <c r="BN114" s="19"/>
      <c r="BO114" s="20"/>
      <c r="BP114" s="19"/>
      <c r="BQ114" s="15"/>
      <c r="BR114" s="19"/>
      <c r="BS114" s="19"/>
      <c r="BT114" s="19"/>
      <c r="BU114" s="19"/>
      <c r="CI114"/>
      <c r="CJ114"/>
      <c r="CK114"/>
      <c r="CL114"/>
    </row>
    <row r="115" spans="1:90" hidden="1" x14ac:dyDescent="0.25">
      <c r="A115" s="92"/>
      <c r="B115" s="31"/>
      <c r="C115" s="30"/>
      <c r="F115" s="3"/>
      <c r="G115" s="1"/>
      <c r="I115" s="1"/>
      <c r="J115" s="1"/>
      <c r="K115" s="1"/>
      <c r="L115" s="1"/>
      <c r="M115" s="1"/>
      <c r="N115" s="1"/>
      <c r="O115" s="19"/>
      <c r="P115" s="2"/>
      <c r="Q115" s="19"/>
      <c r="R115" s="20"/>
      <c r="S115" s="20"/>
      <c r="T115" s="20"/>
      <c r="U115" s="2"/>
      <c r="W115"/>
      <c r="Z115" s="20"/>
      <c r="AA115" s="19"/>
      <c r="AB115" s="20"/>
      <c r="AC115" s="19"/>
      <c r="AD115" s="20"/>
      <c r="AE115" s="19"/>
      <c r="AF115" s="20"/>
      <c r="AG115" s="19"/>
      <c r="AH115" s="20"/>
      <c r="AI115" s="19"/>
      <c r="AJ115" s="20"/>
      <c r="AK115" s="19"/>
      <c r="AL115" s="20"/>
      <c r="AM115" s="19"/>
      <c r="AN115" s="15"/>
      <c r="AO115" s="19"/>
      <c r="AP115" s="15"/>
      <c r="AQ115" s="19"/>
      <c r="AR115" s="15"/>
      <c r="AS115" s="19"/>
      <c r="AT115" s="15"/>
      <c r="AU115" s="19"/>
      <c r="AV115" s="15"/>
      <c r="AW115" s="19"/>
      <c r="AX115" s="15"/>
      <c r="AY115" s="19"/>
      <c r="AZ115" s="15"/>
      <c r="BA115" s="19"/>
      <c r="BB115"/>
      <c r="BC115" s="56"/>
      <c r="BD115" s="56"/>
      <c r="BG115" s="19"/>
      <c r="BH115" s="17"/>
      <c r="BI115" s="15"/>
      <c r="BJ115" s="19"/>
      <c r="BK115" s="15"/>
      <c r="BL115" s="19"/>
      <c r="BM115" s="19"/>
      <c r="BN115" s="19"/>
      <c r="BO115" s="20"/>
      <c r="BP115" s="19"/>
      <c r="BQ115" s="15"/>
      <c r="BR115" s="19"/>
      <c r="BS115" s="19"/>
      <c r="BT115" s="19"/>
      <c r="BU115" s="19"/>
      <c r="CI115"/>
      <c r="CJ115"/>
      <c r="CK115"/>
      <c r="CL115"/>
    </row>
    <row r="116" spans="1:90" hidden="1" x14ac:dyDescent="0.25">
      <c r="A116" s="92"/>
      <c r="B116" s="31"/>
      <c r="C116" s="30"/>
      <c r="F116" s="3"/>
      <c r="G116" s="1"/>
      <c r="H116" s="1"/>
      <c r="I116" s="1"/>
      <c r="J116" s="1"/>
      <c r="K116" s="1"/>
      <c r="L116" s="1"/>
      <c r="M116" s="1"/>
      <c r="N116" s="1"/>
      <c r="O116" s="19"/>
      <c r="P116" s="2"/>
      <c r="Q116" s="19"/>
      <c r="R116" s="20"/>
      <c r="S116" s="20"/>
      <c r="T116" s="20"/>
      <c r="U116" s="2"/>
      <c r="W116"/>
      <c r="Z116" s="20"/>
      <c r="AA116" s="19"/>
      <c r="AB116" s="20"/>
      <c r="AC116" s="19"/>
      <c r="AD116" s="20"/>
      <c r="AE116" s="19"/>
      <c r="AF116" s="20"/>
      <c r="AG116" s="19"/>
      <c r="AH116" s="20"/>
      <c r="AI116" s="19"/>
      <c r="AJ116" s="20"/>
      <c r="AK116" s="19"/>
      <c r="AL116" s="20"/>
      <c r="AM116" s="19"/>
      <c r="AN116" s="15"/>
      <c r="AO116" s="19"/>
      <c r="AP116" s="15"/>
      <c r="AQ116" s="19"/>
      <c r="AR116" s="15"/>
      <c r="AS116" s="19"/>
      <c r="AT116" s="15"/>
      <c r="AU116" s="19"/>
      <c r="AV116" s="15"/>
      <c r="AW116" s="19"/>
      <c r="AX116" s="15"/>
      <c r="AY116" s="19"/>
      <c r="AZ116" s="15"/>
      <c r="BA116" s="19"/>
      <c r="BB116"/>
      <c r="BC116" s="56"/>
      <c r="BD116" s="56"/>
      <c r="BG116" s="19"/>
      <c r="BH116" s="17"/>
      <c r="BI116" s="15"/>
      <c r="BJ116" s="19"/>
      <c r="BK116" s="15"/>
      <c r="BL116" s="19"/>
      <c r="BM116" s="19"/>
      <c r="BN116" s="19"/>
      <c r="BO116" s="20"/>
      <c r="BP116" s="19"/>
      <c r="BQ116" s="15"/>
      <c r="BR116" s="19"/>
      <c r="BS116" s="19"/>
      <c r="BT116" s="19"/>
      <c r="BU116" s="19"/>
      <c r="CI116"/>
      <c r="CJ116"/>
      <c r="CK116"/>
      <c r="CL116"/>
    </row>
    <row r="117" spans="1:90" hidden="1" x14ac:dyDescent="0.25">
      <c r="A117" s="92"/>
      <c r="B117" s="31"/>
      <c r="C117" s="30"/>
      <c r="F117" s="3"/>
      <c r="G117" s="1"/>
      <c r="I117" s="1"/>
      <c r="J117" s="1"/>
      <c r="K117" s="1"/>
      <c r="L117" s="1"/>
      <c r="M117" s="1"/>
      <c r="N117" s="1"/>
      <c r="O117" s="19"/>
      <c r="P117" s="2"/>
      <c r="Q117" s="19"/>
      <c r="R117" s="20"/>
      <c r="S117" s="20"/>
      <c r="T117" s="20"/>
      <c r="U117" s="2"/>
      <c r="W117"/>
      <c r="Z117" s="20"/>
      <c r="AA117" s="19"/>
      <c r="AB117" s="20"/>
      <c r="AC117" s="19"/>
      <c r="AD117" s="20"/>
      <c r="AE117" s="19"/>
      <c r="AF117" s="20"/>
      <c r="AG117" s="19"/>
      <c r="AH117" s="20"/>
      <c r="AI117" s="19"/>
      <c r="AJ117" s="20"/>
      <c r="AK117" s="19"/>
      <c r="AL117" s="20"/>
      <c r="AM117" s="19"/>
      <c r="AN117" s="15"/>
      <c r="AO117" s="19"/>
      <c r="AP117" s="15"/>
      <c r="AQ117" s="19"/>
      <c r="AR117" s="15"/>
      <c r="AS117" s="19"/>
      <c r="AT117" s="15"/>
      <c r="AU117" s="19"/>
      <c r="AV117" s="15"/>
      <c r="AW117" s="19"/>
      <c r="AX117" s="15"/>
      <c r="AY117" s="19"/>
      <c r="AZ117" s="15"/>
      <c r="BA117" s="19"/>
      <c r="BB117" s="85"/>
      <c r="BC117" s="56"/>
      <c r="BD117" s="56"/>
      <c r="BG117" s="19"/>
      <c r="BH117" s="17"/>
      <c r="BI117" s="15"/>
      <c r="BJ117" s="19"/>
      <c r="BK117" s="15"/>
      <c r="BL117" s="19"/>
      <c r="BM117" s="19"/>
      <c r="BN117" s="19"/>
      <c r="BO117" s="20"/>
      <c r="BP117" s="19"/>
      <c r="BQ117" s="15"/>
      <c r="BR117" s="19"/>
      <c r="BS117" s="19"/>
      <c r="BT117" s="19"/>
      <c r="BU117" s="19"/>
      <c r="CI117"/>
      <c r="CJ117"/>
      <c r="CK117"/>
      <c r="CL117"/>
    </row>
    <row r="118" spans="1:90" hidden="1" x14ac:dyDescent="0.25">
      <c r="A118" s="33"/>
      <c r="B118" s="31"/>
      <c r="C118" s="30"/>
      <c r="F118" s="3"/>
      <c r="G118" s="1"/>
      <c r="H118" s="1"/>
      <c r="I118" s="1"/>
      <c r="J118" s="1"/>
      <c r="K118" s="1"/>
      <c r="O118" s="19"/>
      <c r="P118" s="2"/>
      <c r="Q118" s="19"/>
      <c r="R118" s="20"/>
      <c r="S118" s="20"/>
      <c r="T118" s="20"/>
      <c r="U118" s="2"/>
      <c r="W118"/>
      <c r="Z118" s="20"/>
      <c r="AA118" s="19"/>
      <c r="AB118" s="20"/>
      <c r="AC118" s="19"/>
      <c r="AD118" s="20"/>
      <c r="AE118" s="19"/>
      <c r="AF118" s="20"/>
      <c r="AG118" s="19"/>
      <c r="AH118" s="20"/>
      <c r="AI118" s="19"/>
      <c r="AJ118" s="20"/>
      <c r="AK118" s="19"/>
      <c r="AL118" s="20"/>
      <c r="AM118" s="19"/>
      <c r="AN118" s="15"/>
      <c r="AO118" s="19"/>
      <c r="AP118" s="15"/>
      <c r="AQ118" s="19"/>
      <c r="AR118" s="15"/>
      <c r="AS118" s="19"/>
      <c r="AT118" s="15"/>
      <c r="AU118" s="19"/>
      <c r="AV118" s="15"/>
      <c r="AW118" s="19"/>
      <c r="AX118" s="15"/>
      <c r="AY118" s="19"/>
      <c r="AZ118" s="15"/>
      <c r="BA118" s="19"/>
      <c r="BC118" s="56"/>
      <c r="BD118" s="56"/>
      <c r="BG118" s="19"/>
      <c r="BH118" s="17"/>
      <c r="BI118" s="15"/>
      <c r="BJ118" s="19"/>
      <c r="BK118" s="15"/>
      <c r="BL118" s="19"/>
      <c r="BM118" s="19"/>
      <c r="BN118" s="19"/>
      <c r="BO118" s="20"/>
      <c r="BP118" s="19"/>
      <c r="BQ118" s="15"/>
      <c r="BR118" s="19"/>
      <c r="BS118" s="19"/>
      <c r="BT118" s="19"/>
      <c r="BU118" s="19"/>
      <c r="CI118"/>
      <c r="CJ118"/>
      <c r="CK118"/>
      <c r="CL118"/>
    </row>
    <row r="119" spans="1:90" hidden="1" x14ac:dyDescent="0.25">
      <c r="A119" s="33"/>
      <c r="B119" s="31"/>
      <c r="C119" s="30"/>
      <c r="F119" s="3"/>
      <c r="G119" s="1"/>
      <c r="H119" s="1"/>
      <c r="I119" s="1"/>
      <c r="J119" s="1"/>
      <c r="K119" s="1"/>
      <c r="O119" s="19"/>
      <c r="P119" s="15"/>
      <c r="Q119" s="19"/>
      <c r="R119" s="20"/>
      <c r="S119" s="20"/>
      <c r="T119" s="20"/>
      <c r="U119" s="2"/>
      <c r="W119"/>
      <c r="Z119" s="20"/>
      <c r="AA119" s="19"/>
      <c r="AB119" s="20"/>
      <c r="AC119" s="19"/>
      <c r="AD119" s="20"/>
      <c r="AE119" s="19"/>
      <c r="AF119" s="20"/>
      <c r="AG119" s="19"/>
      <c r="AH119" s="20"/>
      <c r="AI119" s="19"/>
      <c r="AJ119" s="20"/>
      <c r="AK119" s="19"/>
      <c r="AL119" s="20"/>
      <c r="AM119" s="19"/>
      <c r="AN119" s="15"/>
      <c r="AO119" s="19"/>
      <c r="AP119" s="15"/>
      <c r="AQ119" s="19"/>
      <c r="AR119" s="15"/>
      <c r="AS119" s="19"/>
      <c r="AT119" s="15"/>
      <c r="AU119" s="19"/>
      <c r="AV119" s="15"/>
      <c r="AW119" s="19"/>
      <c r="AX119" s="15"/>
      <c r="AY119" s="19"/>
      <c r="AZ119" s="15"/>
      <c r="BA119" s="19"/>
      <c r="BC119" s="56"/>
      <c r="BD119" s="56"/>
      <c r="BG119" s="23"/>
      <c r="BH119" s="17"/>
      <c r="BI119" s="15"/>
      <c r="BJ119" s="19"/>
      <c r="BK119" s="15"/>
      <c r="BL119" s="19"/>
      <c r="BM119" s="19"/>
      <c r="BN119" s="19"/>
      <c r="BO119" s="20"/>
      <c r="BP119" s="19"/>
      <c r="BQ119" s="15"/>
      <c r="BR119" s="19"/>
      <c r="BS119" s="19"/>
      <c r="BT119" s="19"/>
      <c r="BU119" s="19"/>
      <c r="CI119"/>
      <c r="CJ119"/>
      <c r="CK119"/>
      <c r="CL119"/>
    </row>
    <row r="120" spans="1:90" ht="15.75" hidden="1" thickBot="1" x14ac:dyDescent="0.3">
      <c r="A120" s="42"/>
      <c r="B120" s="31"/>
      <c r="C120" s="30"/>
      <c r="F120" s="3"/>
      <c r="G120" s="1"/>
      <c r="H120" s="1"/>
      <c r="I120" s="1"/>
      <c r="J120" s="1"/>
      <c r="K120" s="1"/>
      <c r="O120" s="19"/>
      <c r="P120" s="2"/>
      <c r="Q120" s="19"/>
      <c r="R120" s="20"/>
      <c r="S120" s="20"/>
      <c r="T120" s="20"/>
      <c r="U120" s="2"/>
      <c r="W120"/>
      <c r="Z120" s="20"/>
      <c r="AA120" s="19"/>
      <c r="AB120" s="20"/>
      <c r="AC120" s="19"/>
      <c r="AD120" s="20"/>
      <c r="AE120" s="19"/>
      <c r="AF120" s="20"/>
      <c r="AG120" s="19"/>
      <c r="AH120" s="20"/>
      <c r="AI120" s="19"/>
      <c r="AJ120" s="20"/>
      <c r="AK120" s="19"/>
      <c r="AL120" s="20"/>
      <c r="AM120" s="19"/>
      <c r="AN120" s="15"/>
      <c r="AO120" s="19"/>
      <c r="AP120" s="15"/>
      <c r="AQ120" s="19"/>
      <c r="AR120" s="15"/>
      <c r="AS120" s="19"/>
      <c r="AT120" s="15"/>
      <c r="AU120" s="19"/>
      <c r="AV120" s="15"/>
      <c r="AW120" s="19"/>
      <c r="AX120" s="15"/>
      <c r="AY120" s="19"/>
      <c r="AZ120" s="15"/>
      <c r="BA120" s="19"/>
      <c r="BC120" s="56"/>
      <c r="BD120" s="56"/>
      <c r="BG120" s="23"/>
      <c r="BH120" s="17"/>
      <c r="BI120" s="15"/>
      <c r="BJ120" s="19"/>
      <c r="BK120" s="15"/>
      <c r="BL120" s="19"/>
      <c r="BM120" s="19"/>
      <c r="BN120" s="19"/>
      <c r="BO120" s="20"/>
      <c r="BP120" s="19"/>
      <c r="BQ120" s="15"/>
      <c r="BR120" s="19"/>
      <c r="BS120" s="19"/>
      <c r="BT120" s="19"/>
      <c r="BU120" s="19"/>
      <c r="CI120"/>
      <c r="CJ120"/>
      <c r="CK120"/>
      <c r="CL120"/>
    </row>
    <row r="121" spans="1:90" ht="15.75" hidden="1" thickBot="1" x14ac:dyDescent="0.3">
      <c r="A121" s="42"/>
      <c r="B121" s="31"/>
      <c r="C121" s="30"/>
      <c r="F121" s="3"/>
      <c r="G121" s="1"/>
      <c r="H121" s="1"/>
      <c r="I121" s="1"/>
      <c r="J121" s="1"/>
      <c r="K121" s="1"/>
      <c r="O121" s="19"/>
      <c r="P121" s="2"/>
      <c r="Q121" s="19"/>
      <c r="R121" s="20"/>
      <c r="S121" s="20"/>
      <c r="T121" s="20"/>
      <c r="U121" s="2"/>
      <c r="W121"/>
      <c r="Z121" s="20"/>
      <c r="AA121" s="19"/>
      <c r="AB121" s="20"/>
      <c r="AC121" s="19"/>
      <c r="AD121" s="20"/>
      <c r="AE121" s="19"/>
      <c r="AF121" s="20"/>
      <c r="AG121" s="19"/>
      <c r="AH121" s="20"/>
      <c r="AI121" s="19"/>
      <c r="AJ121" s="20"/>
      <c r="AK121" s="19"/>
      <c r="AL121" s="20"/>
      <c r="AM121" s="19"/>
      <c r="AN121" s="15"/>
      <c r="AO121" s="19"/>
      <c r="AP121" s="15"/>
      <c r="AQ121" s="19"/>
      <c r="AR121" s="15"/>
      <c r="AS121" s="19"/>
      <c r="AT121" s="15"/>
      <c r="AU121" s="19"/>
      <c r="AV121" s="15"/>
      <c r="AW121" s="19"/>
      <c r="AX121" s="15"/>
      <c r="AY121" s="19"/>
      <c r="AZ121" s="15"/>
      <c r="BA121" s="19"/>
      <c r="BC121" s="56"/>
      <c r="BD121" s="56"/>
      <c r="BG121" s="23"/>
      <c r="BH121" s="17"/>
      <c r="BI121" s="15"/>
      <c r="BJ121" s="19"/>
      <c r="BK121" s="15"/>
      <c r="BL121" s="19"/>
      <c r="BM121" s="19"/>
      <c r="BN121" s="19"/>
      <c r="BO121" s="20"/>
      <c r="BP121" s="19"/>
      <c r="BQ121" s="15"/>
      <c r="BR121" s="19"/>
      <c r="BS121" s="19"/>
      <c r="BT121" s="19"/>
      <c r="BU121" s="19"/>
      <c r="CI121"/>
      <c r="CJ121"/>
      <c r="CK121"/>
      <c r="CL121"/>
    </row>
    <row r="122" spans="1:90" ht="15.75" hidden="1" thickBot="1" x14ac:dyDescent="0.3">
      <c r="A122" s="42"/>
      <c r="B122" s="31"/>
      <c r="C122" s="30"/>
      <c r="F122" s="3"/>
      <c r="G122" s="1"/>
      <c r="H122" s="1"/>
      <c r="I122" s="1"/>
      <c r="J122" s="1"/>
      <c r="K122" s="1"/>
      <c r="O122" s="19"/>
      <c r="P122" s="2"/>
      <c r="Q122" s="19"/>
      <c r="R122" s="20"/>
      <c r="S122" s="20"/>
      <c r="T122" s="20"/>
      <c r="U122" s="2"/>
      <c r="W122"/>
      <c r="Z122" s="20"/>
      <c r="AA122" s="19"/>
      <c r="AB122" s="20"/>
      <c r="AC122" s="19"/>
      <c r="AD122" s="20"/>
      <c r="AE122" s="19"/>
      <c r="AF122" s="20"/>
      <c r="AG122" s="19"/>
      <c r="AH122" s="20"/>
      <c r="AI122" s="19"/>
      <c r="AJ122" s="20"/>
      <c r="AK122" s="19"/>
      <c r="AL122" s="20"/>
      <c r="AM122" s="19"/>
      <c r="AN122" s="15"/>
      <c r="AO122" s="19"/>
      <c r="AP122" s="15"/>
      <c r="AQ122" s="19"/>
      <c r="AR122" s="15"/>
      <c r="AS122" s="19"/>
      <c r="AT122" s="15"/>
      <c r="AU122" s="19"/>
      <c r="AV122" s="15"/>
      <c r="AW122" s="19"/>
      <c r="AX122" s="15"/>
      <c r="AY122" s="19"/>
      <c r="AZ122" s="15"/>
      <c r="BA122" s="19"/>
      <c r="BC122" s="56"/>
      <c r="BD122" s="56"/>
      <c r="BG122" s="23"/>
      <c r="BH122" s="17"/>
      <c r="BI122" s="15"/>
      <c r="BJ122" s="19"/>
      <c r="BK122" s="15"/>
      <c r="BL122" s="19"/>
      <c r="BM122" s="19"/>
      <c r="BN122" s="19"/>
      <c r="BO122" s="20"/>
      <c r="BP122" s="19"/>
      <c r="BQ122" s="15"/>
      <c r="BR122" s="19"/>
      <c r="BS122" s="19"/>
      <c r="BT122" s="19"/>
      <c r="BU122" s="19"/>
      <c r="CI122"/>
      <c r="CJ122"/>
      <c r="CK122"/>
      <c r="CL122"/>
    </row>
    <row r="123" spans="1:90" ht="15.75" hidden="1" thickBot="1" x14ac:dyDescent="0.3">
      <c r="A123" s="42"/>
      <c r="B123" s="31"/>
      <c r="C123" s="30"/>
      <c r="F123" s="3"/>
      <c r="G123" s="1"/>
      <c r="H123" s="1"/>
      <c r="I123" s="1"/>
      <c r="J123" s="1"/>
      <c r="K123" s="1"/>
      <c r="O123" s="19"/>
      <c r="P123" s="2"/>
      <c r="Q123" s="19"/>
      <c r="R123" s="20"/>
      <c r="S123" s="20"/>
      <c r="T123" s="20"/>
      <c r="U123" s="2"/>
      <c r="W123"/>
      <c r="Z123" s="20"/>
      <c r="AA123" s="19"/>
      <c r="AB123" s="20"/>
      <c r="AC123" s="19"/>
      <c r="AD123" s="20"/>
      <c r="AE123" s="19"/>
      <c r="AF123" s="20"/>
      <c r="AG123" s="19"/>
      <c r="AH123" s="20"/>
      <c r="AI123" s="19"/>
      <c r="AJ123" s="20"/>
      <c r="AK123" s="19"/>
      <c r="AL123" s="20"/>
      <c r="AM123" s="19"/>
      <c r="AN123" s="15"/>
      <c r="AO123" s="19"/>
      <c r="AP123" s="15"/>
      <c r="AQ123" s="19"/>
      <c r="AR123" s="15"/>
      <c r="AS123" s="19"/>
      <c r="AT123" s="15"/>
      <c r="AU123" s="19"/>
      <c r="AV123" s="15"/>
      <c r="AW123" s="19"/>
      <c r="AX123" s="15"/>
      <c r="AY123" s="19"/>
      <c r="AZ123" s="15"/>
      <c r="BA123" s="19"/>
      <c r="BC123" s="56"/>
      <c r="BD123" s="56"/>
      <c r="BG123" s="19"/>
      <c r="BH123" s="17"/>
      <c r="BI123" s="15"/>
      <c r="BJ123" s="19"/>
      <c r="BK123" s="15"/>
      <c r="BL123" s="19"/>
      <c r="BM123" s="19"/>
      <c r="BN123" s="19"/>
      <c r="BO123" s="20"/>
      <c r="BP123" s="19"/>
      <c r="BQ123" s="15"/>
      <c r="BR123" s="19"/>
      <c r="BS123" s="19"/>
      <c r="BT123" s="19"/>
      <c r="BU123" s="19"/>
      <c r="CI123"/>
      <c r="CJ123"/>
      <c r="CK123"/>
      <c r="CL123"/>
    </row>
    <row r="124" spans="1:90" ht="15.75" hidden="1" thickBot="1" x14ac:dyDescent="0.3">
      <c r="A124" s="42"/>
      <c r="B124" s="31"/>
      <c r="C124" s="30"/>
      <c r="F124" s="3"/>
      <c r="G124" s="1"/>
      <c r="H124" s="1"/>
      <c r="I124" s="1"/>
      <c r="J124" s="1"/>
      <c r="K124" s="1"/>
      <c r="O124" s="19"/>
      <c r="P124" s="2"/>
      <c r="Q124" s="19"/>
      <c r="R124" s="20"/>
      <c r="S124" s="20"/>
      <c r="T124" s="20"/>
      <c r="U124" s="2"/>
      <c r="W124"/>
      <c r="Y124" s="6"/>
      <c r="Z124" s="20"/>
      <c r="AA124" s="19"/>
      <c r="AB124" s="20"/>
      <c r="AC124" s="19"/>
      <c r="AD124" s="20"/>
      <c r="AE124" s="19"/>
      <c r="AF124" s="20"/>
      <c r="AG124" s="19"/>
      <c r="AH124" s="20"/>
      <c r="AI124" s="19"/>
      <c r="AJ124" s="20"/>
      <c r="AK124" s="19"/>
      <c r="AL124" s="20"/>
      <c r="AM124" s="19"/>
      <c r="AN124" s="15"/>
      <c r="AO124" s="19"/>
      <c r="AP124" s="15"/>
      <c r="AQ124" s="19"/>
      <c r="AR124" s="15"/>
      <c r="AS124" s="19"/>
      <c r="AT124" s="15"/>
      <c r="AU124" s="19"/>
      <c r="AV124" s="15"/>
      <c r="AW124" s="19"/>
      <c r="AX124" s="15"/>
      <c r="AY124" s="19"/>
      <c r="AZ124" s="15"/>
      <c r="BA124" s="19"/>
      <c r="BC124" s="56"/>
      <c r="BD124" s="56"/>
      <c r="BG124" s="19"/>
      <c r="BH124" s="17"/>
      <c r="BI124" s="15"/>
      <c r="BJ124" s="19"/>
      <c r="BK124" s="15"/>
      <c r="BL124" s="19"/>
      <c r="BM124" s="19"/>
      <c r="BN124" s="19"/>
      <c r="BO124" s="20"/>
      <c r="BP124" s="19"/>
      <c r="BQ124" s="15"/>
      <c r="BR124" s="19"/>
      <c r="BS124" s="19"/>
      <c r="BT124" s="19"/>
      <c r="BU124" s="19"/>
      <c r="CI124"/>
      <c r="CJ124"/>
      <c r="CK124"/>
      <c r="CL124"/>
    </row>
    <row r="125" spans="1:90" hidden="1" x14ac:dyDescent="0.25">
      <c r="A125" s="33"/>
      <c r="B125" s="91"/>
      <c r="C125" s="30"/>
      <c r="F125" s="3"/>
      <c r="G125" s="1"/>
      <c r="H125" s="1"/>
      <c r="I125" s="1"/>
      <c r="J125" s="1"/>
      <c r="K125" s="1"/>
      <c r="O125" s="19"/>
      <c r="P125" s="2"/>
      <c r="Q125" s="19"/>
      <c r="R125" s="20"/>
      <c r="S125" s="20"/>
      <c r="T125" s="20"/>
      <c r="U125" s="2"/>
      <c r="W125"/>
      <c r="Z125" s="20"/>
      <c r="AA125" s="19"/>
      <c r="AB125" s="20"/>
      <c r="AC125" s="19"/>
      <c r="AD125" s="20"/>
      <c r="AE125" s="19"/>
      <c r="AF125" s="20"/>
      <c r="AG125" s="19"/>
      <c r="AH125" s="20"/>
      <c r="AI125" s="19"/>
      <c r="AJ125" s="20"/>
      <c r="AK125" s="19"/>
      <c r="AL125" s="20"/>
      <c r="AM125" s="19"/>
      <c r="AN125" s="15"/>
      <c r="AO125" s="19"/>
      <c r="AP125" s="15"/>
      <c r="AQ125" s="19"/>
      <c r="AR125" s="15"/>
      <c r="AS125" s="19"/>
      <c r="AT125" s="15"/>
      <c r="AU125" s="19"/>
      <c r="AV125" s="15"/>
      <c r="AW125" s="19"/>
      <c r="AX125" s="15"/>
      <c r="AY125" s="19"/>
      <c r="AZ125" s="15"/>
      <c r="BA125" s="19"/>
      <c r="BC125" s="56"/>
      <c r="BD125" s="56"/>
      <c r="BG125" s="23"/>
      <c r="BH125" s="17"/>
      <c r="BI125" s="15"/>
      <c r="BJ125" s="19"/>
      <c r="BK125" s="15"/>
      <c r="BL125" s="19"/>
      <c r="BM125" s="19"/>
      <c r="BN125" s="19"/>
      <c r="BO125" s="20"/>
      <c r="BP125" s="19"/>
      <c r="BQ125" s="15"/>
      <c r="BR125" s="19"/>
      <c r="BS125" s="19"/>
      <c r="BT125" s="19"/>
      <c r="BU125" s="19"/>
      <c r="CI125"/>
      <c r="CJ125"/>
      <c r="CK125"/>
      <c r="CL125"/>
    </row>
    <row r="126" spans="1:90" hidden="1" x14ac:dyDescent="0.25">
      <c r="A126" s="92"/>
      <c r="B126" s="31"/>
      <c r="C126" s="30"/>
      <c r="F126" s="3"/>
      <c r="G126" s="1"/>
      <c r="H126" s="1"/>
      <c r="I126" s="1"/>
      <c r="J126" s="1"/>
      <c r="K126" s="1"/>
      <c r="O126" s="19"/>
      <c r="P126" s="2"/>
      <c r="Q126" s="19"/>
      <c r="R126" s="20"/>
      <c r="S126" s="20"/>
      <c r="T126" s="20"/>
      <c r="U126" s="2"/>
      <c r="W126"/>
      <c r="Z126" s="20"/>
      <c r="AA126" s="19"/>
      <c r="AB126" s="20"/>
      <c r="AC126" s="19"/>
      <c r="AD126" s="20"/>
      <c r="AE126" s="19"/>
      <c r="AF126" s="20"/>
      <c r="AG126" s="19"/>
      <c r="AH126" s="20"/>
      <c r="AI126" s="19"/>
      <c r="AJ126" s="20"/>
      <c r="AK126" s="19"/>
      <c r="AL126" s="20"/>
      <c r="AM126" s="19"/>
      <c r="AN126" s="15"/>
      <c r="AO126" s="19"/>
      <c r="AP126" s="15"/>
      <c r="AQ126" s="19"/>
      <c r="AR126" s="15"/>
      <c r="AS126" s="19"/>
      <c r="AT126" s="15"/>
      <c r="AU126" s="19"/>
      <c r="AV126" s="15"/>
      <c r="AW126" s="19"/>
      <c r="AX126" s="15"/>
      <c r="AY126" s="19"/>
      <c r="AZ126" s="15"/>
      <c r="BA126" s="19"/>
      <c r="BC126" s="56"/>
      <c r="BD126" s="56"/>
      <c r="BG126" s="23"/>
      <c r="BH126" s="17"/>
      <c r="BI126" s="15"/>
      <c r="BJ126" s="19"/>
      <c r="BK126" s="15"/>
      <c r="BL126" s="19"/>
      <c r="BM126" s="19"/>
      <c r="BN126" s="19"/>
      <c r="BO126" s="20"/>
      <c r="BP126" s="19"/>
      <c r="BQ126" s="15"/>
      <c r="BR126" s="19"/>
      <c r="BS126" s="19"/>
      <c r="BT126" s="19"/>
      <c r="BU126" s="19"/>
      <c r="CI126"/>
      <c r="CJ126"/>
      <c r="CK126"/>
      <c r="CL126"/>
    </row>
    <row r="127" spans="1:90" hidden="1" x14ac:dyDescent="0.25">
      <c r="A127" s="92"/>
      <c r="B127" s="31"/>
      <c r="C127" s="30"/>
      <c r="F127" s="3"/>
      <c r="G127" s="1"/>
      <c r="H127" s="1"/>
      <c r="I127" s="1"/>
      <c r="J127" s="1"/>
      <c r="K127" s="1"/>
      <c r="O127" s="19"/>
      <c r="P127" s="2"/>
      <c r="Q127" s="19"/>
      <c r="R127" s="20"/>
      <c r="S127" s="20"/>
      <c r="T127" s="20"/>
      <c r="U127" s="2"/>
      <c r="W127"/>
      <c r="Z127" s="20"/>
      <c r="AA127" s="19"/>
      <c r="AB127" s="20"/>
      <c r="AC127" s="19"/>
      <c r="AD127" s="20"/>
      <c r="AE127" s="19"/>
      <c r="AF127" s="20"/>
      <c r="AG127" s="19"/>
      <c r="AH127" s="20"/>
      <c r="AI127" s="19"/>
      <c r="AJ127" s="20"/>
      <c r="AK127" s="19"/>
      <c r="AL127" s="20"/>
      <c r="AM127" s="19"/>
      <c r="AN127" s="15"/>
      <c r="AO127" s="19"/>
      <c r="AP127" s="15"/>
      <c r="AQ127" s="19"/>
      <c r="AR127" s="15"/>
      <c r="AS127" s="19"/>
      <c r="AT127" s="15"/>
      <c r="AU127" s="19"/>
      <c r="AV127" s="15"/>
      <c r="AW127" s="19"/>
      <c r="AX127" s="15"/>
      <c r="AY127" s="19"/>
      <c r="AZ127" s="15"/>
      <c r="BA127" s="19"/>
      <c r="BC127" s="56"/>
      <c r="BD127" s="56"/>
      <c r="BG127" s="23"/>
      <c r="BH127" s="17"/>
      <c r="BI127" s="15"/>
      <c r="BJ127" s="19"/>
      <c r="BK127" s="15"/>
      <c r="BL127" s="19"/>
      <c r="BM127" s="19"/>
      <c r="BN127" s="19"/>
      <c r="BO127" s="20"/>
      <c r="BP127" s="19"/>
      <c r="BQ127" s="15"/>
      <c r="BR127" s="19"/>
      <c r="BS127" s="19"/>
      <c r="BT127" s="19"/>
      <c r="BU127" s="19"/>
      <c r="CI127"/>
      <c r="CJ127"/>
      <c r="CK127"/>
      <c r="CL127"/>
    </row>
    <row r="128" spans="1:90" hidden="1" x14ac:dyDescent="0.25">
      <c r="A128" s="92"/>
      <c r="B128" s="31"/>
      <c r="C128" s="30"/>
      <c r="F128" s="3"/>
      <c r="G128" s="1"/>
      <c r="H128" s="1"/>
      <c r="I128" s="1"/>
      <c r="J128" s="1"/>
      <c r="K128" s="1"/>
      <c r="O128" s="19"/>
      <c r="P128" s="2"/>
      <c r="Q128" s="19"/>
      <c r="R128" s="20"/>
      <c r="S128" s="20"/>
      <c r="T128" s="20"/>
      <c r="U128" s="2"/>
      <c r="W128"/>
      <c r="Z128" s="20"/>
      <c r="AA128" s="19"/>
      <c r="AB128" s="20"/>
      <c r="AC128" s="19"/>
      <c r="AD128" s="20"/>
      <c r="AE128" s="19"/>
      <c r="AF128" s="20"/>
      <c r="AG128" s="19"/>
      <c r="AH128" s="20"/>
      <c r="AI128" s="19"/>
      <c r="AJ128" s="20"/>
      <c r="AK128" s="19"/>
      <c r="AL128" s="20"/>
      <c r="AM128" s="19"/>
      <c r="AN128" s="15"/>
      <c r="AO128" s="19"/>
      <c r="AP128" s="15"/>
      <c r="AQ128" s="19"/>
      <c r="AR128" s="15"/>
      <c r="AS128" s="19"/>
      <c r="AT128" s="15"/>
      <c r="AU128" s="19"/>
      <c r="AV128" s="15"/>
      <c r="AW128" s="19"/>
      <c r="AX128" s="15"/>
      <c r="AY128" s="19"/>
      <c r="AZ128" s="15"/>
      <c r="BA128" s="19"/>
      <c r="BC128" s="56"/>
      <c r="BD128" s="56"/>
      <c r="BG128" s="23"/>
      <c r="BH128" s="17"/>
      <c r="BI128" s="15"/>
      <c r="BJ128" s="19"/>
      <c r="BK128" s="15"/>
      <c r="BL128" s="19"/>
      <c r="BM128" s="19"/>
      <c r="BN128" s="19"/>
      <c r="BO128" s="20"/>
      <c r="BP128" s="19"/>
      <c r="BQ128" s="15"/>
      <c r="BR128" s="19"/>
      <c r="BS128" s="19"/>
      <c r="BT128" s="19"/>
      <c r="BU128" s="19"/>
      <c r="CI128"/>
      <c r="CJ128"/>
      <c r="CK128"/>
      <c r="CL128"/>
    </row>
    <row r="129" spans="1:90" hidden="1" x14ac:dyDescent="0.25">
      <c r="A129" s="92"/>
      <c r="B129" s="31"/>
      <c r="C129" s="30"/>
      <c r="F129" s="3"/>
      <c r="G129" s="1"/>
      <c r="H129" s="1"/>
      <c r="I129" s="1"/>
      <c r="J129" s="1"/>
      <c r="K129" s="1"/>
      <c r="O129" s="19"/>
      <c r="P129" s="2"/>
      <c r="Q129" s="19"/>
      <c r="R129" s="20"/>
      <c r="S129" s="20"/>
      <c r="T129" s="20"/>
      <c r="U129" s="2"/>
      <c r="W129"/>
      <c r="Z129" s="20"/>
      <c r="AA129" s="19"/>
      <c r="AB129" s="20"/>
      <c r="AC129" s="19"/>
      <c r="AD129" s="20"/>
      <c r="AE129" s="19"/>
      <c r="AF129" s="20"/>
      <c r="AG129" s="19"/>
      <c r="AH129" s="20"/>
      <c r="AI129" s="19"/>
      <c r="AJ129" s="20"/>
      <c r="AK129" s="19"/>
      <c r="AL129" s="20"/>
      <c r="AM129" s="19"/>
      <c r="AN129" s="15"/>
      <c r="AO129" s="19"/>
      <c r="AP129" s="15"/>
      <c r="AQ129" s="19"/>
      <c r="AR129" s="15"/>
      <c r="AS129" s="19"/>
      <c r="AT129" s="15"/>
      <c r="AU129" s="19"/>
      <c r="AV129" s="15"/>
      <c r="AW129" s="19"/>
      <c r="AX129" s="15"/>
      <c r="AY129" s="19"/>
      <c r="AZ129" s="15"/>
      <c r="BA129" s="19"/>
      <c r="BC129" s="56"/>
      <c r="BD129" s="56"/>
      <c r="BG129" s="19"/>
      <c r="BH129" s="17"/>
      <c r="BI129" s="15"/>
      <c r="BJ129" s="19"/>
      <c r="BK129" s="15"/>
      <c r="BL129" s="19"/>
      <c r="BM129" s="19"/>
      <c r="BN129" s="19"/>
      <c r="BO129" s="20"/>
      <c r="BP129" s="19"/>
      <c r="BQ129" s="15"/>
      <c r="BR129" s="19"/>
      <c r="BS129" s="19"/>
      <c r="BT129" s="19"/>
      <c r="BU129" s="19"/>
      <c r="CI129"/>
      <c r="CJ129"/>
      <c r="CK129"/>
      <c r="CL129"/>
    </row>
    <row r="130" spans="1:90" hidden="1" x14ac:dyDescent="0.25">
      <c r="A130" s="92"/>
      <c r="B130" s="31"/>
      <c r="C130" s="30"/>
      <c r="F130" s="3"/>
      <c r="G130" s="1"/>
      <c r="H130" s="1"/>
      <c r="I130" s="1"/>
      <c r="J130" s="1"/>
      <c r="K130" s="1"/>
      <c r="O130" s="19"/>
      <c r="P130" s="15"/>
      <c r="Q130" s="19"/>
      <c r="R130" s="20"/>
      <c r="S130" s="20"/>
      <c r="T130" s="20"/>
      <c r="U130" s="2"/>
      <c r="W130"/>
      <c r="Z130" s="20"/>
      <c r="AA130" s="19"/>
      <c r="AB130" s="20"/>
      <c r="AC130" s="19"/>
      <c r="AD130" s="20"/>
      <c r="AE130" s="19"/>
      <c r="AF130" s="20"/>
      <c r="AG130" s="19"/>
      <c r="AH130" s="20"/>
      <c r="AI130" s="19"/>
      <c r="AJ130" s="20"/>
      <c r="AK130" s="19"/>
      <c r="AL130" s="20"/>
      <c r="AM130" s="19"/>
      <c r="AN130" s="15"/>
      <c r="AO130" s="19"/>
      <c r="AP130" s="15"/>
      <c r="AQ130" s="19"/>
      <c r="AR130" s="15"/>
      <c r="AS130" s="19"/>
      <c r="AT130" s="15"/>
      <c r="AU130" s="19"/>
      <c r="AV130" s="15"/>
      <c r="AW130" s="19"/>
      <c r="AX130" s="15"/>
      <c r="AY130" s="19"/>
      <c r="AZ130" s="15"/>
      <c r="BA130" s="19"/>
      <c r="BC130" s="56"/>
      <c r="BD130" s="56"/>
      <c r="BG130" s="19"/>
      <c r="BH130" s="17"/>
      <c r="BI130" s="15"/>
      <c r="BJ130" s="19"/>
      <c r="BK130" s="15"/>
      <c r="BL130" s="19"/>
      <c r="BM130" s="19"/>
      <c r="BN130" s="19"/>
      <c r="BO130" s="20"/>
      <c r="BP130" s="19"/>
      <c r="BQ130" s="15"/>
      <c r="BR130" s="19"/>
      <c r="BS130" s="19"/>
      <c r="BT130" s="19"/>
      <c r="BU130" s="19"/>
      <c r="CI130"/>
      <c r="CJ130"/>
      <c r="CK130"/>
      <c r="CL130"/>
    </row>
    <row r="131" spans="1:90" hidden="1" x14ac:dyDescent="0.25">
      <c r="A131" s="92"/>
      <c r="B131" s="31"/>
      <c r="C131" s="30"/>
      <c r="F131" s="3"/>
      <c r="G131" s="1"/>
      <c r="I131" s="1"/>
      <c r="J131" s="1"/>
      <c r="K131" s="1"/>
      <c r="O131" s="19"/>
      <c r="P131" s="2"/>
      <c r="Q131" s="19"/>
      <c r="R131" s="20"/>
      <c r="S131" s="20"/>
      <c r="T131" s="20"/>
      <c r="U131" s="2"/>
      <c r="W131"/>
      <c r="Y131" s="6"/>
      <c r="Z131" s="20"/>
      <c r="AA131" s="19"/>
      <c r="AB131" s="20"/>
      <c r="AC131" s="19"/>
      <c r="AD131" s="20"/>
      <c r="AE131" s="19"/>
      <c r="AF131" s="20"/>
      <c r="AG131" s="19"/>
      <c r="AH131" s="20"/>
      <c r="AI131" s="19"/>
      <c r="AJ131" s="20"/>
      <c r="AK131" s="19"/>
      <c r="AL131" s="20"/>
      <c r="AM131" s="19"/>
      <c r="AN131" s="15"/>
      <c r="AO131" s="19"/>
      <c r="AP131" s="15"/>
      <c r="AQ131" s="19"/>
      <c r="AR131" s="15"/>
      <c r="AS131" s="19"/>
      <c r="AT131" s="15"/>
      <c r="AU131" s="19"/>
      <c r="AV131" s="15"/>
      <c r="AW131" s="19"/>
      <c r="AX131" s="15"/>
      <c r="AY131" s="19"/>
      <c r="AZ131" s="15"/>
      <c r="BA131" s="19"/>
      <c r="BC131" s="56"/>
      <c r="BD131" s="56"/>
      <c r="BG131" s="19"/>
      <c r="BH131" s="17"/>
      <c r="BI131" s="15"/>
      <c r="BJ131" s="19"/>
      <c r="BK131" s="15"/>
      <c r="BL131" s="19"/>
      <c r="BM131" s="19"/>
      <c r="BN131" s="19"/>
      <c r="BO131" s="20"/>
      <c r="BP131" s="19"/>
      <c r="BQ131" s="15"/>
      <c r="BR131" s="19"/>
      <c r="BS131" s="19"/>
      <c r="BT131" s="19"/>
      <c r="BU131" s="19"/>
      <c r="CI131"/>
      <c r="CJ131"/>
      <c r="CK131"/>
      <c r="CL131"/>
    </row>
    <row r="132" spans="1:90" hidden="1" x14ac:dyDescent="0.25">
      <c r="A132" s="92"/>
      <c r="B132" s="31"/>
      <c r="C132" s="30"/>
      <c r="F132" s="3"/>
      <c r="G132" s="1"/>
      <c r="I132" s="1"/>
      <c r="J132" s="1"/>
      <c r="K132" s="1"/>
      <c r="O132" s="19"/>
      <c r="P132" s="2"/>
      <c r="Q132" s="19"/>
      <c r="R132" s="20"/>
      <c r="S132" s="20"/>
      <c r="T132" s="20"/>
      <c r="U132" s="2"/>
      <c r="W132"/>
      <c r="Z132" s="20"/>
      <c r="AA132" s="19"/>
      <c r="AB132" s="20"/>
      <c r="AC132" s="19"/>
      <c r="AD132" s="20"/>
      <c r="AE132" s="19"/>
      <c r="AF132" s="20"/>
      <c r="AG132" s="19"/>
      <c r="AH132" s="20"/>
      <c r="AI132" s="19"/>
      <c r="AJ132" s="20"/>
      <c r="AK132" s="19"/>
      <c r="AL132" s="20"/>
      <c r="AM132" s="19"/>
      <c r="AN132" s="15"/>
      <c r="AO132" s="19"/>
      <c r="AP132" s="15"/>
      <c r="AQ132" s="19"/>
      <c r="AR132" s="15"/>
      <c r="AS132" s="19"/>
      <c r="AT132" s="15"/>
      <c r="AU132" s="19"/>
      <c r="AV132" s="15"/>
      <c r="AW132" s="19"/>
      <c r="AX132" s="15"/>
      <c r="AY132" s="19"/>
      <c r="AZ132" s="15"/>
      <c r="BA132" s="19"/>
      <c r="BC132" s="56"/>
      <c r="BD132" s="56"/>
      <c r="BG132" s="19"/>
      <c r="BH132" s="17"/>
      <c r="BI132" s="15"/>
      <c r="BJ132" s="19"/>
      <c r="BK132" s="15"/>
      <c r="BL132" s="19"/>
      <c r="BM132" s="19"/>
      <c r="BN132" s="19"/>
      <c r="BO132" s="20"/>
      <c r="BP132" s="19"/>
      <c r="BQ132" s="15"/>
      <c r="BR132" s="19"/>
      <c r="BS132" s="19"/>
      <c r="BT132" s="19"/>
      <c r="BU132" s="19"/>
      <c r="CI132"/>
      <c r="CJ132"/>
      <c r="CK132"/>
      <c r="CL132"/>
    </row>
    <row r="133" spans="1:90" hidden="1" x14ac:dyDescent="0.25">
      <c r="A133" s="92"/>
      <c r="B133" s="31"/>
      <c r="C133" s="30"/>
      <c r="F133" s="3"/>
      <c r="G133" s="1"/>
      <c r="H133" s="1"/>
      <c r="I133" s="1"/>
      <c r="J133" s="1"/>
      <c r="K133" s="1"/>
      <c r="O133" s="19"/>
      <c r="P133" s="2"/>
      <c r="Q133" s="19"/>
      <c r="R133" s="20"/>
      <c r="S133" s="20"/>
      <c r="T133" s="20"/>
      <c r="U133" s="2"/>
      <c r="W133"/>
      <c r="Z133" s="20"/>
      <c r="AA133" s="19"/>
      <c r="AB133" s="20"/>
      <c r="AC133" s="19"/>
      <c r="AD133" s="20"/>
      <c r="AE133" s="19"/>
      <c r="AF133" s="20"/>
      <c r="AG133" s="19"/>
      <c r="AH133" s="20"/>
      <c r="AI133" s="19"/>
      <c r="AJ133" s="20"/>
      <c r="AK133" s="19"/>
      <c r="AL133" s="20"/>
      <c r="AM133" s="19"/>
      <c r="AN133" s="15"/>
      <c r="AO133" s="19"/>
      <c r="AP133" s="15"/>
      <c r="AQ133" s="19"/>
      <c r="AR133" s="15"/>
      <c r="AS133" s="19"/>
      <c r="AT133" s="15"/>
      <c r="AU133" s="19"/>
      <c r="AV133" s="15"/>
      <c r="AW133" s="19"/>
      <c r="AX133" s="15"/>
      <c r="AY133" s="19"/>
      <c r="AZ133" s="15"/>
      <c r="BA133" s="19"/>
      <c r="BC133" s="56"/>
      <c r="BD133" s="56"/>
      <c r="BG133" s="19"/>
      <c r="BH133" s="17"/>
      <c r="BI133" s="15"/>
      <c r="BJ133" s="19"/>
      <c r="BK133" s="15"/>
      <c r="BL133" s="19"/>
      <c r="BM133" s="19"/>
      <c r="BN133" s="19"/>
      <c r="BO133" s="20"/>
      <c r="BP133" s="19"/>
      <c r="BQ133" s="15"/>
      <c r="BR133" s="19"/>
      <c r="BS133" s="19"/>
      <c r="BT133" s="19"/>
      <c r="BU133" s="19"/>
      <c r="CI133"/>
      <c r="CJ133"/>
      <c r="CK133"/>
      <c r="CL133"/>
    </row>
    <row r="134" spans="1:90" hidden="1" x14ac:dyDescent="0.25">
      <c r="A134" s="92"/>
      <c r="B134" s="31"/>
      <c r="C134" s="30"/>
      <c r="F134" s="3"/>
      <c r="G134" s="1"/>
      <c r="H134" s="1"/>
      <c r="I134" s="1"/>
      <c r="J134" s="1"/>
      <c r="K134" s="1"/>
      <c r="O134" s="19"/>
      <c r="P134" s="15"/>
      <c r="Q134" s="19"/>
      <c r="R134" s="20"/>
      <c r="S134" s="20"/>
      <c r="T134" s="20"/>
      <c r="U134" s="2"/>
      <c r="W134"/>
      <c r="Z134" s="20"/>
      <c r="AA134" s="19"/>
      <c r="AB134" s="20"/>
      <c r="AC134" s="19"/>
      <c r="AD134" s="20"/>
      <c r="AE134" s="19"/>
      <c r="AF134" s="20"/>
      <c r="AG134" s="19"/>
      <c r="AH134" s="20"/>
      <c r="AI134" s="19"/>
      <c r="AJ134" s="20"/>
      <c r="AK134" s="19"/>
      <c r="AL134" s="20"/>
      <c r="AM134" s="19"/>
      <c r="AN134" s="15"/>
      <c r="AO134" s="19"/>
      <c r="AP134" s="15"/>
      <c r="AQ134" s="19"/>
      <c r="AR134" s="15"/>
      <c r="AS134" s="19"/>
      <c r="AT134" s="15"/>
      <c r="AU134" s="19"/>
      <c r="AV134" s="15"/>
      <c r="AW134" s="19"/>
      <c r="AX134" s="15"/>
      <c r="AY134" s="19"/>
      <c r="AZ134" s="15"/>
      <c r="BA134" s="19"/>
      <c r="BC134" s="56"/>
      <c r="BD134" s="56"/>
      <c r="BG134" s="19"/>
      <c r="BH134" s="17"/>
      <c r="BI134" s="15"/>
      <c r="BJ134" s="19"/>
      <c r="BK134" s="15"/>
      <c r="BL134" s="19"/>
      <c r="BM134" s="19"/>
      <c r="BN134" s="19"/>
      <c r="BO134" s="20"/>
      <c r="BP134" s="19"/>
      <c r="BQ134" s="15"/>
      <c r="BR134" s="19"/>
      <c r="BS134" s="19"/>
      <c r="BT134" s="19"/>
      <c r="BU134" s="19"/>
      <c r="CI134"/>
      <c r="CJ134"/>
      <c r="CK134"/>
      <c r="CL134"/>
    </row>
    <row r="135" spans="1:90" hidden="1" x14ac:dyDescent="0.25">
      <c r="A135" s="92"/>
      <c r="B135" s="31"/>
      <c r="C135" s="30"/>
      <c r="F135" s="3"/>
      <c r="G135" s="1"/>
      <c r="H135" s="1"/>
      <c r="I135" s="1"/>
      <c r="J135" s="1"/>
      <c r="K135" s="1"/>
      <c r="O135" s="19"/>
      <c r="P135" s="2"/>
      <c r="Q135" s="19"/>
      <c r="R135" s="20"/>
      <c r="S135" s="20"/>
      <c r="T135" s="20"/>
      <c r="U135" s="2"/>
      <c r="W135"/>
      <c r="Z135" s="20"/>
      <c r="AA135" s="19"/>
      <c r="AB135" s="20"/>
      <c r="AC135" s="19"/>
      <c r="AD135" s="20"/>
      <c r="AE135" s="19"/>
      <c r="AF135" s="20"/>
      <c r="AG135" s="19"/>
      <c r="AH135" s="20"/>
      <c r="AI135" s="19"/>
      <c r="AJ135" s="20"/>
      <c r="AK135" s="19"/>
      <c r="AL135" s="20"/>
      <c r="AM135" s="19"/>
      <c r="AN135" s="15"/>
      <c r="AO135" s="19"/>
      <c r="AP135" s="15"/>
      <c r="AQ135" s="19"/>
      <c r="AR135" s="15"/>
      <c r="AS135" s="19"/>
      <c r="AT135" s="15"/>
      <c r="AU135" s="19"/>
      <c r="AV135" s="15"/>
      <c r="AW135" s="19"/>
      <c r="AX135" s="15"/>
      <c r="AY135" s="19"/>
      <c r="AZ135" s="15"/>
      <c r="BA135" s="19"/>
      <c r="BC135" s="56"/>
      <c r="BD135" s="56"/>
      <c r="BG135" s="23"/>
      <c r="BH135" s="17"/>
      <c r="BI135" s="15"/>
      <c r="BJ135" s="19"/>
      <c r="BK135" s="15"/>
      <c r="BL135" s="19"/>
      <c r="BM135" s="19"/>
      <c r="BN135" s="19"/>
      <c r="BO135" s="20"/>
      <c r="BP135" s="19"/>
      <c r="BQ135" s="15"/>
      <c r="BR135" s="19"/>
      <c r="BS135" s="19"/>
      <c r="BT135" s="19"/>
      <c r="BU135" s="19"/>
      <c r="CI135"/>
      <c r="CJ135"/>
      <c r="CK135"/>
      <c r="CL135"/>
    </row>
    <row r="136" spans="1:90" hidden="1" x14ac:dyDescent="0.25">
      <c r="A136" s="92"/>
      <c r="B136" s="31"/>
      <c r="C136" s="30"/>
      <c r="F136" s="3"/>
      <c r="G136" s="1"/>
      <c r="H136" s="1"/>
      <c r="I136" s="1"/>
      <c r="J136" s="1"/>
      <c r="K136" s="1"/>
      <c r="O136" s="19"/>
      <c r="P136" s="2"/>
      <c r="Q136" s="19"/>
      <c r="R136" s="20"/>
      <c r="S136" s="20"/>
      <c r="T136" s="20"/>
      <c r="U136" s="2"/>
      <c r="W136"/>
      <c r="Z136" s="20"/>
      <c r="AA136" s="19"/>
      <c r="AB136" s="20"/>
      <c r="AC136" s="19"/>
      <c r="AD136" s="20"/>
      <c r="AE136" s="19"/>
      <c r="AF136" s="20"/>
      <c r="AG136" s="19"/>
      <c r="AH136" s="20"/>
      <c r="AI136" s="19"/>
      <c r="AJ136" s="20"/>
      <c r="AK136" s="19"/>
      <c r="AL136" s="20"/>
      <c r="AM136" s="19"/>
      <c r="AN136" s="15"/>
      <c r="AO136" s="19"/>
      <c r="AP136" s="15"/>
      <c r="AQ136" s="19"/>
      <c r="AR136" s="15"/>
      <c r="AS136" s="19"/>
      <c r="AT136" s="15"/>
      <c r="AU136" s="19"/>
      <c r="AV136" s="15"/>
      <c r="AW136" s="19"/>
      <c r="AX136" s="15"/>
      <c r="AY136" s="19"/>
      <c r="AZ136" s="15"/>
      <c r="BA136" s="19"/>
      <c r="BC136" s="56"/>
      <c r="BD136" s="56"/>
      <c r="BG136" s="23"/>
      <c r="BH136" s="17"/>
      <c r="BI136" s="15"/>
      <c r="BJ136" s="19"/>
      <c r="BK136" s="15"/>
      <c r="BL136" s="19"/>
      <c r="BM136" s="19"/>
      <c r="BN136" s="19"/>
      <c r="BO136" s="20"/>
      <c r="BP136" s="19"/>
      <c r="BQ136" s="15"/>
      <c r="BR136" s="19"/>
      <c r="BS136" s="19"/>
      <c r="BT136" s="19"/>
      <c r="BU136" s="19"/>
      <c r="CI136"/>
      <c r="CJ136"/>
      <c r="CK136"/>
      <c r="CL136"/>
    </row>
    <row r="137" spans="1:90" hidden="1" x14ac:dyDescent="0.25">
      <c r="A137" s="92"/>
      <c r="B137" s="31"/>
      <c r="C137" s="30"/>
      <c r="F137" s="3"/>
      <c r="G137" s="1"/>
      <c r="H137" s="1"/>
      <c r="I137" s="1"/>
      <c r="J137" s="1"/>
      <c r="K137" s="1"/>
      <c r="O137" s="19"/>
      <c r="P137" s="2"/>
      <c r="Q137" s="19"/>
      <c r="R137" s="20"/>
      <c r="S137" s="20"/>
      <c r="T137" s="20"/>
      <c r="U137" s="2"/>
      <c r="W137"/>
      <c r="Z137" s="20"/>
      <c r="AA137" s="19"/>
      <c r="AB137" s="20"/>
      <c r="AC137" s="19"/>
      <c r="AD137" s="20"/>
      <c r="AE137" s="19"/>
      <c r="AF137" s="20"/>
      <c r="AG137" s="19"/>
      <c r="AH137" s="20"/>
      <c r="AI137" s="19"/>
      <c r="AJ137" s="20"/>
      <c r="AK137" s="19"/>
      <c r="AL137" s="20"/>
      <c r="AM137" s="19"/>
      <c r="AN137" s="15"/>
      <c r="AO137" s="19"/>
      <c r="AP137" s="15"/>
      <c r="AQ137" s="19"/>
      <c r="AR137" s="15"/>
      <c r="AS137" s="19"/>
      <c r="AT137" s="15"/>
      <c r="AU137" s="19"/>
      <c r="AV137" s="15"/>
      <c r="AW137" s="19"/>
      <c r="AX137" s="15"/>
      <c r="AY137" s="19"/>
      <c r="AZ137" s="15"/>
      <c r="BA137" s="19"/>
      <c r="BC137" s="56"/>
      <c r="BD137" s="56"/>
      <c r="BG137" s="23"/>
      <c r="BH137" s="17"/>
      <c r="BI137" s="15"/>
      <c r="BJ137" s="19"/>
      <c r="BK137" s="15"/>
      <c r="BL137" s="19"/>
      <c r="BM137" s="19"/>
      <c r="BN137" s="19"/>
      <c r="BO137" s="20"/>
      <c r="BP137" s="19"/>
      <c r="BQ137" s="15"/>
      <c r="BR137" s="19"/>
      <c r="BS137" s="19"/>
      <c r="BT137" s="19"/>
      <c r="BU137" s="19"/>
      <c r="CI137"/>
      <c r="CJ137"/>
      <c r="CK137"/>
      <c r="CL137"/>
    </row>
    <row r="138" spans="1:90" hidden="1" x14ac:dyDescent="0.25">
      <c r="A138" s="92"/>
      <c r="B138" s="31"/>
      <c r="C138" s="30"/>
      <c r="F138" s="3"/>
      <c r="G138" s="1"/>
      <c r="H138" s="1"/>
      <c r="I138" s="1"/>
      <c r="J138" s="1"/>
      <c r="K138" s="1"/>
      <c r="O138" s="19"/>
      <c r="P138" s="2"/>
      <c r="Q138" s="19"/>
      <c r="R138" s="20"/>
      <c r="S138" s="20"/>
      <c r="T138" s="20"/>
      <c r="U138" s="2"/>
      <c r="W138"/>
      <c r="Z138" s="20"/>
      <c r="AA138" s="19"/>
      <c r="AB138" s="20"/>
      <c r="AC138" s="19"/>
      <c r="AD138" s="20"/>
      <c r="AE138" s="19"/>
      <c r="AF138" s="20"/>
      <c r="AG138" s="19"/>
      <c r="AH138" s="20"/>
      <c r="AI138" s="19"/>
      <c r="AJ138" s="20"/>
      <c r="AK138" s="19"/>
      <c r="AL138" s="20"/>
      <c r="AM138" s="19"/>
      <c r="AN138" s="15"/>
      <c r="AO138" s="19"/>
      <c r="AP138" s="15"/>
      <c r="AQ138" s="19"/>
      <c r="AR138" s="15"/>
      <c r="AS138" s="19"/>
      <c r="AT138" s="15"/>
      <c r="AU138" s="19"/>
      <c r="AV138" s="15"/>
      <c r="AW138" s="19"/>
      <c r="AX138" s="15"/>
      <c r="AY138" s="19"/>
      <c r="AZ138" s="15"/>
      <c r="BA138" s="19"/>
      <c r="BC138" s="56"/>
      <c r="BD138" s="56"/>
      <c r="BG138" s="19"/>
      <c r="BH138" s="17"/>
      <c r="BI138" s="15"/>
      <c r="BJ138" s="19"/>
      <c r="BK138" s="15"/>
      <c r="BL138" s="19"/>
      <c r="BM138" s="19"/>
      <c r="BN138" s="19"/>
      <c r="BO138" s="20"/>
      <c r="BP138" s="19"/>
      <c r="BQ138" s="15"/>
      <c r="BR138" s="19"/>
      <c r="BS138" s="19"/>
      <c r="BT138" s="19"/>
      <c r="BU138" s="19"/>
      <c r="CI138"/>
      <c r="CJ138"/>
      <c r="CK138"/>
      <c r="CL138"/>
    </row>
    <row r="139" spans="1:90" hidden="1" x14ac:dyDescent="0.25">
      <c r="A139" s="92"/>
      <c r="B139" s="31"/>
      <c r="C139" s="30"/>
      <c r="F139" s="3"/>
      <c r="G139" s="1"/>
      <c r="H139" s="1"/>
      <c r="I139" s="1"/>
      <c r="J139" s="1"/>
      <c r="K139" s="1"/>
      <c r="O139" s="19"/>
      <c r="P139" s="15"/>
      <c r="Q139" s="19"/>
      <c r="R139" s="20"/>
      <c r="S139" s="20"/>
      <c r="T139" s="20"/>
      <c r="U139" s="2"/>
      <c r="W139"/>
      <c r="Z139" s="20"/>
      <c r="AA139" s="19"/>
      <c r="AB139" s="20"/>
      <c r="AC139" s="19"/>
      <c r="AD139" s="20"/>
      <c r="AE139" s="19"/>
      <c r="AF139" s="20"/>
      <c r="AG139" s="19"/>
      <c r="AH139" s="20"/>
      <c r="AI139" s="19"/>
      <c r="AJ139" s="20"/>
      <c r="AK139" s="19"/>
      <c r="AL139" s="20"/>
      <c r="AM139" s="19"/>
      <c r="AN139" s="15"/>
      <c r="AO139" s="19"/>
      <c r="AP139" s="15"/>
      <c r="AQ139" s="19"/>
      <c r="AR139" s="15"/>
      <c r="AS139" s="19"/>
      <c r="AT139" s="15"/>
      <c r="AU139" s="19"/>
      <c r="AV139" s="15"/>
      <c r="AW139" s="19"/>
      <c r="AX139" s="15"/>
      <c r="AY139" s="19"/>
      <c r="AZ139" s="15"/>
      <c r="BA139" s="19"/>
      <c r="BC139" s="56"/>
      <c r="BD139" s="56"/>
      <c r="BG139" s="19"/>
      <c r="BH139" s="17"/>
      <c r="BI139" s="15"/>
      <c r="BJ139" s="19"/>
      <c r="BK139" s="15"/>
      <c r="BL139" s="19"/>
      <c r="BM139" s="19"/>
      <c r="BN139" s="19"/>
      <c r="BO139" s="20"/>
      <c r="BP139" s="19"/>
      <c r="BQ139" s="15"/>
      <c r="BR139" s="19"/>
      <c r="BS139" s="19"/>
      <c r="BT139" s="19"/>
      <c r="BU139" s="19"/>
      <c r="CI139"/>
      <c r="CJ139"/>
      <c r="CK139"/>
      <c r="CL139"/>
    </row>
    <row r="140" spans="1:90" hidden="1" x14ac:dyDescent="0.25">
      <c r="A140" s="92"/>
      <c r="B140" s="31"/>
      <c r="C140" s="30"/>
      <c r="F140" s="3"/>
      <c r="G140" s="1"/>
      <c r="H140" s="1"/>
      <c r="I140" s="1"/>
      <c r="J140" s="1"/>
      <c r="K140" s="1"/>
      <c r="O140" s="19"/>
      <c r="P140" s="2"/>
      <c r="Q140" s="19"/>
      <c r="R140" s="20"/>
      <c r="S140" s="20"/>
      <c r="T140" s="20"/>
      <c r="U140" s="2"/>
      <c r="W140"/>
      <c r="Z140" s="20"/>
      <c r="AA140" s="19"/>
      <c r="AB140" s="20"/>
      <c r="AC140" s="19"/>
      <c r="AD140" s="20"/>
      <c r="AE140" s="19"/>
      <c r="AF140" s="20"/>
      <c r="AG140" s="19"/>
      <c r="AH140" s="20"/>
      <c r="AI140" s="19"/>
      <c r="AJ140" s="20"/>
      <c r="AK140" s="19"/>
      <c r="AL140" s="20"/>
      <c r="AM140" s="19"/>
      <c r="AN140" s="15"/>
      <c r="AO140" s="19"/>
      <c r="AP140" s="15"/>
      <c r="AQ140" s="19"/>
      <c r="AR140" s="15"/>
      <c r="AS140" s="19"/>
      <c r="AT140" s="15"/>
      <c r="AU140" s="19"/>
      <c r="AV140" s="15"/>
      <c r="AW140" s="19"/>
      <c r="AX140" s="15"/>
      <c r="AY140" s="19"/>
      <c r="AZ140" s="15"/>
      <c r="BA140" s="19"/>
      <c r="BC140" s="56"/>
      <c r="BD140" s="56"/>
      <c r="BG140" s="23"/>
      <c r="BH140" s="17"/>
      <c r="BI140" s="15"/>
      <c r="BJ140" s="19"/>
      <c r="BK140" s="15"/>
      <c r="BL140" s="19"/>
      <c r="BM140" s="19"/>
      <c r="BN140" s="19"/>
      <c r="BO140" s="20"/>
      <c r="BP140" s="19"/>
      <c r="BQ140" s="15"/>
      <c r="BR140" s="19"/>
      <c r="BS140" s="19"/>
      <c r="BT140" s="19"/>
      <c r="BU140" s="19"/>
      <c r="CI140"/>
      <c r="CJ140"/>
      <c r="CK140"/>
      <c r="CL140"/>
    </row>
    <row r="141" spans="1:90" hidden="1" x14ac:dyDescent="0.25">
      <c r="A141" s="92"/>
      <c r="B141" s="31"/>
      <c r="C141" s="30"/>
      <c r="F141" s="3"/>
      <c r="G141" s="1"/>
      <c r="H141" s="1"/>
      <c r="I141" s="1"/>
      <c r="J141" s="1"/>
      <c r="K141" s="1"/>
      <c r="O141" s="19"/>
      <c r="P141" s="2"/>
      <c r="Q141" s="19"/>
      <c r="R141" s="20"/>
      <c r="S141" s="20"/>
      <c r="T141" s="20"/>
      <c r="U141" s="2"/>
      <c r="W141"/>
      <c r="Z141" s="20"/>
      <c r="AA141" s="19"/>
      <c r="AB141" s="20"/>
      <c r="AC141" s="19"/>
      <c r="AD141" s="20"/>
      <c r="AE141" s="19"/>
      <c r="AF141" s="20"/>
      <c r="AG141" s="19"/>
      <c r="AH141" s="20"/>
      <c r="AI141" s="19"/>
      <c r="AJ141" s="20"/>
      <c r="AK141" s="19"/>
      <c r="AL141" s="20"/>
      <c r="AM141" s="19"/>
      <c r="AN141" s="15"/>
      <c r="AO141" s="19"/>
      <c r="AP141" s="15"/>
      <c r="AQ141" s="19"/>
      <c r="AR141" s="15"/>
      <c r="AS141" s="19"/>
      <c r="AT141" s="15"/>
      <c r="AU141" s="19"/>
      <c r="AV141" s="15"/>
      <c r="AW141" s="19"/>
      <c r="AX141" s="15"/>
      <c r="AY141" s="19"/>
      <c r="AZ141" s="15"/>
      <c r="BA141" s="19"/>
      <c r="BC141" s="56"/>
      <c r="BD141" s="56"/>
      <c r="BG141" s="23"/>
      <c r="BH141" s="17"/>
      <c r="BI141" s="15"/>
      <c r="BJ141" s="19"/>
      <c r="BK141" s="15"/>
      <c r="BL141" s="19"/>
      <c r="BM141" s="19"/>
      <c r="BN141" s="19"/>
      <c r="BO141" s="20"/>
      <c r="BP141" s="19"/>
      <c r="BQ141" s="15"/>
      <c r="BR141" s="19"/>
      <c r="BS141" s="19"/>
      <c r="BT141" s="19"/>
      <c r="BU141" s="19"/>
      <c r="CI141"/>
      <c r="CJ141"/>
      <c r="CK141"/>
      <c r="CL141"/>
    </row>
    <row r="142" spans="1:90" hidden="1" x14ac:dyDescent="0.25">
      <c r="A142" s="92"/>
      <c r="B142" s="31"/>
      <c r="C142" s="30"/>
      <c r="F142" s="3"/>
      <c r="G142" s="1"/>
      <c r="H142" s="1"/>
      <c r="I142" s="1"/>
      <c r="J142" s="1"/>
      <c r="K142" s="1"/>
      <c r="O142" s="19"/>
      <c r="P142" s="2"/>
      <c r="Q142" s="19"/>
      <c r="R142" s="20"/>
      <c r="S142" s="20"/>
      <c r="T142" s="20"/>
      <c r="U142" s="2"/>
      <c r="W142"/>
      <c r="Z142" s="20"/>
      <c r="AA142" s="19"/>
      <c r="AB142" s="20"/>
      <c r="AC142" s="19"/>
      <c r="AD142" s="20"/>
      <c r="AE142" s="19"/>
      <c r="AF142" s="20"/>
      <c r="AG142" s="19"/>
      <c r="AH142" s="20"/>
      <c r="AI142" s="19"/>
      <c r="AJ142" s="20"/>
      <c r="AK142" s="19"/>
      <c r="AL142" s="20"/>
      <c r="AM142" s="19"/>
      <c r="AN142" s="15"/>
      <c r="AO142" s="19"/>
      <c r="AP142" s="15"/>
      <c r="AQ142" s="19"/>
      <c r="AR142" s="15"/>
      <c r="AS142" s="19"/>
      <c r="AT142" s="15"/>
      <c r="AU142" s="19"/>
      <c r="AV142" s="15"/>
      <c r="AW142" s="19"/>
      <c r="AX142" s="15"/>
      <c r="AY142" s="19"/>
      <c r="AZ142" s="15"/>
      <c r="BA142" s="19"/>
      <c r="BC142" s="56"/>
      <c r="BD142" s="56"/>
      <c r="BG142" s="23"/>
      <c r="BH142" s="17"/>
      <c r="BI142" s="15"/>
      <c r="BJ142" s="19"/>
      <c r="BK142" s="15"/>
      <c r="BL142" s="19"/>
      <c r="BM142" s="19"/>
      <c r="BN142" s="19"/>
      <c r="BO142" s="20"/>
      <c r="BP142" s="19"/>
      <c r="BQ142" s="15"/>
      <c r="BR142" s="19"/>
      <c r="BS142" s="19"/>
      <c r="BT142" s="19"/>
      <c r="BU142" s="19"/>
      <c r="CI142"/>
      <c r="CJ142"/>
      <c r="CK142"/>
      <c r="CL142"/>
    </row>
    <row r="143" spans="1:90" hidden="1" x14ac:dyDescent="0.25">
      <c r="A143" s="92"/>
      <c r="B143" s="31"/>
      <c r="C143" s="30"/>
      <c r="F143" s="3"/>
      <c r="G143" s="1"/>
      <c r="H143" s="1"/>
      <c r="I143" s="1"/>
      <c r="J143" s="1"/>
      <c r="K143" s="1"/>
      <c r="O143" s="19"/>
      <c r="P143" s="2"/>
      <c r="Q143" s="19"/>
      <c r="R143" s="20"/>
      <c r="S143" s="20"/>
      <c r="T143" s="20"/>
      <c r="U143" s="2"/>
      <c r="W143"/>
      <c r="Z143" s="20"/>
      <c r="AA143" s="19"/>
      <c r="AB143" s="20"/>
      <c r="AC143" s="19"/>
      <c r="AD143" s="20"/>
      <c r="AE143" s="19"/>
      <c r="AF143" s="20"/>
      <c r="AG143" s="19"/>
      <c r="AH143" s="20"/>
      <c r="AI143" s="19"/>
      <c r="AJ143" s="20"/>
      <c r="AK143" s="19"/>
      <c r="AL143" s="20"/>
      <c r="AM143" s="19"/>
      <c r="AN143" s="15"/>
      <c r="AO143" s="19"/>
      <c r="AP143" s="15"/>
      <c r="AQ143" s="19"/>
      <c r="AR143" s="15"/>
      <c r="AS143" s="19"/>
      <c r="AT143" s="15"/>
      <c r="AU143" s="19"/>
      <c r="AV143" s="15"/>
      <c r="AW143" s="19"/>
      <c r="AX143" s="15"/>
      <c r="AY143" s="19"/>
      <c r="AZ143" s="15"/>
      <c r="BA143" s="19"/>
      <c r="BC143" s="56"/>
      <c r="BD143" s="56"/>
      <c r="BG143" s="23"/>
      <c r="BH143" s="17"/>
      <c r="BI143" s="15"/>
      <c r="BJ143" s="19"/>
      <c r="BK143" s="15"/>
      <c r="BL143" s="19"/>
      <c r="BM143" s="19"/>
      <c r="BN143" s="19"/>
      <c r="BO143" s="20"/>
      <c r="BP143" s="19"/>
      <c r="BQ143" s="15"/>
      <c r="BR143" s="19"/>
      <c r="BS143" s="19"/>
      <c r="BT143" s="19"/>
      <c r="BU143" s="19"/>
      <c r="CI143"/>
      <c r="CJ143"/>
      <c r="CK143"/>
      <c r="CL143"/>
    </row>
    <row r="144" spans="1:90" hidden="1" x14ac:dyDescent="0.25">
      <c r="A144" s="92"/>
      <c r="B144" s="31"/>
      <c r="C144" s="30"/>
      <c r="F144" s="3"/>
      <c r="G144" s="1"/>
      <c r="H144" s="1"/>
      <c r="I144" s="1"/>
      <c r="J144" s="1"/>
      <c r="K144" s="1"/>
      <c r="O144" s="19"/>
      <c r="P144" s="15"/>
      <c r="Q144" s="19"/>
      <c r="R144" s="20"/>
      <c r="S144" s="20"/>
      <c r="T144" s="20"/>
      <c r="U144" s="2"/>
      <c r="W144"/>
      <c r="Z144" s="20"/>
      <c r="AA144" s="19"/>
      <c r="AB144" s="20"/>
      <c r="AC144" s="19"/>
      <c r="AD144" s="20"/>
      <c r="AE144" s="19"/>
      <c r="AF144" s="20"/>
      <c r="AG144" s="19"/>
      <c r="AH144" s="20"/>
      <c r="AI144" s="19"/>
      <c r="AJ144" s="20"/>
      <c r="AK144" s="19"/>
      <c r="AL144" s="20"/>
      <c r="AM144" s="19"/>
      <c r="AN144" s="15"/>
      <c r="AO144" s="19"/>
      <c r="AP144" s="15"/>
      <c r="AQ144" s="19"/>
      <c r="AR144" s="15"/>
      <c r="AS144" s="19"/>
      <c r="AT144" s="15"/>
      <c r="AU144" s="19"/>
      <c r="AV144" s="15"/>
      <c r="AW144" s="19"/>
      <c r="AX144" s="15"/>
      <c r="AY144" s="19"/>
      <c r="AZ144" s="15"/>
      <c r="BA144" s="19"/>
      <c r="BC144" s="56"/>
      <c r="BD144" s="56"/>
      <c r="BG144" s="19"/>
      <c r="BH144" s="17"/>
      <c r="BI144" s="15"/>
      <c r="BJ144" s="19"/>
      <c r="BK144" s="15"/>
      <c r="BL144" s="19"/>
      <c r="BM144" s="19"/>
      <c r="BN144" s="19"/>
      <c r="BO144" s="20"/>
      <c r="BP144" s="19"/>
      <c r="BQ144" s="15"/>
      <c r="BR144" s="19"/>
      <c r="BS144" s="19"/>
      <c r="BT144" s="19"/>
      <c r="BU144" s="19"/>
      <c r="CI144"/>
      <c r="CJ144"/>
      <c r="CK144"/>
      <c r="CL144"/>
    </row>
    <row r="145" spans="1:90" hidden="1" x14ac:dyDescent="0.25">
      <c r="A145" s="92"/>
      <c r="B145" s="31"/>
      <c r="C145" s="30"/>
      <c r="F145" s="3"/>
      <c r="G145" s="1"/>
      <c r="H145" s="1"/>
      <c r="I145" s="1"/>
      <c r="J145" s="1"/>
      <c r="K145" s="1"/>
      <c r="O145" s="19"/>
      <c r="P145" s="15"/>
      <c r="Q145" s="19"/>
      <c r="R145" s="20"/>
      <c r="S145" s="20"/>
      <c r="T145" s="20"/>
      <c r="U145" s="2"/>
      <c r="W145"/>
      <c r="Z145" s="20"/>
      <c r="AA145" s="19"/>
      <c r="AB145" s="20"/>
      <c r="AC145" s="19"/>
      <c r="AD145" s="20"/>
      <c r="AE145" s="19"/>
      <c r="AF145" s="20"/>
      <c r="AG145" s="19"/>
      <c r="AH145" s="20"/>
      <c r="AI145" s="19"/>
      <c r="AJ145" s="20"/>
      <c r="AK145" s="19"/>
      <c r="AL145" s="20"/>
      <c r="AM145" s="19"/>
      <c r="AN145" s="15"/>
      <c r="AO145" s="19"/>
      <c r="AP145" s="15"/>
      <c r="AQ145" s="19"/>
      <c r="AR145" s="15"/>
      <c r="AS145" s="19"/>
      <c r="AT145" s="15"/>
      <c r="AU145" s="19"/>
      <c r="AV145" s="15"/>
      <c r="AW145" s="19"/>
      <c r="AX145" s="15"/>
      <c r="AY145" s="19"/>
      <c r="AZ145" s="15"/>
      <c r="BA145" s="19"/>
      <c r="BC145" s="56"/>
      <c r="BD145" s="56"/>
      <c r="BG145" s="23"/>
      <c r="BH145" s="17"/>
      <c r="BI145" s="15"/>
      <c r="BJ145" s="19"/>
      <c r="BK145" s="15"/>
      <c r="BL145" s="19"/>
      <c r="BM145" s="19"/>
      <c r="BN145" s="19"/>
      <c r="BO145" s="20"/>
      <c r="BP145" s="19"/>
      <c r="BQ145" s="15"/>
      <c r="BR145" s="19"/>
      <c r="BS145" s="19"/>
      <c r="BT145" s="19"/>
      <c r="BU145" s="19"/>
      <c r="CI145"/>
      <c r="CJ145"/>
      <c r="CK145"/>
      <c r="CL145"/>
    </row>
    <row r="146" spans="1:90" hidden="1" x14ac:dyDescent="0.25">
      <c r="A146" s="92"/>
      <c r="B146" s="31"/>
      <c r="C146" s="30"/>
      <c r="F146" s="3"/>
      <c r="G146" s="1"/>
      <c r="H146" s="1"/>
      <c r="I146" s="1"/>
      <c r="J146" s="1"/>
      <c r="K146" s="1"/>
      <c r="O146" s="19"/>
      <c r="P146" s="2"/>
      <c r="Q146" s="19"/>
      <c r="R146" s="20"/>
      <c r="S146" s="20"/>
      <c r="T146" s="20"/>
      <c r="U146" s="2"/>
      <c r="W146"/>
      <c r="Z146" s="20"/>
      <c r="AA146" s="19"/>
      <c r="AB146" s="20"/>
      <c r="AC146" s="19"/>
      <c r="AD146" s="20"/>
      <c r="AE146" s="19"/>
      <c r="AF146" s="20"/>
      <c r="AG146" s="19"/>
      <c r="AH146" s="20"/>
      <c r="AI146" s="19"/>
      <c r="AJ146" s="20"/>
      <c r="AK146" s="19"/>
      <c r="AL146" s="20"/>
      <c r="AM146" s="19"/>
      <c r="AN146" s="15"/>
      <c r="AO146" s="19"/>
      <c r="AP146" s="15"/>
      <c r="AQ146" s="19"/>
      <c r="AR146" s="15"/>
      <c r="AS146" s="19"/>
      <c r="AT146" s="15"/>
      <c r="AU146" s="19"/>
      <c r="AV146" s="15"/>
      <c r="AW146" s="19"/>
      <c r="AX146" s="15"/>
      <c r="AY146" s="19"/>
      <c r="AZ146" s="15"/>
      <c r="BA146" s="19"/>
      <c r="BC146" s="56"/>
      <c r="BD146" s="56"/>
      <c r="BG146" s="19"/>
      <c r="BH146" s="17"/>
      <c r="BI146" s="15"/>
      <c r="BJ146" s="19"/>
      <c r="BK146" s="15"/>
      <c r="BL146" s="19"/>
      <c r="BM146" s="19"/>
      <c r="BN146" s="19"/>
      <c r="BO146" s="20"/>
      <c r="BP146" s="19"/>
      <c r="BQ146" s="15"/>
      <c r="BR146" s="19"/>
      <c r="BS146" s="19"/>
      <c r="BT146" s="19"/>
      <c r="BU146" s="19"/>
      <c r="CI146"/>
      <c r="CJ146"/>
      <c r="CK146"/>
      <c r="CL146"/>
    </row>
    <row r="147" spans="1:90" hidden="1" x14ac:dyDescent="0.25">
      <c r="A147" s="92"/>
      <c r="B147" s="31"/>
      <c r="C147" s="30"/>
      <c r="F147" s="3"/>
      <c r="G147" s="1"/>
      <c r="H147" s="1"/>
      <c r="I147" s="1"/>
      <c r="J147" s="1"/>
      <c r="K147" s="1"/>
      <c r="O147" s="19"/>
      <c r="P147" s="2"/>
      <c r="Q147" s="19"/>
      <c r="R147" s="20"/>
      <c r="S147" s="20"/>
      <c r="T147" s="20"/>
      <c r="U147" s="2"/>
      <c r="W147"/>
      <c r="Z147" s="20"/>
      <c r="AA147" s="19"/>
      <c r="AB147" s="20"/>
      <c r="AC147" s="19"/>
      <c r="AD147" s="20"/>
      <c r="AE147" s="19"/>
      <c r="AF147" s="20"/>
      <c r="AG147" s="19"/>
      <c r="AH147" s="20"/>
      <c r="AI147" s="19"/>
      <c r="AJ147" s="20"/>
      <c r="AK147" s="19"/>
      <c r="AL147" s="20"/>
      <c r="AM147" s="19"/>
      <c r="AN147" s="15"/>
      <c r="AO147" s="19"/>
      <c r="AP147" s="15"/>
      <c r="AQ147" s="19"/>
      <c r="AR147" s="15"/>
      <c r="AS147" s="19"/>
      <c r="AT147" s="15"/>
      <c r="AU147" s="19"/>
      <c r="AV147" s="15"/>
      <c r="AW147" s="19"/>
      <c r="AX147" s="15"/>
      <c r="AY147" s="19"/>
      <c r="AZ147" s="15"/>
      <c r="BA147" s="19"/>
      <c r="BC147" s="56"/>
      <c r="BD147" s="56"/>
      <c r="BG147" s="23"/>
      <c r="BH147" s="17"/>
      <c r="BI147" s="15"/>
      <c r="BJ147" s="19"/>
      <c r="BK147" s="15"/>
      <c r="BL147" s="19"/>
      <c r="BM147" s="19"/>
      <c r="BN147" s="19"/>
      <c r="BO147" s="20"/>
      <c r="BP147" s="19"/>
      <c r="BQ147" s="15"/>
      <c r="BR147" s="19"/>
      <c r="BS147" s="19"/>
      <c r="BT147" s="19"/>
      <c r="BU147" s="19"/>
      <c r="CI147"/>
      <c r="CJ147"/>
      <c r="CK147"/>
      <c r="CL147"/>
    </row>
    <row r="148" spans="1:90" hidden="1" x14ac:dyDescent="0.25">
      <c r="A148" s="92"/>
      <c r="B148" s="31"/>
      <c r="C148" s="30"/>
      <c r="F148" s="3"/>
      <c r="G148" s="1"/>
      <c r="H148" s="1"/>
      <c r="I148" s="1"/>
      <c r="J148" s="1"/>
      <c r="K148" s="1"/>
      <c r="O148" s="19"/>
      <c r="P148" s="2"/>
      <c r="Q148" s="19"/>
      <c r="R148" s="20"/>
      <c r="S148" s="20"/>
      <c r="T148" s="20"/>
      <c r="U148" s="2"/>
      <c r="W148"/>
      <c r="Z148" s="20"/>
      <c r="AA148" s="19"/>
      <c r="AB148" s="20"/>
      <c r="AC148" s="19"/>
      <c r="AD148" s="20"/>
      <c r="AE148" s="19"/>
      <c r="AF148" s="20"/>
      <c r="AG148" s="19"/>
      <c r="AH148" s="20"/>
      <c r="AI148" s="19"/>
      <c r="AJ148" s="20"/>
      <c r="AK148" s="19"/>
      <c r="AL148" s="20"/>
      <c r="AM148" s="19"/>
      <c r="AN148" s="15"/>
      <c r="AO148" s="19"/>
      <c r="AP148" s="15"/>
      <c r="AQ148" s="19"/>
      <c r="AR148" s="15"/>
      <c r="AS148" s="19"/>
      <c r="AT148" s="15"/>
      <c r="AU148" s="19"/>
      <c r="AV148" s="15"/>
      <c r="AW148" s="19"/>
      <c r="AX148" s="15"/>
      <c r="AY148" s="19"/>
      <c r="AZ148" s="15"/>
      <c r="BA148" s="19"/>
      <c r="BC148" s="56"/>
      <c r="BD148" s="56"/>
      <c r="BG148" s="19"/>
      <c r="BH148" s="17"/>
      <c r="BI148" s="15"/>
      <c r="BJ148" s="19"/>
      <c r="BK148" s="15"/>
      <c r="BL148" s="19"/>
      <c r="BM148" s="19"/>
      <c r="BN148" s="19"/>
      <c r="BO148" s="20"/>
      <c r="BP148" s="19"/>
      <c r="BQ148" s="15"/>
      <c r="BR148" s="19"/>
      <c r="BS148" s="19"/>
      <c r="BT148" s="19"/>
      <c r="BU148" s="19"/>
      <c r="CI148"/>
      <c r="CJ148"/>
      <c r="CK148"/>
      <c r="CL148"/>
    </row>
    <row r="149" spans="1:90" hidden="1" x14ac:dyDescent="0.25">
      <c r="A149" s="92"/>
      <c r="B149" s="31"/>
      <c r="C149" s="30"/>
      <c r="F149" s="3"/>
      <c r="G149" s="1"/>
      <c r="H149" s="1"/>
      <c r="I149" s="1"/>
      <c r="J149" s="1"/>
      <c r="K149" s="1"/>
      <c r="O149" s="19"/>
      <c r="P149" s="15"/>
      <c r="Q149" s="19"/>
      <c r="R149" s="20"/>
      <c r="S149" s="20"/>
      <c r="T149" s="20"/>
      <c r="U149" s="2"/>
      <c r="W149"/>
      <c r="Z149" s="20"/>
      <c r="AA149" s="19"/>
      <c r="AB149" s="20"/>
      <c r="AC149" s="19"/>
      <c r="AD149" s="20"/>
      <c r="AE149" s="19"/>
      <c r="AF149" s="20"/>
      <c r="AG149" s="19"/>
      <c r="AH149" s="20"/>
      <c r="AI149" s="19"/>
      <c r="AJ149" s="20"/>
      <c r="AK149" s="19"/>
      <c r="AL149" s="20"/>
      <c r="AM149" s="19"/>
      <c r="AN149" s="15"/>
      <c r="AO149" s="19"/>
      <c r="AP149" s="15"/>
      <c r="AQ149" s="19"/>
      <c r="AR149" s="15"/>
      <c r="AS149" s="19"/>
      <c r="AT149" s="15"/>
      <c r="AU149" s="19"/>
      <c r="AV149" s="15"/>
      <c r="AW149" s="19"/>
      <c r="AX149" s="15"/>
      <c r="AY149" s="19"/>
      <c r="AZ149" s="15"/>
      <c r="BA149" s="19"/>
      <c r="BC149" s="56"/>
      <c r="BD149" s="56"/>
      <c r="BG149" s="23"/>
      <c r="BH149" s="17"/>
      <c r="BI149" s="15"/>
      <c r="BJ149" s="19"/>
      <c r="BK149" s="15"/>
      <c r="BL149" s="19"/>
      <c r="BM149" s="19"/>
      <c r="BN149" s="19"/>
      <c r="BO149" s="20"/>
      <c r="BP149" s="19"/>
      <c r="BQ149" s="15"/>
      <c r="BR149" s="19"/>
      <c r="BS149" s="19"/>
      <c r="BT149" s="19"/>
      <c r="BU149" s="19"/>
      <c r="CI149"/>
      <c r="CJ149"/>
      <c r="CK149"/>
      <c r="CL149"/>
    </row>
    <row r="150" spans="1:90" hidden="1" x14ac:dyDescent="0.25">
      <c r="A150" s="92"/>
      <c r="B150" s="31"/>
      <c r="C150" s="30"/>
      <c r="F150" s="3"/>
      <c r="G150" s="1"/>
      <c r="H150" s="1"/>
      <c r="I150" s="1"/>
      <c r="J150" s="1"/>
      <c r="K150" s="1"/>
      <c r="O150" s="19"/>
      <c r="P150" s="2"/>
      <c r="Q150" s="19"/>
      <c r="R150" s="20"/>
      <c r="S150" s="20"/>
      <c r="T150" s="20"/>
      <c r="U150" s="2"/>
      <c r="W150"/>
      <c r="Z150" s="20"/>
      <c r="AA150" s="19"/>
      <c r="AB150" s="20"/>
      <c r="AC150" s="19"/>
      <c r="AD150" s="20"/>
      <c r="AE150" s="19"/>
      <c r="AF150" s="20"/>
      <c r="AG150" s="19"/>
      <c r="AH150" s="20"/>
      <c r="AI150" s="19"/>
      <c r="AJ150" s="20"/>
      <c r="AK150" s="19"/>
      <c r="AL150" s="20"/>
      <c r="AM150" s="19"/>
      <c r="AN150" s="15"/>
      <c r="AO150" s="19"/>
      <c r="AP150" s="15"/>
      <c r="AQ150" s="19"/>
      <c r="AR150" s="15"/>
      <c r="AS150" s="19"/>
      <c r="AT150" s="15"/>
      <c r="AU150" s="19"/>
      <c r="AV150" s="15"/>
      <c r="AW150" s="19"/>
      <c r="AX150" s="15"/>
      <c r="AY150" s="19"/>
      <c r="AZ150" s="15"/>
      <c r="BA150" s="19"/>
      <c r="BC150" s="56"/>
      <c r="BD150" s="56"/>
      <c r="BG150" s="19"/>
      <c r="BH150" s="17"/>
      <c r="BI150" s="15"/>
      <c r="BJ150" s="19"/>
      <c r="BK150" s="15"/>
      <c r="BL150" s="19"/>
      <c r="BM150" s="19"/>
      <c r="BN150" s="19"/>
      <c r="BO150" s="20"/>
      <c r="BP150" s="19"/>
      <c r="BQ150" s="15"/>
      <c r="BR150" s="19"/>
      <c r="BS150" s="19"/>
      <c r="BT150" s="19"/>
      <c r="BU150" s="19"/>
      <c r="CI150"/>
      <c r="CJ150"/>
      <c r="CK150"/>
      <c r="CL150"/>
    </row>
    <row r="151" spans="1:90" hidden="1" x14ac:dyDescent="0.25">
      <c r="A151" s="92"/>
      <c r="B151" s="31"/>
      <c r="C151" s="30"/>
      <c r="F151" s="3"/>
      <c r="G151" s="1"/>
      <c r="H151" s="1"/>
      <c r="I151" s="1"/>
      <c r="J151" s="1"/>
      <c r="K151" s="1"/>
      <c r="O151" s="19"/>
      <c r="P151" s="2"/>
      <c r="Q151" s="19"/>
      <c r="R151" s="20"/>
      <c r="S151" s="20"/>
      <c r="T151" s="20"/>
      <c r="U151" s="2"/>
      <c r="W151"/>
      <c r="Z151" s="20"/>
      <c r="AA151" s="19"/>
      <c r="AB151" s="20"/>
      <c r="AC151" s="19"/>
      <c r="AD151" s="20"/>
      <c r="AE151" s="19"/>
      <c r="AF151" s="20"/>
      <c r="AG151" s="19"/>
      <c r="AH151" s="20"/>
      <c r="AI151" s="19"/>
      <c r="AJ151" s="20"/>
      <c r="AK151" s="19"/>
      <c r="AL151" s="20"/>
      <c r="AM151" s="19"/>
      <c r="AN151" s="15"/>
      <c r="AO151" s="19"/>
      <c r="AP151" s="15"/>
      <c r="AQ151" s="19"/>
      <c r="AR151" s="15"/>
      <c r="AS151" s="19"/>
      <c r="AT151" s="15"/>
      <c r="AU151" s="19"/>
      <c r="AV151" s="15"/>
      <c r="AW151" s="19"/>
      <c r="AX151" s="15"/>
      <c r="AY151" s="19"/>
      <c r="AZ151" s="15"/>
      <c r="BA151" s="19"/>
      <c r="BC151" s="56"/>
      <c r="BD151" s="56"/>
      <c r="BG151" s="19"/>
      <c r="BH151" s="17"/>
      <c r="BI151" s="15"/>
      <c r="BJ151" s="19"/>
      <c r="BK151" s="15"/>
      <c r="BL151" s="19"/>
      <c r="BM151" s="19"/>
      <c r="BN151" s="19"/>
      <c r="BO151" s="20"/>
      <c r="BP151" s="19"/>
      <c r="BQ151" s="15"/>
      <c r="BR151" s="19"/>
      <c r="BS151" s="19"/>
      <c r="BT151" s="19"/>
      <c r="BU151" s="19"/>
      <c r="CI151"/>
      <c r="CJ151"/>
      <c r="CK151"/>
      <c r="CL151"/>
    </row>
    <row r="152" spans="1:90" hidden="1" x14ac:dyDescent="0.25">
      <c r="A152" s="92"/>
      <c r="B152" s="31"/>
      <c r="C152" s="30"/>
      <c r="F152" s="3"/>
      <c r="G152" s="1"/>
      <c r="H152" s="1"/>
      <c r="I152" s="1"/>
      <c r="J152" s="1"/>
      <c r="K152" s="1"/>
      <c r="O152" s="19"/>
      <c r="P152" s="15"/>
      <c r="Q152" s="19"/>
      <c r="R152" s="20"/>
      <c r="S152" s="20"/>
      <c r="T152" s="20"/>
      <c r="U152" s="2"/>
      <c r="W152"/>
      <c r="Z152" s="20"/>
      <c r="AA152" s="19"/>
      <c r="AB152" s="20"/>
      <c r="AC152" s="19"/>
      <c r="AD152" s="20"/>
      <c r="AE152" s="19"/>
      <c r="AF152" s="20"/>
      <c r="AG152" s="19"/>
      <c r="AH152" s="20"/>
      <c r="AI152" s="19"/>
      <c r="AJ152" s="20"/>
      <c r="AK152" s="19"/>
      <c r="AL152" s="20"/>
      <c r="AM152" s="19"/>
      <c r="AN152" s="15"/>
      <c r="AO152" s="19"/>
      <c r="AP152" s="15"/>
      <c r="AQ152" s="19"/>
      <c r="AR152" s="15"/>
      <c r="AS152" s="19"/>
      <c r="AT152" s="15"/>
      <c r="AU152" s="19"/>
      <c r="AV152" s="15"/>
      <c r="AW152" s="19"/>
      <c r="AX152" s="15"/>
      <c r="AY152" s="19"/>
      <c r="AZ152" s="15"/>
      <c r="BA152" s="19"/>
      <c r="BC152" s="56"/>
      <c r="BD152" s="56"/>
      <c r="BG152" s="19"/>
      <c r="BH152" s="17"/>
      <c r="BI152" s="15"/>
      <c r="BJ152" s="19"/>
      <c r="BK152" s="15"/>
      <c r="BL152" s="19"/>
      <c r="BM152" s="19"/>
      <c r="BN152" s="19"/>
      <c r="BO152" s="20"/>
      <c r="BP152" s="19"/>
      <c r="BQ152" s="15"/>
      <c r="BR152" s="19"/>
      <c r="BS152" s="19"/>
      <c r="BT152" s="19"/>
      <c r="BU152" s="19"/>
      <c r="CI152"/>
      <c r="CJ152"/>
      <c r="CK152"/>
      <c r="CL152"/>
    </row>
    <row r="153" spans="1:90" hidden="1" x14ac:dyDescent="0.25">
      <c r="A153" s="92"/>
      <c r="B153" s="31"/>
      <c r="C153" s="30"/>
      <c r="F153" s="3"/>
      <c r="G153" s="1"/>
      <c r="H153" s="1"/>
      <c r="I153" s="1"/>
      <c r="J153" s="1"/>
      <c r="K153" s="1"/>
      <c r="O153" s="19"/>
      <c r="P153" s="2"/>
      <c r="Q153" s="19"/>
      <c r="R153" s="20"/>
      <c r="S153" s="20"/>
      <c r="T153" s="20"/>
      <c r="U153" s="2"/>
      <c r="W153"/>
      <c r="Z153" s="20"/>
      <c r="AA153" s="19"/>
      <c r="AB153" s="20"/>
      <c r="AC153" s="19"/>
      <c r="AD153" s="20"/>
      <c r="AE153" s="19"/>
      <c r="AF153" s="20"/>
      <c r="AG153" s="19"/>
      <c r="AH153" s="20"/>
      <c r="AI153" s="19"/>
      <c r="AJ153" s="20"/>
      <c r="AK153" s="19"/>
      <c r="AL153" s="20"/>
      <c r="AM153" s="19"/>
      <c r="AN153" s="15"/>
      <c r="AO153" s="19"/>
      <c r="AP153" s="15"/>
      <c r="AQ153" s="19"/>
      <c r="AR153" s="15"/>
      <c r="AS153" s="19"/>
      <c r="AT153" s="15"/>
      <c r="AU153" s="19"/>
      <c r="AV153" s="15"/>
      <c r="AW153" s="19"/>
      <c r="AX153" s="15"/>
      <c r="AY153" s="19"/>
      <c r="AZ153" s="15"/>
      <c r="BA153" s="19"/>
      <c r="BC153" s="56"/>
      <c r="BD153" s="56"/>
      <c r="BG153" s="23"/>
      <c r="BH153" s="17"/>
      <c r="BI153" s="15"/>
      <c r="BJ153" s="19"/>
      <c r="BK153" s="15"/>
      <c r="BL153" s="19"/>
      <c r="BM153" s="19"/>
      <c r="BN153" s="19"/>
      <c r="BO153" s="20"/>
      <c r="BP153" s="19"/>
      <c r="BQ153" s="15"/>
      <c r="BR153" s="19"/>
      <c r="BS153" s="19"/>
      <c r="BT153" s="19"/>
      <c r="BU153" s="19"/>
      <c r="CI153"/>
      <c r="CJ153"/>
      <c r="CK153"/>
      <c r="CL153"/>
    </row>
    <row r="154" spans="1:90" hidden="1" x14ac:dyDescent="0.25">
      <c r="A154" s="92"/>
      <c r="B154" s="31"/>
      <c r="C154" s="30"/>
      <c r="F154" s="3"/>
      <c r="G154" s="1"/>
      <c r="H154" s="1"/>
      <c r="I154" s="1"/>
      <c r="J154" s="1"/>
      <c r="K154" s="1"/>
      <c r="O154" s="19"/>
      <c r="P154" s="2"/>
      <c r="Q154" s="19"/>
      <c r="R154" s="20"/>
      <c r="S154" s="20"/>
      <c r="T154" s="20"/>
      <c r="U154" s="2"/>
      <c r="W154"/>
      <c r="Z154" s="20"/>
      <c r="AA154" s="19"/>
      <c r="AB154" s="20"/>
      <c r="AC154" s="19"/>
      <c r="AD154" s="20"/>
      <c r="AE154" s="19"/>
      <c r="AF154" s="20"/>
      <c r="AG154" s="19"/>
      <c r="AH154" s="20"/>
      <c r="AI154" s="19"/>
      <c r="AJ154" s="20"/>
      <c r="AK154" s="19"/>
      <c r="AL154" s="20"/>
      <c r="AM154" s="19"/>
      <c r="AN154" s="15"/>
      <c r="AO154" s="19"/>
      <c r="AP154" s="15"/>
      <c r="AQ154" s="19"/>
      <c r="AR154" s="15"/>
      <c r="AS154" s="19"/>
      <c r="AT154" s="15"/>
      <c r="AU154" s="19"/>
      <c r="AV154" s="15"/>
      <c r="AW154" s="19"/>
      <c r="AX154" s="15"/>
      <c r="AY154" s="19"/>
      <c r="AZ154" s="15"/>
      <c r="BA154" s="19"/>
      <c r="BC154" s="56"/>
      <c r="BD154" s="56"/>
      <c r="BG154" s="23"/>
      <c r="BH154" s="17"/>
      <c r="BI154" s="15"/>
      <c r="BJ154" s="19"/>
      <c r="BK154" s="15"/>
      <c r="BL154" s="19"/>
      <c r="BM154" s="19"/>
      <c r="BN154" s="19"/>
      <c r="BO154" s="20"/>
      <c r="BP154" s="19"/>
      <c r="BQ154" s="15"/>
      <c r="BR154" s="19"/>
      <c r="BS154" s="19"/>
      <c r="BT154" s="19"/>
      <c r="BU154" s="19"/>
      <c r="CI154"/>
      <c r="CJ154"/>
      <c r="CK154"/>
      <c r="CL154"/>
    </row>
    <row r="155" spans="1:90" hidden="1" x14ac:dyDescent="0.25">
      <c r="A155" s="92"/>
      <c r="B155" s="31"/>
      <c r="C155" s="30"/>
      <c r="F155" s="3"/>
      <c r="G155" s="1"/>
      <c r="H155" s="1"/>
      <c r="I155" s="1"/>
      <c r="J155" s="1"/>
      <c r="K155" s="1"/>
      <c r="O155" s="19"/>
      <c r="P155" s="2"/>
      <c r="Q155" s="19"/>
      <c r="R155" s="20"/>
      <c r="S155" s="20"/>
      <c r="T155" s="20"/>
      <c r="U155" s="2"/>
      <c r="W155"/>
      <c r="Z155" s="20"/>
      <c r="AA155" s="19"/>
      <c r="AB155" s="20"/>
      <c r="AC155" s="19"/>
      <c r="AD155" s="20"/>
      <c r="AE155" s="19"/>
      <c r="AF155" s="20"/>
      <c r="AG155" s="19"/>
      <c r="AH155" s="20"/>
      <c r="AI155" s="19"/>
      <c r="AJ155" s="20"/>
      <c r="AK155" s="19"/>
      <c r="AL155" s="20"/>
      <c r="AM155" s="19"/>
      <c r="AN155" s="15"/>
      <c r="AO155" s="19"/>
      <c r="AP155" s="15"/>
      <c r="AQ155" s="19"/>
      <c r="AR155" s="15"/>
      <c r="AS155" s="19"/>
      <c r="AT155" s="15"/>
      <c r="AU155" s="19"/>
      <c r="AV155" s="15"/>
      <c r="AW155" s="19"/>
      <c r="AX155" s="15"/>
      <c r="AY155" s="19"/>
      <c r="AZ155" s="15"/>
      <c r="BA155" s="19"/>
      <c r="BC155" s="56"/>
      <c r="BD155" s="56"/>
      <c r="BG155" s="23"/>
      <c r="BH155" s="17"/>
      <c r="BI155" s="15"/>
      <c r="BJ155" s="19"/>
      <c r="BK155" s="15"/>
      <c r="BL155" s="19"/>
      <c r="BM155" s="19"/>
      <c r="BN155" s="19"/>
      <c r="BO155" s="20"/>
      <c r="BP155" s="19"/>
      <c r="BQ155" s="15"/>
      <c r="BR155" s="19"/>
      <c r="BS155" s="19"/>
      <c r="BT155" s="19"/>
      <c r="BU155" s="19"/>
      <c r="CI155"/>
      <c r="CJ155"/>
      <c r="CK155"/>
      <c r="CL155"/>
    </row>
    <row r="156" spans="1:90" hidden="1" x14ac:dyDescent="0.25">
      <c r="A156" s="92"/>
      <c r="B156" s="31"/>
      <c r="C156" s="30"/>
      <c r="F156" s="3"/>
      <c r="G156" s="1"/>
      <c r="H156" s="1"/>
      <c r="I156" s="1"/>
      <c r="J156" s="1"/>
      <c r="K156" s="1"/>
      <c r="O156" s="19"/>
      <c r="P156" s="2"/>
      <c r="Q156" s="19"/>
      <c r="R156" s="20"/>
      <c r="S156" s="20"/>
      <c r="T156" s="20"/>
      <c r="U156" s="2"/>
      <c r="W156"/>
      <c r="Z156" s="20"/>
      <c r="AA156" s="19"/>
      <c r="AB156" s="20"/>
      <c r="AC156" s="19"/>
      <c r="AD156" s="20"/>
      <c r="AE156" s="19"/>
      <c r="AF156" s="20"/>
      <c r="AG156" s="19"/>
      <c r="AH156" s="20"/>
      <c r="AI156" s="19"/>
      <c r="AJ156" s="20"/>
      <c r="AK156" s="19"/>
      <c r="AL156" s="20"/>
      <c r="AM156" s="19"/>
      <c r="AN156" s="15"/>
      <c r="AO156" s="19"/>
      <c r="AP156" s="15"/>
      <c r="AQ156" s="19"/>
      <c r="AR156" s="15"/>
      <c r="AS156" s="19"/>
      <c r="AT156" s="15"/>
      <c r="AU156" s="19"/>
      <c r="AV156" s="15"/>
      <c r="AW156" s="19"/>
      <c r="AX156" s="15"/>
      <c r="AY156" s="19"/>
      <c r="AZ156" s="15"/>
      <c r="BA156" s="19"/>
      <c r="BC156" s="56"/>
      <c r="BD156" s="56"/>
      <c r="BG156" s="19"/>
      <c r="BH156" s="17"/>
      <c r="BI156" s="15"/>
      <c r="BJ156" s="19"/>
      <c r="BK156" s="15"/>
      <c r="BL156" s="19"/>
      <c r="BM156" s="19"/>
      <c r="BN156" s="19"/>
      <c r="BO156" s="20"/>
      <c r="BP156" s="19"/>
      <c r="BQ156" s="15"/>
      <c r="BR156" s="19"/>
      <c r="BS156" s="19"/>
      <c r="BT156" s="19"/>
      <c r="BU156" s="19"/>
      <c r="CI156"/>
      <c r="CJ156"/>
      <c r="CK156"/>
      <c r="CL156"/>
    </row>
    <row r="157" spans="1:90" hidden="1" x14ac:dyDescent="0.25">
      <c r="A157" s="92"/>
      <c r="B157" s="31"/>
      <c r="C157" s="30"/>
      <c r="F157" s="3"/>
      <c r="G157" s="1"/>
      <c r="H157" s="1"/>
      <c r="I157" s="1"/>
      <c r="J157" s="1"/>
      <c r="K157" s="1"/>
      <c r="O157" s="19"/>
      <c r="P157" s="2"/>
      <c r="Q157" s="19"/>
      <c r="R157" s="20"/>
      <c r="S157" s="20"/>
      <c r="T157" s="20"/>
      <c r="U157" s="2"/>
      <c r="W157"/>
      <c r="Z157" s="20"/>
      <c r="AA157" s="19"/>
      <c r="AB157" s="20"/>
      <c r="AC157" s="19"/>
      <c r="AD157" s="20"/>
      <c r="AE157" s="19"/>
      <c r="AF157" s="20"/>
      <c r="AG157" s="19"/>
      <c r="AH157" s="20"/>
      <c r="AI157" s="19"/>
      <c r="AJ157" s="20"/>
      <c r="AK157" s="19"/>
      <c r="AL157" s="20"/>
      <c r="AM157" s="19"/>
      <c r="AN157" s="15"/>
      <c r="AO157" s="19"/>
      <c r="AP157" s="15"/>
      <c r="AQ157" s="19"/>
      <c r="AR157" s="15"/>
      <c r="AS157" s="19"/>
      <c r="AT157" s="15"/>
      <c r="AU157" s="19"/>
      <c r="AV157" s="15"/>
      <c r="AW157" s="19"/>
      <c r="AX157" s="15"/>
      <c r="AY157" s="19"/>
      <c r="AZ157" s="15"/>
      <c r="BA157" s="19"/>
      <c r="BC157" s="56"/>
      <c r="BD157" s="56"/>
      <c r="BG157" s="19"/>
      <c r="BH157" s="17"/>
      <c r="BI157" s="15"/>
      <c r="BJ157" s="19"/>
      <c r="BK157" s="15"/>
      <c r="BL157" s="19"/>
      <c r="BM157" s="19"/>
      <c r="BN157" s="19"/>
      <c r="BO157" s="20"/>
      <c r="BP157" s="19"/>
      <c r="BQ157" s="15"/>
      <c r="BR157" s="19"/>
      <c r="BS157" s="19"/>
      <c r="BT157" s="19"/>
      <c r="BU157" s="19"/>
      <c r="CI157"/>
      <c r="CJ157"/>
      <c r="CK157"/>
      <c r="CL157"/>
    </row>
    <row r="158" spans="1:90" hidden="1" x14ac:dyDescent="0.25">
      <c r="A158" s="92"/>
      <c r="B158" s="31"/>
      <c r="C158" s="30"/>
      <c r="F158" s="3"/>
      <c r="G158" s="1"/>
      <c r="H158" s="1"/>
      <c r="I158" s="1"/>
      <c r="J158" s="1"/>
      <c r="K158" s="1"/>
      <c r="O158" s="19"/>
      <c r="P158" s="2"/>
      <c r="Q158" s="19"/>
      <c r="R158" s="20"/>
      <c r="S158" s="20"/>
      <c r="T158" s="20"/>
      <c r="U158" s="2"/>
      <c r="W158"/>
      <c r="Z158" s="20"/>
      <c r="AA158" s="19"/>
      <c r="AB158" s="20"/>
      <c r="AC158" s="19"/>
      <c r="AD158" s="20"/>
      <c r="AE158" s="19"/>
      <c r="AF158" s="20"/>
      <c r="AG158" s="19"/>
      <c r="AH158" s="20"/>
      <c r="AI158" s="19"/>
      <c r="AJ158" s="20"/>
      <c r="AK158" s="19"/>
      <c r="AL158" s="20"/>
      <c r="AM158" s="19"/>
      <c r="AN158" s="15"/>
      <c r="AO158" s="19"/>
      <c r="AP158" s="15"/>
      <c r="AQ158" s="19"/>
      <c r="AR158" s="15"/>
      <c r="AS158" s="19"/>
      <c r="AT158" s="15"/>
      <c r="AU158" s="19"/>
      <c r="AV158" s="15"/>
      <c r="AW158" s="19"/>
      <c r="AX158" s="15"/>
      <c r="AY158" s="19"/>
      <c r="AZ158" s="15"/>
      <c r="BA158" s="19"/>
      <c r="BC158" s="56"/>
      <c r="BD158" s="56"/>
      <c r="BG158" s="19"/>
      <c r="BH158" s="17"/>
      <c r="BI158" s="15"/>
      <c r="BJ158" s="19"/>
      <c r="BK158" s="15"/>
      <c r="BL158" s="19"/>
      <c r="BM158" s="19"/>
      <c r="BN158" s="19"/>
      <c r="BO158" s="20"/>
      <c r="BP158" s="19"/>
      <c r="BQ158" s="15"/>
      <c r="BR158" s="19"/>
      <c r="BS158" s="19"/>
      <c r="BT158" s="19"/>
      <c r="BU158" s="19"/>
      <c r="CI158"/>
      <c r="CJ158"/>
      <c r="CK158"/>
      <c r="CL158"/>
    </row>
    <row r="159" spans="1:90" hidden="1" x14ac:dyDescent="0.25">
      <c r="A159" s="92"/>
      <c r="B159" s="31"/>
      <c r="C159" s="30"/>
      <c r="F159" s="3"/>
      <c r="G159" s="1"/>
      <c r="H159" s="1"/>
      <c r="I159" s="1"/>
      <c r="J159" s="1"/>
      <c r="K159" s="1"/>
      <c r="O159" s="19"/>
      <c r="P159" s="2"/>
      <c r="Q159" s="19"/>
      <c r="R159" s="20"/>
      <c r="S159" s="20"/>
      <c r="T159" s="20"/>
      <c r="U159" s="2"/>
      <c r="W159"/>
      <c r="Z159" s="20"/>
      <c r="AA159" s="19"/>
      <c r="AB159" s="20"/>
      <c r="AC159" s="19"/>
      <c r="AD159" s="20"/>
      <c r="AE159" s="19"/>
      <c r="AF159" s="20"/>
      <c r="AG159" s="19"/>
      <c r="AH159" s="20"/>
      <c r="AI159" s="19"/>
      <c r="AJ159" s="20"/>
      <c r="AK159" s="19"/>
      <c r="AL159" s="20"/>
      <c r="AM159" s="19"/>
      <c r="AN159" s="15"/>
      <c r="AO159" s="19"/>
      <c r="AP159" s="15"/>
      <c r="AQ159" s="19"/>
      <c r="AR159" s="15"/>
      <c r="AS159" s="19"/>
      <c r="AT159" s="15"/>
      <c r="AU159" s="19"/>
      <c r="AV159" s="15"/>
      <c r="AW159" s="19"/>
      <c r="AX159" s="15"/>
      <c r="AY159" s="19"/>
      <c r="AZ159" s="15"/>
      <c r="BA159" s="19"/>
      <c r="BC159" s="56"/>
      <c r="BD159" s="56"/>
      <c r="BG159" s="19"/>
      <c r="BH159" s="17"/>
      <c r="BI159" s="15"/>
      <c r="BJ159" s="19"/>
      <c r="BK159" s="15"/>
      <c r="BL159" s="19"/>
      <c r="BM159" s="19"/>
      <c r="BN159" s="19"/>
      <c r="BO159" s="20"/>
      <c r="BP159" s="19"/>
      <c r="BQ159" s="15"/>
      <c r="BR159" s="19"/>
      <c r="BS159" s="19"/>
      <c r="BT159" s="19"/>
      <c r="BU159" s="19"/>
      <c r="CI159"/>
      <c r="CJ159"/>
      <c r="CK159"/>
      <c r="CL159"/>
    </row>
    <row r="160" spans="1:90" hidden="1" x14ac:dyDescent="0.25">
      <c r="A160" s="92"/>
      <c r="B160" s="31"/>
      <c r="C160" s="30"/>
      <c r="F160" s="3"/>
      <c r="G160" s="1"/>
      <c r="H160" s="1"/>
      <c r="I160" s="1"/>
      <c r="J160" s="1"/>
      <c r="K160" s="1"/>
      <c r="O160" s="19"/>
      <c r="P160" s="2"/>
      <c r="Q160" s="19"/>
      <c r="R160" s="20"/>
      <c r="S160" s="20"/>
      <c r="T160" s="20"/>
      <c r="U160" s="2"/>
      <c r="W160"/>
      <c r="Z160" s="20"/>
      <c r="AA160" s="19"/>
      <c r="AB160" s="20"/>
      <c r="AC160" s="19"/>
      <c r="AD160" s="20"/>
      <c r="AE160" s="19"/>
      <c r="AF160" s="20"/>
      <c r="AG160" s="19"/>
      <c r="AH160" s="20"/>
      <c r="AI160" s="19"/>
      <c r="AJ160" s="20"/>
      <c r="AK160" s="19"/>
      <c r="AL160" s="20"/>
      <c r="AM160" s="19"/>
      <c r="AN160" s="15"/>
      <c r="AO160" s="19"/>
      <c r="AP160" s="15"/>
      <c r="AQ160" s="19"/>
      <c r="AR160" s="15"/>
      <c r="AS160" s="19"/>
      <c r="AT160" s="15"/>
      <c r="AU160" s="19"/>
      <c r="AV160" s="15"/>
      <c r="AW160" s="19"/>
      <c r="AX160" s="15"/>
      <c r="AY160" s="19"/>
      <c r="AZ160" s="15"/>
      <c r="BA160" s="19"/>
      <c r="BC160" s="56"/>
      <c r="BD160" s="56"/>
      <c r="BG160" s="23"/>
      <c r="BH160" s="17"/>
      <c r="BI160" s="15"/>
      <c r="BJ160" s="19"/>
      <c r="BK160" s="15"/>
      <c r="BL160" s="19"/>
      <c r="BM160" s="19"/>
      <c r="BN160" s="19"/>
      <c r="BO160" s="20"/>
      <c r="BP160" s="19"/>
      <c r="BQ160" s="15"/>
      <c r="BR160" s="19"/>
      <c r="BS160" s="19"/>
      <c r="BT160" s="19"/>
      <c r="BU160" s="19"/>
      <c r="CI160"/>
      <c r="CJ160"/>
      <c r="CK160"/>
      <c r="CL160"/>
    </row>
    <row r="161" spans="1:90" hidden="1" x14ac:dyDescent="0.25">
      <c r="A161" s="33"/>
      <c r="B161" s="31"/>
      <c r="C161" s="30"/>
      <c r="F161" s="3"/>
      <c r="G161" s="1"/>
      <c r="H161" s="1"/>
      <c r="I161" s="1"/>
      <c r="J161" s="1"/>
      <c r="K161" s="1"/>
      <c r="O161" s="19"/>
      <c r="P161" s="2"/>
      <c r="Q161" s="19"/>
      <c r="R161" s="20"/>
      <c r="S161" s="20"/>
      <c r="T161" s="20"/>
      <c r="U161" s="2"/>
      <c r="W161"/>
      <c r="Z161" s="20"/>
      <c r="AA161" s="19"/>
      <c r="AB161" s="20"/>
      <c r="AC161" s="19"/>
      <c r="AD161" s="20"/>
      <c r="AE161" s="19"/>
      <c r="AF161" s="20"/>
      <c r="AG161" s="19"/>
      <c r="AH161" s="20"/>
      <c r="AI161" s="19"/>
      <c r="AJ161" s="20"/>
      <c r="AK161" s="19"/>
      <c r="AL161" s="20"/>
      <c r="AM161" s="19"/>
      <c r="AN161" s="15"/>
      <c r="AO161" s="19"/>
      <c r="AP161" s="15"/>
      <c r="AQ161" s="19"/>
      <c r="AR161" s="15"/>
      <c r="AS161" s="19"/>
      <c r="AT161" s="15"/>
      <c r="AU161" s="19"/>
      <c r="AV161" s="15"/>
      <c r="AW161" s="19"/>
      <c r="AX161" s="15"/>
      <c r="AY161" s="19"/>
      <c r="AZ161" s="15"/>
      <c r="BA161" s="19"/>
      <c r="BC161" s="56"/>
      <c r="BD161" s="56"/>
      <c r="BG161" s="19"/>
      <c r="BH161" s="17"/>
      <c r="BI161" s="15"/>
      <c r="BJ161" s="19"/>
      <c r="BK161" s="15"/>
      <c r="BL161" s="19"/>
      <c r="BM161" s="19"/>
      <c r="BN161" s="19"/>
      <c r="BO161" s="20"/>
      <c r="BP161" s="19"/>
      <c r="BQ161" s="15"/>
      <c r="BR161" s="19"/>
      <c r="BS161" s="19"/>
      <c r="BT161" s="19"/>
      <c r="BU161" s="19"/>
      <c r="CI161"/>
      <c r="CJ161"/>
      <c r="CK161"/>
      <c r="CL161"/>
    </row>
    <row r="162" spans="1:90" hidden="1" x14ac:dyDescent="0.25">
      <c r="A162" s="33"/>
      <c r="B162" s="31"/>
      <c r="C162" s="30"/>
      <c r="F162" s="3"/>
      <c r="G162" s="1"/>
      <c r="H162" s="1"/>
      <c r="I162" s="1"/>
      <c r="J162" s="1"/>
      <c r="K162" s="1"/>
      <c r="O162" s="19"/>
      <c r="P162" s="2"/>
      <c r="Q162" s="19"/>
      <c r="R162" s="20"/>
      <c r="S162" s="20"/>
      <c r="T162" s="20"/>
      <c r="U162" s="2"/>
      <c r="W162"/>
      <c r="Z162" s="20"/>
      <c r="AA162" s="19"/>
      <c r="AB162" s="20"/>
      <c r="AC162" s="19"/>
      <c r="AD162" s="20"/>
      <c r="AE162" s="19"/>
      <c r="AF162" s="20"/>
      <c r="AG162" s="19"/>
      <c r="AH162" s="20"/>
      <c r="AI162" s="19"/>
      <c r="AJ162" s="20"/>
      <c r="AK162" s="19"/>
      <c r="AL162" s="20"/>
      <c r="AM162" s="19"/>
      <c r="AN162" s="15"/>
      <c r="AO162" s="19"/>
      <c r="AP162" s="15"/>
      <c r="AQ162" s="19"/>
      <c r="AR162" s="15"/>
      <c r="AS162" s="19"/>
      <c r="AT162" s="15"/>
      <c r="AU162" s="19"/>
      <c r="AV162" s="15"/>
      <c r="AW162" s="19"/>
      <c r="AX162" s="15"/>
      <c r="AY162" s="19"/>
      <c r="AZ162" s="15"/>
      <c r="BA162" s="19"/>
      <c r="BC162" s="56"/>
      <c r="BD162" s="56"/>
      <c r="BG162" s="19"/>
      <c r="BH162" s="17"/>
      <c r="BI162" s="15"/>
      <c r="BJ162" s="19"/>
      <c r="BK162" s="15"/>
      <c r="BL162" s="19"/>
      <c r="BM162" s="19"/>
      <c r="BN162" s="19"/>
      <c r="BO162" s="20"/>
      <c r="BP162" s="19"/>
      <c r="BQ162" s="15"/>
      <c r="BR162" s="19"/>
      <c r="BS162" s="19"/>
      <c r="BT162" s="19"/>
      <c r="BU162" s="19"/>
      <c r="CI162"/>
      <c r="CJ162"/>
      <c r="CK162"/>
      <c r="CL162"/>
    </row>
    <row r="163" spans="1:90" hidden="1" x14ac:dyDescent="0.25">
      <c r="A163" s="33"/>
      <c r="B163" s="31"/>
      <c r="C163" s="30"/>
      <c r="F163" s="3"/>
      <c r="G163" s="1"/>
      <c r="H163" s="1"/>
      <c r="I163" s="1"/>
      <c r="J163" s="1"/>
      <c r="K163" s="1"/>
      <c r="O163" s="19"/>
      <c r="P163" s="2"/>
      <c r="Q163" s="19"/>
      <c r="R163" s="20"/>
      <c r="S163" s="20"/>
      <c r="T163" s="20"/>
      <c r="U163" s="2"/>
      <c r="W163"/>
      <c r="Z163" s="20"/>
      <c r="AA163" s="19"/>
      <c r="AB163" s="20"/>
      <c r="AC163" s="19"/>
      <c r="AD163" s="20"/>
      <c r="AE163" s="19"/>
      <c r="AF163" s="20"/>
      <c r="AG163" s="19"/>
      <c r="AH163" s="20"/>
      <c r="AI163" s="19"/>
      <c r="AJ163" s="20"/>
      <c r="AK163" s="19"/>
      <c r="AL163" s="20"/>
      <c r="AM163" s="19"/>
      <c r="AN163" s="15"/>
      <c r="AO163" s="19"/>
      <c r="AP163" s="15"/>
      <c r="AQ163" s="19"/>
      <c r="AR163" s="15"/>
      <c r="AS163" s="19"/>
      <c r="AT163" s="15"/>
      <c r="AU163" s="19"/>
      <c r="AV163" s="15"/>
      <c r="AW163" s="19"/>
      <c r="AX163" s="15"/>
      <c r="AY163" s="19"/>
      <c r="AZ163" s="15"/>
      <c r="BA163" s="19"/>
      <c r="BC163" s="56"/>
      <c r="BD163" s="56"/>
      <c r="BG163" s="23"/>
      <c r="BH163" s="17"/>
      <c r="BI163" s="15"/>
      <c r="BJ163" s="19"/>
      <c r="BK163" s="15"/>
      <c r="BL163" s="19"/>
      <c r="BM163" s="19"/>
      <c r="BN163" s="19"/>
      <c r="BO163" s="20"/>
      <c r="BP163" s="19"/>
      <c r="BQ163" s="15"/>
      <c r="BR163" s="19"/>
      <c r="BS163" s="19"/>
      <c r="BT163" s="19"/>
      <c r="BU163" s="19"/>
      <c r="CI163"/>
      <c r="CJ163"/>
      <c r="CK163"/>
      <c r="CL163"/>
    </row>
    <row r="164" spans="1:90" hidden="1" x14ac:dyDescent="0.25">
      <c r="A164" s="92"/>
      <c r="B164" s="31"/>
      <c r="C164" s="30"/>
      <c r="F164" s="3"/>
      <c r="G164" s="1"/>
      <c r="H164" s="1"/>
      <c r="I164" s="1"/>
      <c r="J164" s="1"/>
      <c r="K164" s="1"/>
      <c r="O164" s="19"/>
      <c r="P164" s="2"/>
      <c r="Q164" s="19"/>
      <c r="R164" s="20"/>
      <c r="S164" s="20"/>
      <c r="T164" s="20"/>
      <c r="U164" s="2"/>
      <c r="W164"/>
      <c r="Z164" s="20"/>
      <c r="AA164" s="19"/>
      <c r="AB164" s="20"/>
      <c r="AC164" s="19"/>
      <c r="AD164" s="20"/>
      <c r="AE164" s="19"/>
      <c r="AF164" s="20"/>
      <c r="AG164" s="19"/>
      <c r="AH164" s="20"/>
      <c r="AI164" s="19"/>
      <c r="AJ164" s="20"/>
      <c r="AK164" s="19"/>
      <c r="AL164" s="20"/>
      <c r="AM164" s="19"/>
      <c r="AN164" s="15"/>
      <c r="AO164" s="19"/>
      <c r="AP164" s="15"/>
      <c r="AQ164" s="19"/>
      <c r="AR164" s="15"/>
      <c r="AS164" s="19"/>
      <c r="AT164" s="15"/>
      <c r="AU164" s="19"/>
      <c r="AV164" s="15"/>
      <c r="AW164" s="19"/>
      <c r="AX164" s="15"/>
      <c r="AY164" s="19"/>
      <c r="AZ164" s="15"/>
      <c r="BA164" s="19"/>
      <c r="BC164" s="56"/>
      <c r="BD164" s="56"/>
      <c r="BG164" s="23"/>
      <c r="BH164" s="17"/>
      <c r="BI164" s="15"/>
      <c r="BJ164" s="19"/>
      <c r="BK164" s="15"/>
      <c r="BL164" s="19"/>
      <c r="BM164" s="19"/>
      <c r="BN164" s="19"/>
      <c r="BO164" s="20"/>
      <c r="BP164" s="19"/>
      <c r="BQ164" s="15"/>
      <c r="BR164" s="19"/>
      <c r="BS164" s="19"/>
      <c r="BT164" s="19"/>
      <c r="BU164" s="19"/>
      <c r="CI164"/>
      <c r="CJ164"/>
      <c r="CK164"/>
      <c r="CL164"/>
    </row>
    <row r="165" spans="1:90" hidden="1" x14ac:dyDescent="0.25">
      <c r="A165" s="92"/>
      <c r="B165" s="31"/>
      <c r="C165" s="30"/>
      <c r="F165" s="3"/>
      <c r="G165" s="1"/>
      <c r="H165" s="1"/>
      <c r="I165" s="1"/>
      <c r="J165" s="1"/>
      <c r="K165" s="1"/>
      <c r="O165" s="19"/>
      <c r="P165" s="2"/>
      <c r="Q165" s="19"/>
      <c r="R165" s="20"/>
      <c r="S165" s="20"/>
      <c r="T165" s="20"/>
      <c r="U165" s="2"/>
      <c r="W165"/>
      <c r="Z165" s="20"/>
      <c r="AA165" s="19"/>
      <c r="AB165" s="20"/>
      <c r="AC165" s="19"/>
      <c r="AD165" s="20"/>
      <c r="AE165" s="19"/>
      <c r="AF165" s="20"/>
      <c r="AG165" s="19"/>
      <c r="AH165" s="20"/>
      <c r="AI165" s="19"/>
      <c r="AJ165" s="20"/>
      <c r="AK165" s="19"/>
      <c r="AL165" s="20"/>
      <c r="AM165" s="19"/>
      <c r="AN165" s="15"/>
      <c r="AO165" s="19"/>
      <c r="AP165" s="15"/>
      <c r="AQ165" s="19"/>
      <c r="AR165" s="15"/>
      <c r="AS165" s="19"/>
      <c r="AT165" s="15"/>
      <c r="AU165" s="19"/>
      <c r="AV165" s="15"/>
      <c r="AW165" s="19"/>
      <c r="AX165" s="15"/>
      <c r="AY165" s="19"/>
      <c r="AZ165" s="15"/>
      <c r="BA165" s="19"/>
      <c r="BC165" s="56"/>
      <c r="BD165" s="56"/>
      <c r="BG165" s="19"/>
      <c r="BH165" s="17"/>
      <c r="BI165" s="15"/>
      <c r="BJ165" s="19"/>
      <c r="BK165" s="15"/>
      <c r="BL165" s="19"/>
      <c r="BM165" s="19"/>
      <c r="BN165" s="19"/>
      <c r="BO165" s="20"/>
      <c r="BP165" s="19"/>
      <c r="BQ165" s="15"/>
      <c r="BR165" s="19"/>
      <c r="BS165" s="19"/>
      <c r="BT165" s="19"/>
      <c r="BU165" s="19"/>
      <c r="CI165"/>
      <c r="CJ165"/>
      <c r="CK165"/>
      <c r="CL165"/>
    </row>
    <row r="166" spans="1:90" x14ac:dyDescent="0.25">
      <c r="A166" s="92">
        <v>326</v>
      </c>
      <c r="B166" s="31" t="s">
        <v>184</v>
      </c>
      <c r="C166" s="30" t="s">
        <v>7</v>
      </c>
      <c r="D166" t="s">
        <v>88</v>
      </c>
      <c r="E166" t="s">
        <v>109</v>
      </c>
      <c r="F166" s="3">
        <v>10800</v>
      </c>
      <c r="G166" s="1" t="s">
        <v>134</v>
      </c>
      <c r="H166" s="1" t="s">
        <v>135</v>
      </c>
      <c r="I166" s="1" t="s">
        <v>190</v>
      </c>
      <c r="J166" s="1" t="s">
        <v>191</v>
      </c>
      <c r="K166" s="1" t="s">
        <v>114</v>
      </c>
      <c r="L166" t="s">
        <v>100</v>
      </c>
      <c r="M166" t="s">
        <v>100</v>
      </c>
      <c r="N166" t="s">
        <v>100</v>
      </c>
      <c r="O166" s="19">
        <v>30240</v>
      </c>
      <c r="P166" s="2">
        <v>126</v>
      </c>
      <c r="Q166" s="19">
        <v>240</v>
      </c>
      <c r="R166" s="20">
        <v>42</v>
      </c>
      <c r="S166" s="20">
        <v>42</v>
      </c>
      <c r="T166" s="20">
        <v>42</v>
      </c>
      <c r="U166" s="2" t="s">
        <v>163</v>
      </c>
      <c r="V166" t="s">
        <v>94</v>
      </c>
      <c r="W166"/>
      <c r="Y166" t="s">
        <v>95</v>
      </c>
      <c r="Z166" s="20">
        <v>0</v>
      </c>
      <c r="AA166" s="19">
        <v>0</v>
      </c>
      <c r="AB166" s="20">
        <v>0</v>
      </c>
      <c r="AC166" s="19">
        <v>0</v>
      </c>
      <c r="AD166" s="20">
        <v>0</v>
      </c>
      <c r="AE166" s="19">
        <v>0</v>
      </c>
      <c r="AF166" s="20">
        <v>0</v>
      </c>
      <c r="AG166" s="19">
        <v>0</v>
      </c>
      <c r="AH166" s="20">
        <v>0</v>
      </c>
      <c r="AI166" s="19">
        <v>0</v>
      </c>
      <c r="AJ166" s="20">
        <v>0</v>
      </c>
      <c r="AK166" s="19">
        <v>0</v>
      </c>
      <c r="AL166" s="20">
        <v>0</v>
      </c>
      <c r="AM166" s="19">
        <v>0</v>
      </c>
      <c r="AN166" s="15">
        <v>0</v>
      </c>
      <c r="AO166" s="19">
        <v>0</v>
      </c>
      <c r="AP166" s="15">
        <v>0</v>
      </c>
      <c r="AQ166" s="19">
        <v>0</v>
      </c>
      <c r="AR166" s="15">
        <v>0</v>
      </c>
      <c r="AS166" s="19">
        <v>0</v>
      </c>
      <c r="AT166" s="15">
        <v>0</v>
      </c>
      <c r="AU166" s="19">
        <v>0</v>
      </c>
      <c r="AV166" s="15">
        <v>42</v>
      </c>
      <c r="AW166" s="19">
        <v>10080</v>
      </c>
      <c r="AX166" s="15">
        <v>42</v>
      </c>
      <c r="AY166" s="19">
        <v>10080</v>
      </c>
      <c r="AZ166" s="15">
        <v>84</v>
      </c>
      <c r="BA166" s="19">
        <v>20160</v>
      </c>
      <c r="BB166" s="17" t="s">
        <v>95</v>
      </c>
      <c r="BC166" s="56">
        <v>30</v>
      </c>
      <c r="BD166" s="56">
        <v>42</v>
      </c>
      <c r="BE166" s="56">
        <v>0</v>
      </c>
      <c r="BF166" s="56">
        <v>72</v>
      </c>
      <c r="BG166" s="23">
        <v>164</v>
      </c>
      <c r="BH166" s="17">
        <v>11808</v>
      </c>
      <c r="BI166" s="15">
        <v>30</v>
      </c>
      <c r="BJ166" s="19">
        <v>4920</v>
      </c>
      <c r="BK166" s="15">
        <v>42</v>
      </c>
      <c r="BL166" s="19">
        <v>6888</v>
      </c>
      <c r="BM166" s="19">
        <v>0</v>
      </c>
      <c r="BN166" s="19">
        <v>0</v>
      </c>
      <c r="BO166" s="20">
        <v>72</v>
      </c>
      <c r="BP166" s="19">
        <v>11808</v>
      </c>
      <c r="BQ166" s="15">
        <v>156</v>
      </c>
      <c r="BR166" s="19">
        <v>31968</v>
      </c>
      <c r="BS166" s="19">
        <v>2.96</v>
      </c>
      <c r="BT166" s="19"/>
      <c r="BU166" s="19"/>
      <c r="CI166"/>
      <c r="CJ166"/>
      <c r="CK166"/>
      <c r="CL166"/>
    </row>
    <row r="167" spans="1:90" hidden="1" x14ac:dyDescent="0.25">
      <c r="A167" s="92"/>
      <c r="B167" s="31"/>
      <c r="C167" s="30"/>
      <c r="F167" s="3"/>
      <c r="G167" s="1"/>
      <c r="H167" s="1"/>
      <c r="I167" s="1"/>
      <c r="J167" s="1"/>
      <c r="K167" s="1"/>
      <c r="O167" s="19"/>
      <c r="P167" s="2"/>
      <c r="Q167" s="19"/>
      <c r="R167" s="20"/>
      <c r="S167" s="20"/>
      <c r="T167" s="20"/>
      <c r="U167" s="2"/>
      <c r="W167"/>
      <c r="Z167" s="20"/>
      <c r="AA167" s="19"/>
      <c r="AB167" s="20"/>
      <c r="AC167" s="19"/>
      <c r="AD167" s="20"/>
      <c r="AE167" s="19"/>
      <c r="AF167" s="20"/>
      <c r="AG167" s="19"/>
      <c r="AH167" s="20"/>
      <c r="AI167" s="19"/>
      <c r="AJ167" s="20"/>
      <c r="AK167" s="19"/>
      <c r="AL167" s="20"/>
      <c r="AM167" s="19"/>
      <c r="AN167" s="15"/>
      <c r="AO167" s="19"/>
      <c r="AP167" s="15"/>
      <c r="AQ167" s="19"/>
      <c r="AR167" s="15"/>
      <c r="AS167" s="19"/>
      <c r="AT167" s="15"/>
      <c r="AU167" s="19"/>
      <c r="AV167" s="15"/>
      <c r="AW167" s="19"/>
      <c r="AX167" s="15"/>
      <c r="AY167" s="19"/>
      <c r="AZ167" s="15"/>
      <c r="BA167" s="19"/>
      <c r="BC167" s="56"/>
      <c r="BD167" s="56"/>
      <c r="BG167" s="23"/>
      <c r="BH167" s="17"/>
      <c r="BI167" s="15"/>
      <c r="BJ167" s="19"/>
      <c r="BK167" s="15"/>
      <c r="BL167" s="19"/>
      <c r="BM167" s="19"/>
      <c r="BN167" s="19"/>
      <c r="BO167" s="20"/>
      <c r="BP167" s="19"/>
      <c r="BQ167" s="15"/>
      <c r="BR167" s="19"/>
      <c r="BS167" s="19"/>
      <c r="BT167" s="19"/>
      <c r="BU167" s="19"/>
      <c r="CI167"/>
      <c r="CJ167"/>
      <c r="CK167"/>
      <c r="CL167"/>
    </row>
    <row r="168" spans="1:90" hidden="1" x14ac:dyDescent="0.25">
      <c r="A168" s="92"/>
      <c r="B168" s="31"/>
      <c r="C168" s="30"/>
      <c r="F168" s="3"/>
      <c r="G168" s="1"/>
      <c r="H168" s="1"/>
      <c r="I168" s="1"/>
      <c r="J168" s="1"/>
      <c r="K168" s="1"/>
      <c r="O168" s="19"/>
      <c r="P168" s="2"/>
      <c r="Q168" s="19"/>
      <c r="R168" s="20"/>
      <c r="S168" s="20"/>
      <c r="T168" s="20"/>
      <c r="U168" s="2"/>
      <c r="W168"/>
      <c r="Z168" s="20"/>
      <c r="AA168" s="19"/>
      <c r="AB168" s="20"/>
      <c r="AC168" s="19"/>
      <c r="AD168" s="20"/>
      <c r="AE168" s="19"/>
      <c r="AF168" s="20"/>
      <c r="AG168" s="19"/>
      <c r="AH168" s="20"/>
      <c r="AI168" s="19"/>
      <c r="AJ168" s="20"/>
      <c r="AK168" s="19"/>
      <c r="AL168" s="20"/>
      <c r="AM168" s="19"/>
      <c r="AN168" s="15"/>
      <c r="AO168" s="19"/>
      <c r="AP168" s="15"/>
      <c r="AQ168" s="19"/>
      <c r="AR168" s="15"/>
      <c r="AS168" s="19"/>
      <c r="AT168" s="15"/>
      <c r="AU168" s="19"/>
      <c r="AV168" s="15"/>
      <c r="AW168" s="19"/>
      <c r="AX168" s="15"/>
      <c r="AY168" s="19"/>
      <c r="AZ168" s="15"/>
      <c r="BA168" s="19"/>
      <c r="BC168" s="56"/>
      <c r="BD168" s="56"/>
      <c r="BG168" s="23"/>
      <c r="BH168" s="17"/>
      <c r="BI168" s="15"/>
      <c r="BJ168" s="19"/>
      <c r="BK168" s="15"/>
      <c r="BL168" s="19"/>
      <c r="BM168" s="19"/>
      <c r="BN168" s="19"/>
      <c r="BO168" s="20"/>
      <c r="BP168" s="19"/>
      <c r="BQ168" s="15"/>
      <c r="BR168" s="19"/>
      <c r="BS168" s="19"/>
      <c r="BT168" s="19"/>
      <c r="BU168" s="19"/>
      <c r="CI168"/>
      <c r="CJ168"/>
      <c r="CK168"/>
      <c r="CL168"/>
    </row>
    <row r="169" spans="1:90" hidden="1" x14ac:dyDescent="0.25">
      <c r="A169" s="33"/>
      <c r="B169" s="31"/>
      <c r="C169" s="30"/>
      <c r="F169" s="3"/>
      <c r="G169" s="1"/>
      <c r="H169" s="1"/>
      <c r="I169" s="1"/>
      <c r="J169" s="1"/>
      <c r="K169" s="1"/>
      <c r="O169" s="19"/>
      <c r="P169" s="2"/>
      <c r="Q169" s="19"/>
      <c r="R169" s="20"/>
      <c r="S169" s="20"/>
      <c r="T169" s="20"/>
      <c r="U169" s="2"/>
      <c r="W169"/>
      <c r="Z169" s="20"/>
      <c r="AA169" s="19"/>
      <c r="AB169" s="20"/>
      <c r="AC169" s="19"/>
      <c r="AD169" s="20"/>
      <c r="AE169" s="19"/>
      <c r="AF169" s="20"/>
      <c r="AG169" s="19"/>
      <c r="AH169" s="20"/>
      <c r="AI169" s="19"/>
      <c r="AJ169" s="20"/>
      <c r="AK169" s="19"/>
      <c r="AL169" s="20"/>
      <c r="AM169" s="19"/>
      <c r="AN169" s="15"/>
      <c r="AO169" s="19"/>
      <c r="AP169" s="15"/>
      <c r="AQ169" s="19"/>
      <c r="AR169" s="15"/>
      <c r="AS169" s="19"/>
      <c r="AT169" s="15"/>
      <c r="AU169" s="19"/>
      <c r="AV169" s="15"/>
      <c r="AW169" s="19"/>
      <c r="AX169" s="15"/>
      <c r="AY169" s="19"/>
      <c r="AZ169" s="15"/>
      <c r="BA169" s="19"/>
      <c r="BC169" s="56"/>
      <c r="BD169" s="56"/>
      <c r="BG169" s="23"/>
      <c r="BH169" s="17"/>
      <c r="BI169" s="15"/>
      <c r="BJ169" s="19"/>
      <c r="BK169" s="15"/>
      <c r="BL169" s="19"/>
      <c r="BM169" s="19"/>
      <c r="BN169" s="19"/>
      <c r="BO169" s="20"/>
      <c r="BP169" s="19"/>
      <c r="BQ169" s="15"/>
      <c r="BR169" s="19"/>
      <c r="BS169" s="19"/>
      <c r="BT169" s="19"/>
      <c r="BU169" s="19"/>
      <c r="CI169"/>
      <c r="CJ169"/>
      <c r="CK169"/>
      <c r="CL169"/>
    </row>
    <row r="170" spans="1:90" hidden="1" x14ac:dyDescent="0.25">
      <c r="A170" s="33"/>
      <c r="B170" s="31"/>
      <c r="C170" s="30"/>
      <c r="F170" s="3"/>
      <c r="G170" s="1"/>
      <c r="H170" s="1"/>
      <c r="I170" s="1"/>
      <c r="J170" s="1"/>
      <c r="K170" s="1"/>
      <c r="O170" s="19"/>
      <c r="P170" s="2"/>
      <c r="Q170" s="16"/>
      <c r="R170" s="2"/>
      <c r="S170" s="20"/>
      <c r="T170" s="2"/>
      <c r="U170" s="2"/>
      <c r="W170"/>
      <c r="Z170" s="20"/>
      <c r="AA170" s="19"/>
      <c r="AB170" s="20"/>
      <c r="AC170" s="19"/>
      <c r="AD170" s="20"/>
      <c r="AE170" s="19"/>
      <c r="AF170" s="20"/>
      <c r="AG170" s="19"/>
      <c r="AH170" s="20"/>
      <c r="AI170" s="19"/>
      <c r="AJ170" s="20"/>
      <c r="AK170" s="19"/>
      <c r="AL170" s="20"/>
      <c r="AM170" s="19"/>
      <c r="AN170" s="15"/>
      <c r="AO170" s="19"/>
      <c r="AP170" s="15"/>
      <c r="AQ170" s="19"/>
      <c r="AR170" s="15"/>
      <c r="AS170" s="19"/>
      <c r="AT170" s="15"/>
      <c r="AU170" s="19"/>
      <c r="AV170" s="15"/>
      <c r="AW170" s="19"/>
      <c r="AX170" s="15"/>
      <c r="AY170" s="19"/>
      <c r="AZ170" s="15"/>
      <c r="BA170" s="19"/>
      <c r="BB170"/>
      <c r="BC170" s="60"/>
      <c r="BD170" s="60"/>
      <c r="BE170" s="60"/>
      <c r="BG170" s="19"/>
      <c r="BH170" s="17"/>
      <c r="BI170" s="15"/>
      <c r="BJ170" s="19"/>
      <c r="BK170" s="15"/>
      <c r="BL170" s="19"/>
      <c r="BM170" s="19"/>
      <c r="BN170" s="19"/>
      <c r="BO170" s="20"/>
      <c r="BP170" s="19"/>
      <c r="BQ170" s="15"/>
      <c r="BR170" s="19"/>
      <c r="BS170" s="19"/>
      <c r="BT170" s="19"/>
      <c r="BU170" s="19"/>
      <c r="CI170"/>
      <c r="CJ170"/>
      <c r="CK170"/>
      <c r="CL170"/>
    </row>
    <row r="171" spans="1:90" hidden="1" x14ac:dyDescent="0.25">
      <c r="A171" s="33"/>
      <c r="B171" s="31"/>
      <c r="C171" s="30"/>
      <c r="F171" s="3"/>
      <c r="G171" s="1"/>
      <c r="H171" s="1"/>
      <c r="I171" s="1"/>
      <c r="J171" s="1"/>
      <c r="K171" s="1"/>
      <c r="O171" s="19"/>
      <c r="P171" s="2"/>
      <c r="Q171" s="16"/>
      <c r="R171" s="2"/>
      <c r="S171" s="20"/>
      <c r="T171" s="2"/>
      <c r="U171" s="2"/>
      <c r="W171"/>
      <c r="Z171" s="20"/>
      <c r="AA171" s="19"/>
      <c r="AB171" s="20"/>
      <c r="AC171" s="19"/>
      <c r="AD171" s="20"/>
      <c r="AE171" s="19"/>
      <c r="AF171" s="20"/>
      <c r="AG171" s="19"/>
      <c r="AH171" s="20"/>
      <c r="AI171" s="19"/>
      <c r="AJ171" s="20"/>
      <c r="AK171" s="19"/>
      <c r="AL171" s="20"/>
      <c r="AM171" s="19"/>
      <c r="AN171" s="15"/>
      <c r="AO171" s="19"/>
      <c r="AP171" s="15"/>
      <c r="AQ171" s="19"/>
      <c r="AR171" s="15"/>
      <c r="AS171" s="19"/>
      <c r="AT171" s="15"/>
      <c r="AU171" s="19"/>
      <c r="AV171" s="15"/>
      <c r="AW171" s="19"/>
      <c r="AX171" s="15"/>
      <c r="AY171" s="19"/>
      <c r="AZ171" s="15"/>
      <c r="BA171" s="19"/>
      <c r="BB171"/>
      <c r="BC171" s="60"/>
      <c r="BD171" s="60"/>
      <c r="BE171" s="60"/>
      <c r="BG171" s="19"/>
      <c r="BH171" s="17"/>
      <c r="BI171" s="15"/>
      <c r="BJ171" s="19"/>
      <c r="BK171" s="15"/>
      <c r="BL171" s="19"/>
      <c r="BM171" s="19"/>
      <c r="BN171" s="19"/>
      <c r="BO171" s="20"/>
      <c r="BP171" s="19"/>
      <c r="BQ171" s="15"/>
      <c r="BR171" s="19"/>
      <c r="BS171" s="19"/>
      <c r="BT171" s="19"/>
      <c r="BU171" s="19"/>
      <c r="CI171"/>
      <c r="CJ171"/>
      <c r="CK171"/>
      <c r="CL171"/>
    </row>
    <row r="172" spans="1:90" hidden="1" x14ac:dyDescent="0.25">
      <c r="A172" s="92"/>
      <c r="B172" s="91"/>
      <c r="C172" s="30"/>
      <c r="F172" s="3"/>
      <c r="G172" s="1"/>
      <c r="H172" s="1"/>
      <c r="I172" s="1"/>
      <c r="J172" s="1"/>
      <c r="K172" s="1"/>
      <c r="O172" s="19"/>
      <c r="P172" s="2"/>
      <c r="Q172" s="16"/>
      <c r="R172" s="2"/>
      <c r="S172" s="20"/>
      <c r="T172" s="2"/>
      <c r="U172" s="2"/>
      <c r="W172"/>
      <c r="Z172" s="20"/>
      <c r="AA172" s="19"/>
      <c r="AB172" s="20"/>
      <c r="AC172" s="19"/>
      <c r="AD172" s="20"/>
      <c r="AE172" s="19"/>
      <c r="AF172" s="20"/>
      <c r="AG172" s="19"/>
      <c r="AH172" s="20"/>
      <c r="AI172" s="19"/>
      <c r="AJ172" s="20"/>
      <c r="AK172" s="19"/>
      <c r="AL172" s="20"/>
      <c r="AM172" s="19"/>
      <c r="AN172" s="15"/>
      <c r="AO172" s="19"/>
      <c r="AP172" s="15"/>
      <c r="AQ172" s="19"/>
      <c r="AR172" s="15"/>
      <c r="AS172" s="19"/>
      <c r="AT172" s="15"/>
      <c r="AU172" s="19"/>
      <c r="AV172" s="15"/>
      <c r="AW172" s="19"/>
      <c r="AX172" s="15"/>
      <c r="AY172" s="19"/>
      <c r="AZ172" s="15"/>
      <c r="BA172" s="19"/>
      <c r="BB172"/>
      <c r="BC172" s="60"/>
      <c r="BD172" s="60"/>
      <c r="BE172" s="60"/>
      <c r="BG172" s="19"/>
      <c r="BH172" s="17"/>
      <c r="BI172" s="15"/>
      <c r="BJ172" s="19"/>
      <c r="BK172" s="15"/>
      <c r="BL172" s="19"/>
      <c r="BM172" s="19"/>
      <c r="BN172" s="19"/>
      <c r="BO172" s="20"/>
      <c r="BP172" s="19"/>
      <c r="BQ172" s="15"/>
      <c r="BR172" s="19"/>
      <c r="BS172" s="19"/>
      <c r="BT172" s="19"/>
      <c r="BU172" s="19"/>
      <c r="CI172"/>
      <c r="CJ172"/>
      <c r="CK172"/>
      <c r="CL172"/>
    </row>
    <row r="173" spans="1:90" hidden="1" x14ac:dyDescent="0.25">
      <c r="A173" s="33"/>
      <c r="B173" s="91"/>
      <c r="C173" s="30"/>
      <c r="F173" s="3"/>
      <c r="G173" s="1"/>
      <c r="H173" s="1"/>
      <c r="I173" s="1"/>
      <c r="J173" s="1"/>
      <c r="K173" s="1"/>
      <c r="O173" s="19"/>
      <c r="P173" s="2"/>
      <c r="Q173" s="16"/>
      <c r="R173" s="2"/>
      <c r="S173" s="20"/>
      <c r="T173" s="2"/>
      <c r="U173" s="2"/>
      <c r="W173"/>
      <c r="Z173" s="20"/>
      <c r="AA173" s="19"/>
      <c r="AB173" s="20"/>
      <c r="AC173" s="19"/>
      <c r="AD173" s="20"/>
      <c r="AE173" s="19"/>
      <c r="AF173" s="20"/>
      <c r="AG173" s="19"/>
      <c r="AH173" s="20"/>
      <c r="AI173" s="19"/>
      <c r="AJ173" s="20"/>
      <c r="AK173" s="19"/>
      <c r="AL173" s="20"/>
      <c r="AM173" s="19"/>
      <c r="AN173" s="15"/>
      <c r="AO173" s="19"/>
      <c r="AP173" s="15"/>
      <c r="AQ173" s="19"/>
      <c r="AR173" s="15"/>
      <c r="AS173" s="19"/>
      <c r="AT173" s="15"/>
      <c r="AU173" s="19"/>
      <c r="AV173" s="15"/>
      <c r="AW173" s="19"/>
      <c r="AX173" s="15"/>
      <c r="AY173" s="19"/>
      <c r="AZ173" s="15"/>
      <c r="BA173" s="19"/>
      <c r="BB173"/>
      <c r="BC173" s="60"/>
      <c r="BD173" s="60"/>
      <c r="BE173" s="60"/>
      <c r="BG173" s="19"/>
      <c r="BH173" s="17"/>
      <c r="BI173" s="15"/>
      <c r="BJ173" s="19"/>
      <c r="BK173" s="15"/>
      <c r="BL173" s="19"/>
      <c r="BM173" s="19"/>
      <c r="BN173" s="19"/>
      <c r="BO173" s="20"/>
      <c r="BP173" s="19"/>
      <c r="BQ173" s="15"/>
      <c r="BR173" s="19"/>
      <c r="BS173" s="19"/>
      <c r="BT173" s="19"/>
      <c r="BU173" s="19"/>
      <c r="CI173"/>
      <c r="CJ173"/>
      <c r="CK173"/>
      <c r="CL173"/>
    </row>
    <row r="174" spans="1:90" hidden="1" x14ac:dyDescent="0.25">
      <c r="A174" s="33"/>
      <c r="B174" s="91"/>
      <c r="C174" s="30"/>
      <c r="F174" s="3"/>
      <c r="G174" s="1"/>
      <c r="H174" s="1"/>
      <c r="I174" s="1"/>
      <c r="J174" s="1"/>
      <c r="K174" s="1"/>
      <c r="O174" s="19"/>
      <c r="P174" s="2"/>
      <c r="Q174" s="16"/>
      <c r="R174" s="2"/>
      <c r="S174" s="20"/>
      <c r="T174" s="2"/>
      <c r="U174" s="2"/>
      <c r="W174"/>
      <c r="Z174" s="20"/>
      <c r="AA174" s="19"/>
      <c r="AB174" s="20"/>
      <c r="AC174" s="19"/>
      <c r="AD174" s="20"/>
      <c r="AE174" s="19"/>
      <c r="AF174" s="20"/>
      <c r="AG174" s="19"/>
      <c r="AH174" s="20"/>
      <c r="AI174" s="19"/>
      <c r="AJ174" s="20"/>
      <c r="AK174" s="19"/>
      <c r="AL174" s="20"/>
      <c r="AM174" s="19"/>
      <c r="AN174" s="15"/>
      <c r="AO174" s="19"/>
      <c r="AP174" s="15"/>
      <c r="AQ174" s="19"/>
      <c r="AR174" s="15"/>
      <c r="AS174" s="19"/>
      <c r="AT174" s="15"/>
      <c r="AU174" s="19"/>
      <c r="AV174" s="15"/>
      <c r="AW174" s="19"/>
      <c r="AX174" s="15"/>
      <c r="AY174" s="19"/>
      <c r="AZ174" s="15"/>
      <c r="BA174" s="19"/>
      <c r="BB174"/>
      <c r="BC174" s="60"/>
      <c r="BD174" s="60"/>
      <c r="BE174" s="60"/>
      <c r="BG174" s="19"/>
      <c r="BH174" s="17"/>
      <c r="BI174" s="15"/>
      <c r="BJ174" s="19"/>
      <c r="BK174" s="15"/>
      <c r="BL174" s="19"/>
      <c r="BM174" s="19"/>
      <c r="BN174" s="19"/>
      <c r="BO174" s="20"/>
      <c r="BP174" s="19"/>
      <c r="BQ174" s="15"/>
      <c r="BR174" s="19"/>
      <c r="BS174" s="19"/>
      <c r="BT174" s="19"/>
      <c r="BU174" s="19"/>
      <c r="CI174"/>
      <c r="CJ174"/>
      <c r="CK174"/>
      <c r="CL174"/>
    </row>
    <row r="175" spans="1:90" hidden="1" x14ac:dyDescent="0.25">
      <c r="A175" s="33"/>
      <c r="B175" s="91"/>
      <c r="C175" s="30"/>
      <c r="F175" s="3"/>
      <c r="G175" s="1"/>
      <c r="H175" s="1"/>
      <c r="I175" s="1"/>
      <c r="J175" s="1"/>
      <c r="K175" s="1"/>
      <c r="O175" s="19"/>
      <c r="P175" s="2"/>
      <c r="Q175" s="16"/>
      <c r="R175" s="2"/>
      <c r="S175" s="20"/>
      <c r="T175" s="2"/>
      <c r="U175" s="2"/>
      <c r="W175"/>
      <c r="Z175" s="20"/>
      <c r="AA175" s="19"/>
      <c r="AB175" s="20"/>
      <c r="AC175" s="19"/>
      <c r="AD175" s="20"/>
      <c r="AE175" s="19"/>
      <c r="AF175" s="20"/>
      <c r="AG175" s="19"/>
      <c r="AH175" s="20"/>
      <c r="AI175" s="19"/>
      <c r="AJ175" s="20"/>
      <c r="AK175" s="19"/>
      <c r="AL175" s="20"/>
      <c r="AM175" s="19"/>
      <c r="AN175" s="15"/>
      <c r="AO175" s="19"/>
      <c r="AP175" s="15"/>
      <c r="AQ175" s="19"/>
      <c r="AR175" s="15"/>
      <c r="AS175" s="19"/>
      <c r="AT175" s="15"/>
      <c r="AU175" s="19"/>
      <c r="AV175" s="15"/>
      <c r="AW175" s="19"/>
      <c r="AX175" s="15"/>
      <c r="AY175" s="19"/>
      <c r="AZ175" s="15"/>
      <c r="BA175" s="19"/>
      <c r="BB175"/>
      <c r="BC175" s="60"/>
      <c r="BD175" s="60"/>
      <c r="BE175" s="60"/>
      <c r="BG175" s="19"/>
      <c r="BH175" s="17"/>
      <c r="BI175" s="15"/>
      <c r="BJ175" s="19"/>
      <c r="BK175" s="15"/>
      <c r="BL175" s="19"/>
      <c r="BM175" s="19"/>
      <c r="BN175" s="19"/>
      <c r="BO175" s="20"/>
      <c r="BP175" s="19"/>
      <c r="BQ175" s="15"/>
      <c r="BR175" s="19"/>
      <c r="BS175" s="19"/>
      <c r="BT175" s="19"/>
      <c r="BU175" s="19"/>
      <c r="CI175"/>
      <c r="CJ175"/>
      <c r="CK175"/>
      <c r="CL175"/>
    </row>
    <row r="176" spans="1:90" hidden="1" x14ac:dyDescent="0.25">
      <c r="A176" s="33"/>
      <c r="B176" s="91"/>
      <c r="C176" s="30"/>
      <c r="F176" s="3"/>
      <c r="G176" s="1"/>
      <c r="H176" s="1"/>
      <c r="I176" s="1"/>
      <c r="J176" s="1"/>
      <c r="K176" s="1"/>
      <c r="O176" s="19"/>
      <c r="P176" s="2"/>
      <c r="Q176" s="16"/>
      <c r="R176" s="2"/>
      <c r="S176" s="20"/>
      <c r="T176" s="2"/>
      <c r="U176" s="2"/>
      <c r="W176"/>
      <c r="Z176" s="20"/>
      <c r="AA176" s="19"/>
      <c r="AB176" s="20"/>
      <c r="AC176" s="19"/>
      <c r="AD176" s="20"/>
      <c r="AE176" s="19"/>
      <c r="AF176" s="20"/>
      <c r="AG176" s="19"/>
      <c r="AH176" s="20"/>
      <c r="AI176" s="19"/>
      <c r="AJ176" s="20"/>
      <c r="AK176" s="19"/>
      <c r="AL176" s="20"/>
      <c r="AM176" s="19"/>
      <c r="AN176" s="15"/>
      <c r="AO176" s="19"/>
      <c r="AP176" s="15"/>
      <c r="AQ176" s="19"/>
      <c r="AR176" s="15"/>
      <c r="AS176" s="19"/>
      <c r="AT176" s="15"/>
      <c r="AU176" s="19"/>
      <c r="AV176" s="15"/>
      <c r="AW176" s="19"/>
      <c r="AX176" s="15"/>
      <c r="AY176" s="19"/>
      <c r="AZ176" s="15"/>
      <c r="BA176" s="19"/>
      <c r="BB176"/>
      <c r="BC176" s="60"/>
      <c r="BD176" s="60"/>
      <c r="BE176" s="60"/>
      <c r="BG176" s="19"/>
      <c r="BH176" s="17"/>
      <c r="BI176" s="15"/>
      <c r="BJ176" s="19"/>
      <c r="BK176" s="15"/>
      <c r="BL176" s="19"/>
      <c r="BM176" s="19"/>
      <c r="BN176" s="19"/>
      <c r="BO176" s="20"/>
      <c r="BP176" s="19"/>
      <c r="BQ176" s="15"/>
      <c r="BR176" s="19"/>
      <c r="BS176" s="19"/>
      <c r="BT176" s="19"/>
      <c r="BU176" s="19"/>
      <c r="CI176"/>
      <c r="CJ176"/>
      <c r="CK176"/>
      <c r="CL176"/>
    </row>
    <row r="177" spans="1:90" hidden="1" x14ac:dyDescent="0.25">
      <c r="A177" s="92"/>
      <c r="B177" s="31"/>
      <c r="C177" s="30"/>
      <c r="F177" s="3"/>
      <c r="G177" s="1"/>
      <c r="H177" s="1"/>
      <c r="I177" s="1"/>
      <c r="J177" s="1"/>
      <c r="K177" s="1"/>
      <c r="O177" s="19"/>
      <c r="P177" s="2"/>
      <c r="Q177" s="16"/>
      <c r="R177" s="2"/>
      <c r="S177" s="20"/>
      <c r="T177" s="2"/>
      <c r="U177" s="2"/>
      <c r="W177"/>
      <c r="Z177" s="20"/>
      <c r="AA177" s="19"/>
      <c r="AB177" s="20"/>
      <c r="AC177" s="19"/>
      <c r="AD177" s="20"/>
      <c r="AE177" s="19"/>
      <c r="AF177" s="20"/>
      <c r="AG177" s="19"/>
      <c r="AH177" s="20"/>
      <c r="AI177" s="19"/>
      <c r="AJ177" s="20"/>
      <c r="AK177" s="19"/>
      <c r="AL177" s="20"/>
      <c r="AM177" s="19"/>
      <c r="AN177" s="15"/>
      <c r="AO177" s="19"/>
      <c r="AP177" s="15"/>
      <c r="AQ177" s="19"/>
      <c r="AR177" s="15"/>
      <c r="AS177" s="19"/>
      <c r="AT177" s="15"/>
      <c r="AU177" s="19"/>
      <c r="AV177" s="15"/>
      <c r="AW177" s="19"/>
      <c r="AX177" s="15"/>
      <c r="AY177" s="19"/>
      <c r="AZ177" s="15"/>
      <c r="BA177" s="19"/>
      <c r="BB177"/>
      <c r="BC177" s="60"/>
      <c r="BD177" s="60"/>
      <c r="BE177" s="60"/>
      <c r="BG177" s="19"/>
      <c r="BH177" s="17"/>
      <c r="BI177" s="15"/>
      <c r="BJ177" s="19"/>
      <c r="BK177" s="15"/>
      <c r="BL177" s="19"/>
      <c r="BM177" s="19"/>
      <c r="BN177" s="19"/>
      <c r="BO177" s="20"/>
      <c r="BP177" s="19"/>
      <c r="BQ177" s="15"/>
      <c r="BR177" s="19"/>
      <c r="BS177" s="19"/>
      <c r="BT177" s="19"/>
      <c r="BU177" s="19"/>
      <c r="CI177"/>
      <c r="CJ177"/>
      <c r="CK177"/>
      <c r="CL177"/>
    </row>
    <row r="178" spans="1:90" hidden="1" x14ac:dyDescent="0.25">
      <c r="A178" s="92"/>
      <c r="B178" s="31"/>
      <c r="C178" s="30"/>
      <c r="F178" s="3"/>
      <c r="G178" s="1"/>
      <c r="H178" s="1"/>
      <c r="I178" s="1"/>
      <c r="J178" s="1"/>
      <c r="K178" s="1"/>
      <c r="O178" s="19"/>
      <c r="P178" s="2"/>
      <c r="Q178" s="16"/>
      <c r="R178" s="2"/>
      <c r="S178" s="20"/>
      <c r="T178" s="2"/>
      <c r="U178" s="2"/>
      <c r="W178"/>
      <c r="Z178" s="20"/>
      <c r="AA178" s="19"/>
      <c r="AB178" s="20"/>
      <c r="AC178" s="19"/>
      <c r="AD178" s="20"/>
      <c r="AE178" s="19"/>
      <c r="AF178" s="20"/>
      <c r="AG178" s="19"/>
      <c r="AH178" s="20"/>
      <c r="AI178" s="19"/>
      <c r="AJ178" s="20"/>
      <c r="AK178" s="19"/>
      <c r="AL178" s="20"/>
      <c r="AM178" s="19"/>
      <c r="AN178" s="15"/>
      <c r="AO178" s="19"/>
      <c r="AP178" s="15"/>
      <c r="AQ178" s="19"/>
      <c r="AR178" s="15"/>
      <c r="AS178" s="19"/>
      <c r="AT178" s="15"/>
      <c r="AU178" s="19"/>
      <c r="AV178" s="15"/>
      <c r="AW178" s="19"/>
      <c r="AX178" s="15"/>
      <c r="AY178" s="19"/>
      <c r="AZ178" s="15"/>
      <c r="BA178" s="19"/>
      <c r="BB178"/>
      <c r="BC178" s="60"/>
      <c r="BD178" s="60"/>
      <c r="BE178" s="60"/>
      <c r="BG178" s="19"/>
      <c r="BH178" s="17"/>
      <c r="BI178" s="15"/>
      <c r="BJ178" s="19"/>
      <c r="BK178" s="15"/>
      <c r="BL178" s="19"/>
      <c r="BM178" s="19"/>
      <c r="BN178" s="19"/>
      <c r="BO178" s="20"/>
      <c r="BP178" s="19"/>
      <c r="BQ178" s="15"/>
      <c r="BR178" s="19"/>
      <c r="BS178" s="19"/>
      <c r="BT178" s="19"/>
      <c r="BU178" s="19"/>
      <c r="CI178"/>
      <c r="CJ178"/>
      <c r="CK178"/>
      <c r="CL178"/>
    </row>
    <row r="179" spans="1:90" hidden="1" x14ac:dyDescent="0.25">
      <c r="A179" s="33"/>
      <c r="B179" s="31"/>
      <c r="C179" s="30"/>
      <c r="F179" s="3"/>
      <c r="G179" s="1"/>
      <c r="H179" s="1"/>
      <c r="I179" s="1"/>
      <c r="J179" s="1"/>
      <c r="K179" s="1"/>
      <c r="O179" s="19"/>
      <c r="P179" s="2"/>
      <c r="Q179" s="16"/>
      <c r="R179" s="2"/>
      <c r="S179" s="20"/>
      <c r="T179" s="2"/>
      <c r="U179" s="2"/>
      <c r="W179"/>
      <c r="Z179" s="20"/>
      <c r="AA179" s="19"/>
      <c r="AB179" s="20"/>
      <c r="AC179" s="19"/>
      <c r="AD179" s="20"/>
      <c r="AE179" s="19"/>
      <c r="AF179" s="20"/>
      <c r="AG179" s="19"/>
      <c r="AH179" s="20"/>
      <c r="AI179" s="19"/>
      <c r="AJ179" s="20"/>
      <c r="AK179" s="19"/>
      <c r="AL179" s="20"/>
      <c r="AM179" s="19"/>
      <c r="AN179" s="15"/>
      <c r="AO179" s="19"/>
      <c r="AP179" s="15"/>
      <c r="AQ179" s="19"/>
      <c r="AR179" s="15"/>
      <c r="AS179" s="19"/>
      <c r="AT179" s="15"/>
      <c r="AU179" s="19"/>
      <c r="AV179" s="15"/>
      <c r="AW179" s="19"/>
      <c r="AX179" s="15"/>
      <c r="AY179" s="19"/>
      <c r="AZ179" s="15"/>
      <c r="BA179" s="19"/>
      <c r="BB179"/>
      <c r="BC179" s="60"/>
      <c r="BD179" s="60"/>
      <c r="BE179" s="60"/>
      <c r="BG179" s="19"/>
      <c r="BH179" s="17"/>
      <c r="BI179" s="15"/>
      <c r="BJ179" s="19"/>
      <c r="BK179" s="15"/>
      <c r="BL179" s="19"/>
      <c r="BM179" s="19"/>
      <c r="BN179" s="19"/>
      <c r="BO179" s="20"/>
      <c r="BP179" s="19"/>
      <c r="BQ179" s="15"/>
      <c r="BR179" s="19"/>
      <c r="BS179" s="19"/>
      <c r="BT179" s="19"/>
      <c r="BU179" s="19"/>
      <c r="CI179"/>
      <c r="CJ179"/>
      <c r="CK179"/>
      <c r="CL179"/>
    </row>
    <row r="180" spans="1:90" x14ac:dyDescent="0.25">
      <c r="A180" s="33">
        <v>342</v>
      </c>
      <c r="B180" s="31">
        <v>10</v>
      </c>
      <c r="C180" s="30" t="s">
        <v>6</v>
      </c>
      <c r="D180" t="s">
        <v>88</v>
      </c>
      <c r="E180" t="s">
        <v>109</v>
      </c>
      <c r="F180" s="3">
        <v>10800</v>
      </c>
      <c r="G180" s="1" t="s">
        <v>110</v>
      </c>
      <c r="H180" s="1" t="s">
        <v>111</v>
      </c>
      <c r="I180" s="1" t="s">
        <v>193</v>
      </c>
      <c r="J180" s="1" t="s">
        <v>194</v>
      </c>
      <c r="K180" s="1" t="s">
        <v>114</v>
      </c>
      <c r="L180" t="s">
        <v>100</v>
      </c>
      <c r="M180" t="s">
        <v>100</v>
      </c>
      <c r="N180" t="s">
        <v>100</v>
      </c>
      <c r="O180" s="19">
        <v>29026</v>
      </c>
      <c r="P180" s="2">
        <v>210</v>
      </c>
      <c r="Q180" s="16">
        <v>138</v>
      </c>
      <c r="R180" s="2">
        <v>42</v>
      </c>
      <c r="S180" s="20">
        <v>84</v>
      </c>
      <c r="T180" s="2">
        <v>84</v>
      </c>
      <c r="U180" s="2" t="s">
        <v>171</v>
      </c>
      <c r="V180" t="s">
        <v>94</v>
      </c>
      <c r="W180"/>
      <c r="Y180" t="s">
        <v>95</v>
      </c>
      <c r="Z180" s="20">
        <v>0</v>
      </c>
      <c r="AA180" s="19">
        <v>0</v>
      </c>
      <c r="AB180" s="20">
        <v>0</v>
      </c>
      <c r="AC180" s="19">
        <v>0</v>
      </c>
      <c r="AD180" s="20">
        <v>0</v>
      </c>
      <c r="AE180" s="19">
        <v>0</v>
      </c>
      <c r="AF180" s="20">
        <v>0</v>
      </c>
      <c r="AG180" s="19">
        <v>0</v>
      </c>
      <c r="AH180" s="20">
        <v>0</v>
      </c>
      <c r="AI180" s="19">
        <v>0</v>
      </c>
      <c r="AJ180" s="20">
        <v>0</v>
      </c>
      <c r="AK180" s="19">
        <v>0</v>
      </c>
      <c r="AL180" s="20">
        <v>0</v>
      </c>
      <c r="AM180" s="19">
        <v>0</v>
      </c>
      <c r="AN180" s="15">
        <v>0</v>
      </c>
      <c r="AO180" s="19">
        <v>0</v>
      </c>
      <c r="AP180" s="15">
        <v>0</v>
      </c>
      <c r="AQ180" s="19">
        <v>0</v>
      </c>
      <c r="AR180" s="15">
        <v>0</v>
      </c>
      <c r="AS180" s="19">
        <v>0</v>
      </c>
      <c r="AT180" s="15">
        <v>0</v>
      </c>
      <c r="AU180" s="19">
        <v>0</v>
      </c>
      <c r="AV180" s="15">
        <v>0</v>
      </c>
      <c r="AW180" s="19">
        <v>0</v>
      </c>
      <c r="AX180" s="15">
        <v>0</v>
      </c>
      <c r="AY180" s="19">
        <v>0</v>
      </c>
      <c r="AZ180" s="15">
        <v>0</v>
      </c>
      <c r="BA180" s="19">
        <v>0</v>
      </c>
      <c r="BB180" t="s">
        <v>95</v>
      </c>
      <c r="BC180" s="60">
        <v>42</v>
      </c>
      <c r="BD180" s="60">
        <v>84</v>
      </c>
      <c r="BE180" s="60">
        <v>84</v>
      </c>
      <c r="BF180" s="56">
        <v>210</v>
      </c>
      <c r="BG180" s="19">
        <v>138</v>
      </c>
      <c r="BH180" s="17">
        <v>28980</v>
      </c>
      <c r="BI180" s="15">
        <v>0</v>
      </c>
      <c r="BJ180" s="19">
        <v>0</v>
      </c>
      <c r="BK180" s="15">
        <v>84</v>
      </c>
      <c r="BL180" s="19">
        <v>11592</v>
      </c>
      <c r="BM180" s="19">
        <v>84</v>
      </c>
      <c r="BN180" s="19">
        <v>11592</v>
      </c>
      <c r="BO180" s="20">
        <v>168</v>
      </c>
      <c r="BP180" s="19">
        <v>23184</v>
      </c>
      <c r="BQ180" s="15">
        <v>168</v>
      </c>
      <c r="BR180" s="19">
        <v>23184</v>
      </c>
      <c r="BS180" s="19">
        <v>2.1466666666666665</v>
      </c>
      <c r="BT180" s="19"/>
      <c r="BU180" s="19"/>
      <c r="CI180"/>
      <c r="CJ180"/>
      <c r="CK180"/>
      <c r="CL180"/>
    </row>
    <row r="181" spans="1:90" hidden="1" x14ac:dyDescent="0.25">
      <c r="A181" s="33"/>
      <c r="B181" s="31"/>
      <c r="C181" s="30"/>
      <c r="F181" s="3"/>
      <c r="G181" s="1"/>
      <c r="H181" s="1"/>
      <c r="I181" s="1"/>
      <c r="J181" s="1"/>
      <c r="K181" s="1"/>
      <c r="O181" s="19"/>
      <c r="P181" s="2"/>
      <c r="Q181" s="16"/>
      <c r="R181" s="2"/>
      <c r="S181" s="20"/>
      <c r="T181" s="2"/>
      <c r="U181" s="2"/>
      <c r="W181"/>
      <c r="Z181" s="20"/>
      <c r="AA181" s="19"/>
      <c r="AB181" s="20"/>
      <c r="AC181" s="19"/>
      <c r="AD181" s="20"/>
      <c r="AE181" s="19"/>
      <c r="AF181" s="20"/>
      <c r="AG181" s="19"/>
      <c r="AH181" s="20"/>
      <c r="AI181" s="19"/>
      <c r="AJ181" s="20"/>
      <c r="AK181" s="19"/>
      <c r="AL181" s="20"/>
      <c r="AM181" s="19"/>
      <c r="AN181" s="15"/>
      <c r="AO181" s="19"/>
      <c r="AP181" s="15"/>
      <c r="AQ181" s="19"/>
      <c r="AR181" s="15"/>
      <c r="AS181" s="19"/>
      <c r="AT181" s="15"/>
      <c r="AU181" s="19"/>
      <c r="AV181" s="15"/>
      <c r="AW181" s="19"/>
      <c r="AX181" s="15"/>
      <c r="AY181" s="19"/>
      <c r="AZ181" s="15"/>
      <c r="BA181" s="19"/>
      <c r="BB181"/>
      <c r="BC181" s="60"/>
      <c r="BD181" s="60"/>
      <c r="BE181" s="60"/>
      <c r="BG181" s="19"/>
      <c r="BH181" s="17"/>
      <c r="BI181" s="15"/>
      <c r="BJ181" s="19"/>
      <c r="BK181" s="15"/>
      <c r="BL181" s="19"/>
      <c r="BM181" s="19"/>
      <c r="BN181" s="19"/>
      <c r="BO181" s="20"/>
      <c r="BP181" s="19"/>
      <c r="BQ181" s="15"/>
      <c r="BR181" s="19"/>
      <c r="BS181" s="19"/>
      <c r="BT181" s="19"/>
      <c r="BU181" s="19"/>
      <c r="CI181"/>
      <c r="CJ181"/>
      <c r="CK181"/>
      <c r="CL181"/>
    </row>
    <row r="182" spans="1:90" hidden="1" x14ac:dyDescent="0.25">
      <c r="A182" s="33"/>
      <c r="B182" s="31"/>
      <c r="C182" s="30"/>
      <c r="F182" s="3"/>
      <c r="G182" s="1"/>
      <c r="H182" s="1"/>
      <c r="I182" s="1"/>
      <c r="J182" s="1"/>
      <c r="K182" s="1"/>
      <c r="O182" s="19"/>
      <c r="P182" s="2"/>
      <c r="Q182" s="16"/>
      <c r="R182" s="2"/>
      <c r="S182" s="20"/>
      <c r="T182" s="2"/>
      <c r="U182" s="2"/>
      <c r="W182"/>
      <c r="Z182" s="20"/>
      <c r="AA182" s="19"/>
      <c r="AB182" s="20"/>
      <c r="AC182" s="19"/>
      <c r="AD182" s="20"/>
      <c r="AE182" s="19"/>
      <c r="AF182" s="20"/>
      <c r="AG182" s="19"/>
      <c r="AH182" s="20"/>
      <c r="AI182" s="19"/>
      <c r="AJ182" s="20"/>
      <c r="AK182" s="19"/>
      <c r="AL182" s="20"/>
      <c r="AM182" s="19"/>
      <c r="AN182" s="15"/>
      <c r="AO182" s="19"/>
      <c r="AP182" s="15"/>
      <c r="AQ182" s="19"/>
      <c r="AR182" s="15"/>
      <c r="AS182" s="19"/>
      <c r="AT182" s="15"/>
      <c r="AU182" s="19"/>
      <c r="AV182" s="15"/>
      <c r="AW182" s="19"/>
      <c r="AX182" s="15"/>
      <c r="AY182" s="19"/>
      <c r="AZ182" s="15"/>
      <c r="BA182" s="19"/>
      <c r="BB182"/>
      <c r="BC182" s="60"/>
      <c r="BD182" s="60"/>
      <c r="BE182" s="60"/>
      <c r="BG182" s="19"/>
      <c r="BH182" s="17"/>
      <c r="BI182" s="15"/>
      <c r="BJ182" s="19"/>
      <c r="BK182" s="15"/>
      <c r="BL182" s="19"/>
      <c r="BM182" s="19"/>
      <c r="BN182" s="19"/>
      <c r="BO182" s="20"/>
      <c r="BP182" s="19"/>
      <c r="BQ182" s="15"/>
      <c r="BR182" s="19"/>
      <c r="BS182" s="19"/>
      <c r="BT182" s="19"/>
      <c r="BU182" s="19"/>
      <c r="CI182"/>
      <c r="CJ182"/>
      <c r="CK182"/>
      <c r="CL182"/>
    </row>
    <row r="183" spans="1:90" hidden="1" x14ac:dyDescent="0.25">
      <c r="A183" s="33"/>
      <c r="B183" s="31"/>
      <c r="C183" s="30"/>
      <c r="F183" s="3"/>
      <c r="G183" s="1"/>
      <c r="H183" s="1"/>
      <c r="I183" s="1"/>
      <c r="J183" s="1"/>
      <c r="K183" s="1"/>
      <c r="O183" s="19"/>
      <c r="P183" s="2"/>
      <c r="Q183" s="16"/>
      <c r="R183" s="2"/>
      <c r="S183" s="20"/>
      <c r="T183" s="2"/>
      <c r="U183" s="2"/>
      <c r="W183"/>
      <c r="Z183" s="20"/>
      <c r="AA183" s="19"/>
      <c r="AB183" s="20"/>
      <c r="AC183" s="19"/>
      <c r="AD183" s="20"/>
      <c r="AE183" s="19"/>
      <c r="AF183" s="20"/>
      <c r="AG183" s="19"/>
      <c r="AH183" s="20"/>
      <c r="AI183" s="19"/>
      <c r="AJ183" s="20"/>
      <c r="AK183" s="19"/>
      <c r="AL183" s="20"/>
      <c r="AM183" s="19"/>
      <c r="AN183" s="15"/>
      <c r="AO183" s="19"/>
      <c r="AP183" s="15"/>
      <c r="AQ183" s="19"/>
      <c r="AR183" s="15"/>
      <c r="AS183" s="19"/>
      <c r="AT183" s="15"/>
      <c r="AU183" s="19"/>
      <c r="AV183" s="15"/>
      <c r="AW183" s="19"/>
      <c r="AX183" s="15"/>
      <c r="AY183" s="19"/>
      <c r="AZ183" s="15"/>
      <c r="BA183" s="19"/>
      <c r="BB183"/>
      <c r="BC183" s="60"/>
      <c r="BD183" s="60"/>
      <c r="BE183" s="60"/>
      <c r="BG183" s="19"/>
      <c r="BH183" s="17"/>
      <c r="BI183" s="15"/>
      <c r="BJ183" s="19"/>
      <c r="BK183" s="15"/>
      <c r="BL183" s="19"/>
      <c r="BM183" s="19"/>
      <c r="BN183" s="19"/>
      <c r="BO183" s="20"/>
      <c r="BP183" s="19"/>
      <c r="BQ183" s="15"/>
      <c r="BR183" s="19"/>
      <c r="BS183" s="19"/>
      <c r="BT183" s="19"/>
      <c r="BU183" s="19"/>
      <c r="CI183"/>
      <c r="CJ183"/>
      <c r="CK183"/>
      <c r="CL183"/>
    </row>
    <row r="184" spans="1:90" hidden="1" x14ac:dyDescent="0.25">
      <c r="A184" s="33"/>
      <c r="B184" s="31"/>
      <c r="C184" s="30"/>
      <c r="F184" s="3"/>
      <c r="G184" s="1"/>
      <c r="H184" s="1"/>
      <c r="I184" s="1"/>
      <c r="J184" s="1"/>
      <c r="K184" s="1"/>
      <c r="O184" s="19"/>
      <c r="P184" s="2"/>
      <c r="Q184" s="16"/>
      <c r="R184" s="2"/>
      <c r="S184" s="20"/>
      <c r="T184" s="2"/>
      <c r="U184" s="2"/>
      <c r="W184"/>
      <c r="Z184" s="20"/>
      <c r="AA184" s="19"/>
      <c r="AB184" s="20"/>
      <c r="AC184" s="19"/>
      <c r="AD184" s="20"/>
      <c r="AE184" s="19"/>
      <c r="AF184" s="20"/>
      <c r="AG184" s="19"/>
      <c r="AH184" s="20"/>
      <c r="AI184" s="19"/>
      <c r="AJ184" s="20"/>
      <c r="AK184" s="19"/>
      <c r="AL184" s="20"/>
      <c r="AM184" s="19"/>
      <c r="AN184" s="15"/>
      <c r="AO184" s="19"/>
      <c r="AP184" s="15"/>
      <c r="AQ184" s="19"/>
      <c r="AR184" s="15"/>
      <c r="AS184" s="19"/>
      <c r="AT184" s="15"/>
      <c r="AU184" s="19"/>
      <c r="AV184" s="15"/>
      <c r="AW184" s="19"/>
      <c r="AX184" s="15"/>
      <c r="AY184" s="19"/>
      <c r="AZ184" s="15"/>
      <c r="BA184" s="19"/>
      <c r="BB184"/>
      <c r="BC184" s="60"/>
      <c r="BD184" s="60"/>
      <c r="BE184" s="60"/>
      <c r="BG184" s="19"/>
      <c r="BH184" s="17"/>
      <c r="BI184" s="15"/>
      <c r="BJ184" s="19"/>
      <c r="BK184" s="15"/>
      <c r="BL184" s="19"/>
      <c r="BM184" s="19"/>
      <c r="BN184" s="19"/>
      <c r="BO184" s="20"/>
      <c r="BP184" s="19"/>
      <c r="BQ184" s="15"/>
      <c r="BR184" s="19"/>
      <c r="BS184" s="19"/>
      <c r="BT184" s="19"/>
      <c r="BU184" s="19"/>
      <c r="CI184"/>
      <c r="CJ184"/>
      <c r="CK184"/>
      <c r="CL184"/>
    </row>
    <row r="185" spans="1:90" hidden="1" x14ac:dyDescent="0.25">
      <c r="A185" s="92"/>
      <c r="B185" s="31"/>
      <c r="C185" s="30"/>
      <c r="F185" s="3"/>
      <c r="G185" s="1"/>
      <c r="H185" s="1"/>
      <c r="I185" s="1"/>
      <c r="J185" s="1"/>
      <c r="K185" s="1"/>
      <c r="O185" s="19"/>
      <c r="P185" s="12"/>
      <c r="Q185" s="12"/>
      <c r="R185" s="12"/>
      <c r="S185" s="20"/>
      <c r="T185" s="12"/>
      <c r="U185" s="2"/>
      <c r="W185"/>
      <c r="Z185" s="20"/>
      <c r="AA185" s="15"/>
      <c r="AB185" s="20"/>
      <c r="AC185" s="15"/>
      <c r="AD185" s="20"/>
      <c r="AE185" s="15"/>
      <c r="AF185" s="20"/>
      <c r="AG185" s="15"/>
      <c r="AH185" s="20"/>
      <c r="AI185" s="15"/>
      <c r="AJ185" s="20"/>
      <c r="AK185" s="15"/>
      <c r="AL185" s="20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20"/>
      <c r="BP185" s="15"/>
      <c r="BQ185" s="15"/>
      <c r="BR185" s="19"/>
      <c r="BS185" s="19"/>
      <c r="BT185" s="19"/>
      <c r="BU185" s="19"/>
      <c r="CI185"/>
      <c r="CJ185"/>
      <c r="CK185"/>
      <c r="CL185"/>
    </row>
    <row r="186" spans="1:90" hidden="1" x14ac:dyDescent="0.25">
      <c r="A186" s="92"/>
      <c r="B186" s="31"/>
      <c r="C186" s="30"/>
      <c r="F186" s="3"/>
      <c r="G186" s="1"/>
      <c r="H186" s="1"/>
      <c r="I186" s="1"/>
      <c r="J186" s="1"/>
      <c r="K186" s="1"/>
      <c r="O186" s="19"/>
      <c r="P186" s="12"/>
      <c r="Q186" s="12"/>
      <c r="R186" s="12"/>
      <c r="S186" s="20"/>
      <c r="T186" s="12"/>
      <c r="U186" s="2"/>
      <c r="W186"/>
      <c r="Z186" s="20"/>
      <c r="AA186" s="15"/>
      <c r="AB186" s="20"/>
      <c r="AC186" s="15"/>
      <c r="AD186" s="20"/>
      <c r="AE186" s="15"/>
      <c r="AF186" s="20"/>
      <c r="AG186" s="15"/>
      <c r="AH186" s="20"/>
      <c r="AI186" s="15"/>
      <c r="AJ186" s="20"/>
      <c r="AK186" s="15"/>
      <c r="AL186" s="20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20"/>
      <c r="BP186" s="15"/>
      <c r="BQ186" s="15"/>
      <c r="BR186" s="19"/>
      <c r="BS186" s="19"/>
      <c r="BT186" s="19"/>
      <c r="BU186" s="19"/>
      <c r="CI186"/>
      <c r="CJ186"/>
      <c r="CK186"/>
      <c r="CL186"/>
    </row>
    <row r="187" spans="1:90" hidden="1" x14ac:dyDescent="0.25">
      <c r="A187" s="92"/>
      <c r="B187" s="31"/>
      <c r="C187" s="30"/>
      <c r="F187" s="3"/>
      <c r="G187" s="1"/>
      <c r="H187" s="1"/>
      <c r="I187" s="1"/>
      <c r="J187" s="1"/>
      <c r="K187" s="1"/>
      <c r="O187" s="19"/>
      <c r="P187" s="12"/>
      <c r="Q187" s="12"/>
      <c r="R187" s="12"/>
      <c r="S187" s="20"/>
      <c r="T187" s="12"/>
      <c r="U187" s="2"/>
      <c r="W187"/>
      <c r="Z187" s="20"/>
      <c r="AA187" s="15"/>
      <c r="AB187" s="20"/>
      <c r="AC187" s="15"/>
      <c r="AD187" s="20"/>
      <c r="AE187" s="15"/>
      <c r="AF187" s="20"/>
      <c r="AG187" s="15"/>
      <c r="AH187" s="20"/>
      <c r="AI187" s="15"/>
      <c r="AJ187" s="20"/>
      <c r="AK187" s="15"/>
      <c r="AL187" s="20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20"/>
      <c r="BP187" s="15"/>
      <c r="BQ187" s="15"/>
      <c r="BR187" s="19"/>
      <c r="BS187" s="19"/>
      <c r="BT187" s="19"/>
      <c r="BU187" s="19"/>
      <c r="CI187"/>
      <c r="CJ187"/>
      <c r="CK187"/>
      <c r="CL187"/>
    </row>
    <row r="188" spans="1:90" hidden="1" x14ac:dyDescent="0.25">
      <c r="A188" s="92"/>
      <c r="B188" s="31"/>
      <c r="C188" s="30"/>
      <c r="F188" s="3"/>
      <c r="G188" s="1"/>
      <c r="H188" s="1"/>
      <c r="I188" s="1"/>
      <c r="J188" s="1"/>
      <c r="K188" s="1"/>
      <c r="O188" s="19"/>
      <c r="P188" s="12"/>
      <c r="Q188" s="12"/>
      <c r="R188" s="12"/>
      <c r="S188" s="20"/>
      <c r="T188" s="12"/>
      <c r="U188" s="2"/>
      <c r="W188"/>
      <c r="Z188" s="20"/>
      <c r="AA188" s="15"/>
      <c r="AB188" s="20"/>
      <c r="AC188" s="15"/>
      <c r="AD188" s="20"/>
      <c r="AE188" s="15"/>
      <c r="AF188" s="20"/>
      <c r="AG188" s="15"/>
      <c r="AH188" s="20"/>
      <c r="AI188" s="15"/>
      <c r="AJ188" s="20"/>
      <c r="AK188" s="15"/>
      <c r="AL188" s="20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20"/>
      <c r="BP188" s="15"/>
      <c r="BQ188" s="15"/>
      <c r="BR188" s="19"/>
      <c r="BS188" s="19"/>
      <c r="BT188" s="19"/>
      <c r="BU188" s="19"/>
      <c r="CI188"/>
      <c r="CJ188"/>
      <c r="CK188"/>
      <c r="CL188"/>
    </row>
    <row r="189" spans="1:90" hidden="1" x14ac:dyDescent="0.25">
      <c r="A189" s="33"/>
      <c r="B189" s="91"/>
      <c r="C189" s="30"/>
      <c r="F189" s="3"/>
      <c r="G189" s="1"/>
      <c r="H189" s="1"/>
      <c r="I189" s="1"/>
      <c r="J189" s="1"/>
      <c r="K189" s="1"/>
      <c r="O189" s="19"/>
      <c r="P189" s="12"/>
      <c r="Q189" s="12"/>
      <c r="R189" s="12"/>
      <c r="S189" s="20"/>
      <c r="T189" s="12"/>
      <c r="U189" s="2"/>
      <c r="W189"/>
      <c r="Z189" s="20"/>
      <c r="AA189" s="15"/>
      <c r="AB189" s="20"/>
      <c r="AC189" s="15"/>
      <c r="AD189" s="20"/>
      <c r="AE189" s="15"/>
      <c r="AF189" s="20"/>
      <c r="AG189" s="15"/>
      <c r="AH189" s="20"/>
      <c r="AI189" s="15"/>
      <c r="AJ189" s="20"/>
      <c r="AK189" s="15"/>
      <c r="AL189" s="20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20"/>
      <c r="BP189" s="15"/>
      <c r="BQ189" s="15"/>
      <c r="BR189" s="19"/>
      <c r="BS189" s="19"/>
      <c r="BT189" s="19"/>
      <c r="BU189" s="19"/>
      <c r="CI189"/>
      <c r="CJ189"/>
      <c r="CK189"/>
      <c r="CL189"/>
    </row>
    <row r="190" spans="1:90" hidden="1" x14ac:dyDescent="0.25">
      <c r="A190" s="33"/>
      <c r="B190" s="31"/>
      <c r="C190" s="30"/>
      <c r="F190" s="3"/>
      <c r="G190" s="1"/>
      <c r="H190" s="1"/>
      <c r="I190" s="1"/>
      <c r="J190" s="1"/>
      <c r="K190" s="1"/>
      <c r="O190" s="19"/>
      <c r="P190" s="12"/>
      <c r="Q190" s="12"/>
      <c r="R190" s="12"/>
      <c r="S190" s="20"/>
      <c r="T190" s="12"/>
      <c r="U190" s="2"/>
      <c r="W190"/>
      <c r="Z190" s="20"/>
      <c r="AA190" s="15"/>
      <c r="AB190" s="20"/>
      <c r="AC190" s="15"/>
      <c r="AD190" s="20"/>
      <c r="AE190" s="15"/>
      <c r="AF190" s="20"/>
      <c r="AG190" s="15"/>
      <c r="AH190" s="20"/>
      <c r="AI190" s="15"/>
      <c r="AJ190" s="20"/>
      <c r="AK190" s="15"/>
      <c r="AL190" s="20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20"/>
      <c r="BP190" s="15"/>
      <c r="BQ190" s="15"/>
      <c r="BR190" s="19"/>
      <c r="BS190" s="19"/>
      <c r="BT190" s="19"/>
      <c r="BU190" s="19"/>
      <c r="CI190"/>
      <c r="CJ190"/>
      <c r="CK190"/>
      <c r="CL190"/>
    </row>
    <row r="191" spans="1:90" hidden="1" x14ac:dyDescent="0.25">
      <c r="A191" s="33"/>
      <c r="B191" s="31"/>
      <c r="C191" s="30"/>
      <c r="F191" s="3"/>
      <c r="G191" s="1"/>
      <c r="H191" s="1"/>
      <c r="I191" s="1"/>
      <c r="J191" s="1"/>
      <c r="K191" s="1"/>
      <c r="O191" s="19"/>
      <c r="P191" s="12"/>
      <c r="Q191" s="12"/>
      <c r="R191" s="12"/>
      <c r="S191" s="20"/>
      <c r="T191" s="12"/>
      <c r="U191" s="2"/>
      <c r="W191"/>
      <c r="Z191" s="20"/>
      <c r="AA191" s="15"/>
      <c r="AB191" s="20"/>
      <c r="AC191" s="15"/>
      <c r="AD191" s="20"/>
      <c r="AE191" s="15"/>
      <c r="AF191" s="20"/>
      <c r="AG191" s="15"/>
      <c r="AH191" s="20"/>
      <c r="AI191" s="15"/>
      <c r="AJ191" s="20"/>
      <c r="AK191" s="15"/>
      <c r="AL191" s="20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20"/>
      <c r="BP191" s="15"/>
      <c r="BQ191" s="15"/>
      <c r="BR191" s="19"/>
      <c r="BS191" s="19"/>
      <c r="BT191" s="19"/>
      <c r="BU191" s="19"/>
      <c r="CI191"/>
      <c r="CJ191"/>
      <c r="CK191"/>
      <c r="CL191"/>
    </row>
    <row r="192" spans="1:90" hidden="1" x14ac:dyDescent="0.25">
      <c r="A192" s="92"/>
      <c r="B192" s="31"/>
      <c r="C192" s="30"/>
      <c r="F192" s="3"/>
      <c r="G192" s="1"/>
      <c r="H192" s="1"/>
      <c r="I192" s="1"/>
      <c r="J192" s="1"/>
      <c r="K192" s="1"/>
      <c r="O192" s="19"/>
      <c r="P192" s="12"/>
      <c r="Q192" s="12"/>
      <c r="R192" s="12"/>
      <c r="S192" s="20"/>
      <c r="T192" s="12"/>
      <c r="U192" s="2"/>
      <c r="W192"/>
      <c r="Z192" s="20"/>
      <c r="AA192" s="15"/>
      <c r="AB192" s="20"/>
      <c r="AC192" s="15"/>
      <c r="AD192" s="20"/>
      <c r="AE192" s="15"/>
      <c r="AF192" s="20"/>
      <c r="AG192" s="15"/>
      <c r="AH192" s="20"/>
      <c r="AI192" s="15"/>
      <c r="AJ192" s="20"/>
      <c r="AK192" s="15"/>
      <c r="AL192" s="20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20"/>
      <c r="BP192" s="15"/>
      <c r="BQ192" s="15"/>
      <c r="BR192" s="19"/>
      <c r="BS192" s="19"/>
      <c r="BT192" s="19"/>
      <c r="BU192" s="19"/>
      <c r="CI192"/>
      <c r="CJ192"/>
      <c r="CK192"/>
      <c r="CL192"/>
    </row>
    <row r="193" spans="1:90" hidden="1" x14ac:dyDescent="0.25">
      <c r="A193" s="33"/>
      <c r="B193" s="31"/>
      <c r="C193" s="30"/>
      <c r="F193" s="3"/>
      <c r="G193" s="1"/>
      <c r="H193" s="1"/>
      <c r="I193" s="1"/>
      <c r="J193" s="1"/>
      <c r="K193" s="1"/>
      <c r="O193" s="19"/>
      <c r="P193" s="12"/>
      <c r="Q193" s="12"/>
      <c r="R193" s="12"/>
      <c r="S193" s="20"/>
      <c r="T193" s="12"/>
      <c r="U193" s="2"/>
      <c r="W193"/>
      <c r="Z193" s="20"/>
      <c r="AA193" s="15"/>
      <c r="AB193" s="20"/>
      <c r="AC193" s="15"/>
      <c r="AD193" s="20"/>
      <c r="AE193" s="15"/>
      <c r="AF193" s="20"/>
      <c r="AG193" s="15"/>
      <c r="AH193" s="20"/>
      <c r="AI193" s="15"/>
      <c r="AJ193" s="20"/>
      <c r="AK193" s="15"/>
      <c r="AL193" s="20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20"/>
      <c r="BP193" s="15"/>
      <c r="BQ193" s="15"/>
      <c r="BR193" s="19"/>
      <c r="BS193" s="19"/>
      <c r="BT193" s="19"/>
      <c r="BU193" s="19"/>
      <c r="CI193"/>
      <c r="CJ193"/>
      <c r="CK193"/>
      <c r="CL193"/>
    </row>
    <row r="194" spans="1:90" hidden="1" x14ac:dyDescent="0.25">
      <c r="A194" s="33"/>
      <c r="B194" s="31"/>
      <c r="C194" s="30"/>
      <c r="F194" s="3"/>
      <c r="G194" s="1"/>
      <c r="H194" s="1"/>
      <c r="I194" s="1"/>
      <c r="J194" s="1"/>
      <c r="K194" s="1"/>
      <c r="O194" s="19"/>
      <c r="P194" s="2"/>
      <c r="Q194" s="16"/>
      <c r="R194" s="2"/>
      <c r="S194" s="20"/>
      <c r="T194" s="2"/>
      <c r="U194" s="2"/>
      <c r="W194"/>
      <c r="Z194" s="20"/>
      <c r="AA194" s="19"/>
      <c r="AB194" s="20"/>
      <c r="AC194" s="19"/>
      <c r="AD194" s="20"/>
      <c r="AE194" s="19"/>
      <c r="AF194" s="20"/>
      <c r="AG194" s="19"/>
      <c r="AH194" s="20"/>
      <c r="AI194" s="19"/>
      <c r="AJ194" s="20"/>
      <c r="AK194" s="19"/>
      <c r="AL194" s="20"/>
      <c r="AM194" s="19"/>
      <c r="AN194" s="15"/>
      <c r="AO194" s="19"/>
      <c r="AP194" s="15"/>
      <c r="AQ194" s="19"/>
      <c r="AR194" s="15"/>
      <c r="AS194" s="19"/>
      <c r="AT194" s="15"/>
      <c r="AU194" s="19"/>
      <c r="AV194" s="15"/>
      <c r="AW194" s="19"/>
      <c r="AX194" s="15"/>
      <c r="AY194" s="19"/>
      <c r="AZ194" s="15"/>
      <c r="BA194" s="19"/>
      <c r="BB194"/>
      <c r="BC194" s="15"/>
      <c r="BD194" s="15"/>
      <c r="BE194" s="15"/>
      <c r="BG194" s="19"/>
      <c r="BH194" s="17"/>
      <c r="BI194" s="15"/>
      <c r="BJ194" s="19"/>
      <c r="BK194" s="15"/>
      <c r="BL194" s="19"/>
      <c r="BM194" s="19"/>
      <c r="BN194" s="19"/>
      <c r="BO194" s="20"/>
      <c r="BP194" s="19"/>
      <c r="BQ194" s="15"/>
      <c r="BR194" s="19"/>
      <c r="BS194" s="19"/>
      <c r="BT194" s="19"/>
      <c r="BU194" s="19"/>
      <c r="CI194"/>
      <c r="CJ194"/>
      <c r="CK194"/>
      <c r="CL194"/>
    </row>
    <row r="195" spans="1:90" hidden="1" x14ac:dyDescent="0.25">
      <c r="A195" s="33"/>
      <c r="B195" s="31"/>
      <c r="C195" s="30"/>
      <c r="F195" s="3"/>
      <c r="G195" s="1"/>
      <c r="H195" s="1"/>
      <c r="I195" s="1"/>
      <c r="J195" s="1"/>
      <c r="K195" s="1"/>
      <c r="O195" s="19"/>
      <c r="P195" s="2"/>
      <c r="Q195" s="16"/>
      <c r="R195" s="2"/>
      <c r="S195" s="20"/>
      <c r="T195" s="2"/>
      <c r="U195" s="2"/>
      <c r="W195"/>
      <c r="Z195" s="20"/>
      <c r="AA195" s="19"/>
      <c r="AB195" s="20"/>
      <c r="AC195" s="19"/>
      <c r="AD195" s="20"/>
      <c r="AE195" s="19"/>
      <c r="AF195" s="20"/>
      <c r="AG195" s="19"/>
      <c r="AH195" s="20"/>
      <c r="AI195" s="19"/>
      <c r="AJ195" s="20"/>
      <c r="AK195" s="19"/>
      <c r="AL195" s="20"/>
      <c r="AM195" s="19"/>
      <c r="AN195" s="15"/>
      <c r="AO195" s="19"/>
      <c r="AP195" s="15"/>
      <c r="AQ195" s="19"/>
      <c r="AR195" s="15"/>
      <c r="AS195" s="19"/>
      <c r="AT195" s="15"/>
      <c r="AU195" s="19"/>
      <c r="AV195" s="15"/>
      <c r="AW195" s="19"/>
      <c r="AX195" s="15"/>
      <c r="AY195" s="19"/>
      <c r="AZ195" s="15"/>
      <c r="BA195" s="19"/>
      <c r="BB195"/>
      <c r="BC195" s="15"/>
      <c r="BD195" s="15"/>
      <c r="BE195" s="15"/>
      <c r="BG195" s="19"/>
      <c r="BH195" s="17"/>
      <c r="BI195" s="15"/>
      <c r="BJ195" s="19"/>
      <c r="BK195" s="15"/>
      <c r="BL195" s="19"/>
      <c r="BM195" s="19"/>
      <c r="BN195" s="19"/>
      <c r="BO195" s="20"/>
      <c r="BP195" s="19"/>
      <c r="BQ195" s="15"/>
      <c r="BR195" s="19"/>
      <c r="BS195" s="19"/>
      <c r="BT195" s="19"/>
      <c r="BU195" s="19"/>
      <c r="CI195"/>
      <c r="CJ195"/>
      <c r="CK195"/>
      <c r="CL195"/>
    </row>
    <row r="196" spans="1:90" hidden="1" x14ac:dyDescent="0.25">
      <c r="A196" s="33"/>
      <c r="B196" s="31"/>
      <c r="C196" s="30"/>
      <c r="F196" s="3"/>
      <c r="G196" s="1"/>
      <c r="H196" s="1"/>
      <c r="I196" s="1"/>
      <c r="J196" s="1"/>
      <c r="K196" s="1"/>
      <c r="O196" s="19"/>
      <c r="P196" s="2"/>
      <c r="Q196" s="16"/>
      <c r="R196" s="2"/>
      <c r="S196" s="20"/>
      <c r="T196" s="2"/>
      <c r="U196" s="2"/>
      <c r="W196"/>
      <c r="Z196" s="20"/>
      <c r="AA196" s="19"/>
      <c r="AB196" s="20"/>
      <c r="AC196" s="19"/>
      <c r="AD196" s="20"/>
      <c r="AE196" s="19"/>
      <c r="AF196" s="20"/>
      <c r="AG196" s="19"/>
      <c r="AH196" s="20"/>
      <c r="AI196" s="19"/>
      <c r="AJ196" s="20"/>
      <c r="AK196" s="19"/>
      <c r="AL196" s="20"/>
      <c r="AM196" s="19"/>
      <c r="AN196" s="15"/>
      <c r="AO196" s="19"/>
      <c r="AP196" s="15"/>
      <c r="AQ196" s="19"/>
      <c r="AR196" s="15"/>
      <c r="AS196" s="19"/>
      <c r="AT196" s="15"/>
      <c r="AU196" s="19"/>
      <c r="AV196" s="15"/>
      <c r="AW196" s="19"/>
      <c r="AX196" s="15"/>
      <c r="AY196" s="19"/>
      <c r="AZ196" s="15"/>
      <c r="BA196" s="19"/>
      <c r="BB196"/>
      <c r="BC196" s="15"/>
      <c r="BD196" s="15"/>
      <c r="BE196" s="15"/>
      <c r="BG196" s="19"/>
      <c r="BH196" s="17"/>
      <c r="BI196" s="15"/>
      <c r="BJ196" s="19"/>
      <c r="BK196" s="15"/>
      <c r="BL196" s="19"/>
      <c r="BM196" s="19"/>
      <c r="BN196" s="19"/>
      <c r="BO196" s="20"/>
      <c r="BP196" s="19"/>
      <c r="BQ196" s="15"/>
      <c r="BR196" s="19"/>
      <c r="BS196" s="19"/>
      <c r="BT196" s="19"/>
      <c r="BU196" s="19"/>
      <c r="CI196"/>
      <c r="CJ196"/>
      <c r="CK196"/>
      <c r="CL196"/>
    </row>
    <row r="197" spans="1:90" hidden="1" x14ac:dyDescent="0.25">
      <c r="A197" s="92"/>
      <c r="B197" s="31"/>
      <c r="C197" s="30"/>
      <c r="F197" s="3"/>
      <c r="G197" s="1"/>
      <c r="H197" s="1"/>
      <c r="I197" s="1"/>
      <c r="J197" s="1"/>
      <c r="K197" s="1"/>
      <c r="O197" s="19"/>
      <c r="P197" s="2"/>
      <c r="Q197" s="16"/>
      <c r="R197" s="2"/>
      <c r="S197" s="20"/>
      <c r="T197" s="2"/>
      <c r="U197" s="2"/>
      <c r="W197"/>
      <c r="Z197" s="20"/>
      <c r="AA197" s="19"/>
      <c r="AB197" s="20"/>
      <c r="AC197" s="19"/>
      <c r="AD197" s="20"/>
      <c r="AE197" s="19"/>
      <c r="AF197" s="20"/>
      <c r="AG197" s="19"/>
      <c r="AH197" s="20"/>
      <c r="AI197" s="19"/>
      <c r="AJ197" s="20"/>
      <c r="AK197" s="19"/>
      <c r="AL197" s="20"/>
      <c r="AM197" s="19"/>
      <c r="AN197" s="15"/>
      <c r="AO197" s="19"/>
      <c r="AP197" s="15"/>
      <c r="AQ197" s="19"/>
      <c r="AR197" s="15"/>
      <c r="AS197" s="19"/>
      <c r="AT197" s="15"/>
      <c r="AU197" s="19"/>
      <c r="AV197" s="15"/>
      <c r="AW197" s="19"/>
      <c r="AX197" s="15"/>
      <c r="AY197" s="19"/>
      <c r="AZ197" s="15"/>
      <c r="BA197" s="19"/>
      <c r="BB197"/>
      <c r="BC197" s="15"/>
      <c r="BD197" s="15"/>
      <c r="BE197" s="15"/>
      <c r="BG197" s="19"/>
      <c r="BH197" s="17"/>
      <c r="BI197" s="15"/>
      <c r="BJ197" s="19"/>
      <c r="BK197" s="15"/>
      <c r="BL197" s="19"/>
      <c r="BM197" s="19"/>
      <c r="BN197" s="19"/>
      <c r="BO197" s="20"/>
      <c r="BP197" s="19"/>
      <c r="BQ197" s="15"/>
      <c r="BR197" s="19"/>
      <c r="BS197" s="19"/>
      <c r="BT197" s="19"/>
      <c r="BU197" s="19"/>
      <c r="CI197"/>
      <c r="CJ197"/>
      <c r="CK197"/>
      <c r="CL197"/>
    </row>
    <row r="198" spans="1:90" hidden="1" x14ac:dyDescent="0.25">
      <c r="A198" s="92"/>
      <c r="B198" s="31"/>
      <c r="C198" s="30"/>
      <c r="F198" s="3"/>
      <c r="G198" s="1"/>
      <c r="H198" s="1"/>
      <c r="I198" s="1"/>
      <c r="J198" s="1"/>
      <c r="K198" s="1"/>
      <c r="O198" s="19"/>
      <c r="P198" s="2"/>
      <c r="Q198" s="16"/>
      <c r="R198" s="2"/>
      <c r="S198" s="20"/>
      <c r="T198" s="2"/>
      <c r="U198" s="2"/>
      <c r="W198"/>
      <c r="Z198" s="20"/>
      <c r="AA198" s="19"/>
      <c r="AB198" s="20"/>
      <c r="AC198" s="19"/>
      <c r="AD198" s="20"/>
      <c r="AE198" s="19"/>
      <c r="AF198" s="20"/>
      <c r="AG198" s="19"/>
      <c r="AH198" s="20"/>
      <c r="AI198" s="19"/>
      <c r="AJ198" s="20"/>
      <c r="AK198" s="19"/>
      <c r="AL198" s="20"/>
      <c r="AM198" s="19"/>
      <c r="AN198" s="15"/>
      <c r="AO198" s="19"/>
      <c r="AP198" s="15"/>
      <c r="AQ198" s="19"/>
      <c r="AR198" s="15"/>
      <c r="AS198" s="19"/>
      <c r="AT198" s="15"/>
      <c r="AU198" s="19"/>
      <c r="AV198" s="15"/>
      <c r="AW198" s="19"/>
      <c r="AX198" s="15"/>
      <c r="AY198" s="19"/>
      <c r="AZ198" s="15"/>
      <c r="BA198" s="19"/>
      <c r="BB198"/>
      <c r="BC198" s="15"/>
      <c r="BD198" s="15"/>
      <c r="BE198" s="15"/>
      <c r="BG198" s="19"/>
      <c r="BH198" s="17"/>
      <c r="BI198" s="15"/>
      <c r="BJ198" s="19"/>
      <c r="BK198" s="15"/>
      <c r="BL198" s="19"/>
      <c r="BM198" s="19"/>
      <c r="BN198" s="19"/>
      <c r="BO198" s="20"/>
      <c r="BP198" s="19"/>
      <c r="BQ198" s="15"/>
      <c r="BR198" s="19"/>
      <c r="BS198" s="19"/>
      <c r="BT198" s="19"/>
      <c r="BU198" s="19"/>
      <c r="CI198"/>
      <c r="CJ198"/>
      <c r="CK198"/>
      <c r="CL198"/>
    </row>
    <row r="199" spans="1:90" hidden="1" x14ac:dyDescent="0.25">
      <c r="A199" s="92"/>
      <c r="B199" s="31"/>
      <c r="C199" s="30"/>
      <c r="F199" s="3"/>
      <c r="G199" s="1"/>
      <c r="H199" s="1"/>
      <c r="I199" s="1"/>
      <c r="J199" s="1"/>
      <c r="K199" s="1"/>
      <c r="O199" s="19"/>
      <c r="P199" s="2"/>
      <c r="Q199" s="16"/>
      <c r="R199" s="2"/>
      <c r="S199" s="20"/>
      <c r="T199" s="2"/>
      <c r="U199" s="2"/>
      <c r="W199"/>
      <c r="Z199" s="20"/>
      <c r="AA199" s="19"/>
      <c r="AB199" s="20"/>
      <c r="AC199" s="19"/>
      <c r="AD199" s="20"/>
      <c r="AE199" s="19"/>
      <c r="AF199" s="20"/>
      <c r="AG199" s="19"/>
      <c r="AH199" s="20"/>
      <c r="AI199" s="19"/>
      <c r="AJ199" s="20"/>
      <c r="AK199" s="19"/>
      <c r="AL199" s="20"/>
      <c r="AM199" s="19"/>
      <c r="AN199" s="15"/>
      <c r="AO199" s="19"/>
      <c r="AP199" s="15"/>
      <c r="AQ199" s="19"/>
      <c r="AR199" s="15"/>
      <c r="AS199" s="19"/>
      <c r="AT199" s="15"/>
      <c r="AU199" s="19"/>
      <c r="AV199" s="15"/>
      <c r="AW199" s="19"/>
      <c r="AX199" s="15"/>
      <c r="AY199" s="19"/>
      <c r="AZ199" s="15"/>
      <c r="BA199" s="19"/>
      <c r="BB199"/>
      <c r="BC199" s="15"/>
      <c r="BD199" s="15"/>
      <c r="BE199" s="15"/>
      <c r="BG199" s="19"/>
      <c r="BH199" s="17"/>
      <c r="BI199" s="15"/>
      <c r="BJ199" s="19"/>
      <c r="BK199" s="15"/>
      <c r="BL199" s="19"/>
      <c r="BM199" s="19"/>
      <c r="BN199" s="19"/>
      <c r="BO199" s="20"/>
      <c r="BP199" s="19"/>
      <c r="BQ199" s="15"/>
      <c r="BR199" s="19"/>
      <c r="BS199" s="19"/>
      <c r="BT199" s="19"/>
      <c r="BU199" s="19"/>
      <c r="CI199"/>
      <c r="CJ199"/>
      <c r="CK199"/>
      <c r="CL199"/>
    </row>
    <row r="200" spans="1:90" hidden="1" x14ac:dyDescent="0.25">
      <c r="A200" s="33"/>
      <c r="B200" s="31"/>
      <c r="C200" s="30"/>
      <c r="F200" s="3"/>
      <c r="G200" s="1"/>
      <c r="H200" s="1"/>
      <c r="I200" s="1"/>
      <c r="J200" s="1"/>
      <c r="K200" s="1"/>
      <c r="O200" s="19"/>
      <c r="P200" s="2"/>
      <c r="Q200" s="16"/>
      <c r="R200" s="2"/>
      <c r="S200" s="20"/>
      <c r="T200" s="2"/>
      <c r="U200" s="2"/>
      <c r="W200"/>
      <c r="Z200" s="20"/>
      <c r="AA200" s="19"/>
      <c r="AB200" s="20"/>
      <c r="AC200" s="19"/>
      <c r="AD200" s="20"/>
      <c r="AE200" s="19"/>
      <c r="AF200" s="20"/>
      <c r="AG200" s="19"/>
      <c r="AH200" s="20"/>
      <c r="AI200" s="19"/>
      <c r="AJ200" s="20"/>
      <c r="AK200" s="19"/>
      <c r="AL200" s="20"/>
      <c r="AM200" s="19"/>
      <c r="AN200" s="15"/>
      <c r="AO200" s="19"/>
      <c r="AP200" s="15"/>
      <c r="AQ200" s="19"/>
      <c r="AR200" s="15"/>
      <c r="AS200" s="19"/>
      <c r="AT200" s="15"/>
      <c r="AU200" s="19"/>
      <c r="AV200" s="15"/>
      <c r="AW200" s="19"/>
      <c r="AX200" s="15"/>
      <c r="AY200" s="19"/>
      <c r="AZ200" s="15"/>
      <c r="BA200" s="19"/>
      <c r="BB200"/>
      <c r="BC200" s="15"/>
      <c r="BD200" s="15"/>
      <c r="BE200" s="15"/>
      <c r="BG200" s="19"/>
      <c r="BH200" s="17"/>
      <c r="BI200" s="15"/>
      <c r="BJ200" s="19"/>
      <c r="BK200" s="15"/>
      <c r="BL200" s="19"/>
      <c r="BM200" s="19"/>
      <c r="BN200" s="19"/>
      <c r="BO200" s="20"/>
      <c r="BP200" s="19"/>
      <c r="BQ200" s="15"/>
      <c r="BR200" s="19"/>
      <c r="BS200" s="19"/>
      <c r="BT200" s="19"/>
      <c r="BU200" s="19"/>
      <c r="CI200"/>
      <c r="CJ200"/>
      <c r="CK200"/>
      <c r="CL200"/>
    </row>
    <row r="201" spans="1:90" hidden="1" x14ac:dyDescent="0.25">
      <c r="A201" s="33"/>
      <c r="B201" s="31"/>
      <c r="C201" s="30"/>
      <c r="F201" s="3"/>
      <c r="G201" s="1"/>
      <c r="H201" s="1"/>
      <c r="I201" s="1"/>
      <c r="J201" s="1"/>
      <c r="K201" s="1"/>
      <c r="O201" s="19"/>
      <c r="P201" s="2"/>
      <c r="Q201" s="16"/>
      <c r="R201" s="2"/>
      <c r="S201" s="20"/>
      <c r="T201" s="2"/>
      <c r="U201" s="2"/>
      <c r="W201"/>
      <c r="Z201" s="20"/>
      <c r="AA201" s="19"/>
      <c r="AB201" s="20"/>
      <c r="AC201" s="19"/>
      <c r="AD201" s="20"/>
      <c r="AE201" s="19"/>
      <c r="AF201" s="20"/>
      <c r="AG201" s="19"/>
      <c r="AH201" s="20"/>
      <c r="AI201" s="19"/>
      <c r="AJ201" s="20"/>
      <c r="AK201" s="19"/>
      <c r="AL201" s="20"/>
      <c r="AM201" s="19"/>
      <c r="AN201" s="15"/>
      <c r="AO201" s="19"/>
      <c r="AP201" s="15"/>
      <c r="AQ201" s="19"/>
      <c r="AR201" s="15"/>
      <c r="AS201" s="19"/>
      <c r="AT201" s="15"/>
      <c r="AU201" s="19"/>
      <c r="AV201" s="15"/>
      <c r="AW201" s="19"/>
      <c r="AX201" s="15"/>
      <c r="AY201" s="19"/>
      <c r="AZ201" s="15"/>
      <c r="BA201" s="19"/>
      <c r="BB201"/>
      <c r="BC201" s="15"/>
      <c r="BD201" s="15"/>
      <c r="BE201" s="15"/>
      <c r="BG201" s="19"/>
      <c r="BH201" s="17"/>
      <c r="BI201" s="15"/>
      <c r="BJ201" s="19"/>
      <c r="BK201" s="15"/>
      <c r="BL201" s="19"/>
      <c r="BM201" s="19"/>
      <c r="BN201" s="19"/>
      <c r="BO201" s="20"/>
      <c r="BP201" s="19"/>
      <c r="BQ201" s="15"/>
      <c r="BR201" s="19"/>
      <c r="BS201" s="19"/>
      <c r="BT201" s="19"/>
      <c r="BU201" s="19"/>
      <c r="CI201"/>
      <c r="CJ201"/>
      <c r="CK201"/>
      <c r="CL201"/>
    </row>
    <row r="202" spans="1:90" hidden="1" x14ac:dyDescent="0.25">
      <c r="A202" s="33"/>
      <c r="B202" s="31"/>
      <c r="C202" s="30"/>
      <c r="F202" s="3"/>
      <c r="G202" s="1"/>
      <c r="H202" s="1"/>
      <c r="I202" s="1"/>
      <c r="J202" s="1"/>
      <c r="K202" s="1"/>
      <c r="O202" s="19"/>
      <c r="P202" s="2"/>
      <c r="Q202" s="16"/>
      <c r="R202" s="2"/>
      <c r="S202" s="20"/>
      <c r="T202" s="2"/>
      <c r="U202" s="2"/>
      <c r="W202"/>
      <c r="Z202" s="20"/>
      <c r="AA202" s="19"/>
      <c r="AB202" s="20"/>
      <c r="AC202" s="19"/>
      <c r="AD202" s="20"/>
      <c r="AE202" s="19"/>
      <c r="AF202" s="20"/>
      <c r="AG202" s="19"/>
      <c r="AH202" s="20"/>
      <c r="AI202" s="19"/>
      <c r="AJ202" s="20"/>
      <c r="AK202" s="19"/>
      <c r="AL202" s="20"/>
      <c r="AM202" s="19"/>
      <c r="AN202" s="15"/>
      <c r="AO202" s="19"/>
      <c r="AP202" s="15"/>
      <c r="AQ202" s="19"/>
      <c r="AR202" s="15"/>
      <c r="AS202" s="19"/>
      <c r="AT202" s="15"/>
      <c r="AU202" s="19"/>
      <c r="AV202" s="15"/>
      <c r="AW202" s="19"/>
      <c r="AX202" s="15"/>
      <c r="AY202" s="19"/>
      <c r="AZ202" s="15"/>
      <c r="BA202" s="19"/>
      <c r="BB202"/>
      <c r="BC202" s="15"/>
      <c r="BD202" s="15"/>
      <c r="BE202" s="15"/>
      <c r="BG202" s="19"/>
      <c r="BH202" s="17"/>
      <c r="BI202" s="15"/>
      <c r="BJ202" s="19"/>
      <c r="BK202" s="15"/>
      <c r="BL202" s="19"/>
      <c r="BM202" s="19"/>
      <c r="BN202" s="19"/>
      <c r="BO202" s="20"/>
      <c r="BP202" s="19"/>
      <c r="BQ202" s="15"/>
      <c r="BR202" s="19"/>
      <c r="BS202" s="19"/>
      <c r="BT202" s="19"/>
      <c r="BU202" s="19"/>
      <c r="CI202"/>
      <c r="CJ202"/>
      <c r="CK202"/>
      <c r="CL202"/>
    </row>
    <row r="203" spans="1:90" hidden="1" x14ac:dyDescent="0.25">
      <c r="A203" s="92"/>
      <c r="B203" s="31"/>
      <c r="C203" s="30"/>
      <c r="F203" s="3"/>
      <c r="G203" s="1"/>
      <c r="H203" s="1"/>
      <c r="I203" s="1"/>
      <c r="J203" s="1"/>
      <c r="K203" s="1"/>
      <c r="O203" s="19"/>
      <c r="P203" s="2"/>
      <c r="Q203" s="16"/>
      <c r="R203" s="2"/>
      <c r="S203" s="20"/>
      <c r="T203" s="2"/>
      <c r="U203" s="2"/>
      <c r="W203"/>
      <c r="Z203" s="20"/>
      <c r="AA203" s="19"/>
      <c r="AB203" s="20"/>
      <c r="AC203" s="19"/>
      <c r="AD203" s="20"/>
      <c r="AE203" s="19"/>
      <c r="AF203" s="20"/>
      <c r="AG203" s="19"/>
      <c r="AH203" s="20"/>
      <c r="AI203" s="19"/>
      <c r="AJ203" s="20"/>
      <c r="AK203" s="19"/>
      <c r="AL203" s="20"/>
      <c r="AM203" s="19"/>
      <c r="AN203" s="15"/>
      <c r="AO203" s="19"/>
      <c r="AP203" s="15"/>
      <c r="AQ203" s="19"/>
      <c r="AR203" s="15"/>
      <c r="AS203" s="19"/>
      <c r="AT203" s="15"/>
      <c r="AU203" s="19"/>
      <c r="AV203" s="15"/>
      <c r="AW203" s="19"/>
      <c r="AX203" s="15"/>
      <c r="AY203" s="19"/>
      <c r="AZ203" s="15"/>
      <c r="BA203" s="19"/>
      <c r="BB203"/>
      <c r="BC203" s="15"/>
      <c r="BD203" s="15"/>
      <c r="BE203" s="15"/>
      <c r="BG203" s="19"/>
      <c r="BH203" s="17"/>
      <c r="BI203" s="15"/>
      <c r="BJ203" s="19"/>
      <c r="BK203" s="15"/>
      <c r="BL203" s="19"/>
      <c r="BM203" s="19"/>
      <c r="BN203" s="19"/>
      <c r="BO203" s="20"/>
      <c r="BP203" s="19"/>
      <c r="BQ203" s="15"/>
      <c r="BR203" s="19"/>
      <c r="BS203" s="19"/>
      <c r="BT203" s="19"/>
      <c r="BU203" s="19"/>
      <c r="CI203"/>
      <c r="CJ203"/>
      <c r="CK203"/>
      <c r="CL203"/>
    </row>
    <row r="204" spans="1:90" hidden="1" x14ac:dyDescent="0.25">
      <c r="A204" s="33"/>
      <c r="B204" s="31"/>
      <c r="C204" s="30"/>
      <c r="F204" s="3"/>
      <c r="G204" s="1"/>
      <c r="H204" s="1"/>
      <c r="I204" s="1"/>
      <c r="J204" s="1"/>
      <c r="K204" s="1"/>
      <c r="O204" s="19"/>
      <c r="P204" s="2"/>
      <c r="Q204" s="16"/>
      <c r="R204" s="2"/>
      <c r="S204" s="20"/>
      <c r="T204" s="2"/>
      <c r="U204" s="2"/>
      <c r="W204"/>
      <c r="Z204" s="20"/>
      <c r="AA204" s="19"/>
      <c r="AB204" s="20"/>
      <c r="AC204" s="19"/>
      <c r="AD204" s="20"/>
      <c r="AE204" s="19"/>
      <c r="AF204" s="20"/>
      <c r="AG204" s="19"/>
      <c r="AH204" s="20"/>
      <c r="AI204" s="19"/>
      <c r="AJ204" s="20"/>
      <c r="AK204" s="19"/>
      <c r="AL204" s="20"/>
      <c r="AM204" s="19"/>
      <c r="AN204" s="15"/>
      <c r="AO204" s="19"/>
      <c r="AP204" s="15"/>
      <c r="AQ204" s="19"/>
      <c r="AR204" s="15"/>
      <c r="AS204" s="19"/>
      <c r="AT204" s="15"/>
      <c r="AU204" s="19"/>
      <c r="AV204" s="15"/>
      <c r="AW204" s="19"/>
      <c r="AX204" s="15"/>
      <c r="AY204" s="19"/>
      <c r="AZ204" s="15"/>
      <c r="BA204" s="19"/>
      <c r="BB204"/>
      <c r="BC204" s="15"/>
      <c r="BD204" s="15"/>
      <c r="BE204" s="15"/>
      <c r="BG204" s="19"/>
      <c r="BH204" s="17"/>
      <c r="BI204" s="15"/>
      <c r="BJ204" s="19"/>
      <c r="BK204" s="15"/>
      <c r="BL204" s="19"/>
      <c r="BM204" s="19"/>
      <c r="BN204" s="19"/>
      <c r="BO204" s="20"/>
      <c r="BP204" s="19"/>
      <c r="BQ204" s="15"/>
      <c r="BR204" s="19"/>
      <c r="BS204" s="19"/>
      <c r="BT204" s="19"/>
      <c r="BU204" s="19"/>
      <c r="CI204"/>
      <c r="CJ204"/>
      <c r="CK204"/>
      <c r="CL204"/>
    </row>
    <row r="205" spans="1:90" hidden="1" x14ac:dyDescent="0.25">
      <c r="A205" s="92"/>
      <c r="B205" s="31"/>
      <c r="C205" s="30"/>
      <c r="F205" s="3"/>
      <c r="G205" s="1"/>
      <c r="H205" s="1"/>
      <c r="I205" s="1"/>
      <c r="J205" s="1"/>
      <c r="K205" s="1"/>
      <c r="O205" s="19"/>
      <c r="P205" s="2"/>
      <c r="Q205" s="16"/>
      <c r="R205" s="2"/>
      <c r="S205" s="20"/>
      <c r="T205" s="2"/>
      <c r="U205" s="2"/>
      <c r="W205"/>
      <c r="Z205" s="20"/>
      <c r="AA205" s="19"/>
      <c r="AB205" s="20"/>
      <c r="AC205" s="19"/>
      <c r="AD205" s="20"/>
      <c r="AE205" s="19"/>
      <c r="AF205" s="20"/>
      <c r="AG205" s="19"/>
      <c r="AH205" s="20"/>
      <c r="AI205" s="19"/>
      <c r="AJ205" s="20"/>
      <c r="AK205" s="19"/>
      <c r="AL205" s="20"/>
      <c r="AM205" s="19"/>
      <c r="AN205" s="15"/>
      <c r="AO205" s="19"/>
      <c r="AP205" s="15"/>
      <c r="AQ205" s="19"/>
      <c r="AR205" s="15"/>
      <c r="AS205" s="19"/>
      <c r="AT205" s="15"/>
      <c r="AU205" s="19"/>
      <c r="AV205" s="15"/>
      <c r="AW205" s="19"/>
      <c r="AX205" s="15"/>
      <c r="AY205" s="19"/>
      <c r="AZ205" s="15"/>
      <c r="BA205" s="19"/>
      <c r="BB205"/>
      <c r="BC205" s="15"/>
      <c r="BD205" s="15"/>
      <c r="BE205" s="15"/>
      <c r="BG205" s="19"/>
      <c r="BH205" s="17"/>
      <c r="BI205" s="15"/>
      <c r="BJ205" s="19"/>
      <c r="BK205" s="15"/>
      <c r="BL205" s="19"/>
      <c r="BM205" s="19"/>
      <c r="BN205" s="19"/>
      <c r="BO205" s="20"/>
      <c r="BP205" s="19"/>
      <c r="BQ205" s="15"/>
      <c r="BR205" s="19"/>
      <c r="BS205" s="19"/>
      <c r="BT205" s="19"/>
      <c r="BU205" s="19"/>
      <c r="CI205"/>
      <c r="CJ205"/>
      <c r="CK205"/>
      <c r="CL205"/>
    </row>
    <row r="206" spans="1:90" hidden="1" x14ac:dyDescent="0.25">
      <c r="A206" s="33"/>
      <c r="B206" s="31"/>
      <c r="C206" s="30"/>
      <c r="F206" s="3"/>
      <c r="G206" s="1"/>
      <c r="H206" s="1"/>
      <c r="I206" s="1"/>
      <c r="J206" s="1"/>
      <c r="K206" s="1"/>
      <c r="O206" s="19"/>
      <c r="P206" s="2"/>
      <c r="Q206" s="16"/>
      <c r="R206" s="2"/>
      <c r="S206" s="20"/>
      <c r="T206" s="2"/>
      <c r="U206" s="2"/>
      <c r="W206"/>
      <c r="Z206" s="20"/>
      <c r="AA206" s="19"/>
      <c r="AB206" s="20"/>
      <c r="AC206" s="19"/>
      <c r="AD206" s="20"/>
      <c r="AE206" s="19"/>
      <c r="AF206" s="20"/>
      <c r="AG206" s="19"/>
      <c r="AH206" s="20"/>
      <c r="AI206" s="19"/>
      <c r="AJ206" s="20"/>
      <c r="AK206" s="19"/>
      <c r="AL206" s="20"/>
      <c r="AM206" s="19"/>
      <c r="AN206" s="15"/>
      <c r="AO206" s="19"/>
      <c r="AP206" s="15"/>
      <c r="AQ206" s="19"/>
      <c r="AR206" s="15"/>
      <c r="AS206" s="19"/>
      <c r="AT206" s="15"/>
      <c r="AU206" s="19"/>
      <c r="AV206" s="15"/>
      <c r="AW206" s="19"/>
      <c r="AX206" s="15"/>
      <c r="AY206" s="19"/>
      <c r="AZ206" s="15"/>
      <c r="BA206" s="19"/>
      <c r="BB206"/>
      <c r="BC206" s="15"/>
      <c r="BD206" s="15"/>
      <c r="BE206" s="15"/>
      <c r="BG206" s="19"/>
      <c r="BH206" s="17"/>
      <c r="BI206" s="15"/>
      <c r="BJ206" s="19"/>
      <c r="BK206" s="15"/>
      <c r="BL206" s="19"/>
      <c r="BM206" s="19"/>
      <c r="BN206" s="19"/>
      <c r="BO206" s="20"/>
      <c r="BP206" s="19"/>
      <c r="BQ206" s="15"/>
      <c r="BR206" s="19"/>
      <c r="BS206" s="19"/>
      <c r="BT206" s="19"/>
      <c r="BU206" s="19"/>
      <c r="CI206"/>
      <c r="CJ206"/>
      <c r="CK206"/>
      <c r="CL206"/>
    </row>
    <row r="207" spans="1:90" hidden="1" x14ac:dyDescent="0.25">
      <c r="A207" s="92"/>
      <c r="B207" s="31"/>
      <c r="C207" s="30"/>
      <c r="F207" s="3"/>
      <c r="G207" s="1"/>
      <c r="H207" s="1"/>
      <c r="I207" s="1"/>
      <c r="J207" s="1"/>
      <c r="K207" s="1"/>
      <c r="O207" s="19"/>
      <c r="P207" s="2"/>
      <c r="Q207" s="16"/>
      <c r="R207" s="2"/>
      <c r="S207" s="20"/>
      <c r="T207" s="2"/>
      <c r="U207" s="2"/>
      <c r="W207"/>
      <c r="Z207" s="20"/>
      <c r="AA207" s="19"/>
      <c r="AB207" s="20"/>
      <c r="AC207" s="19"/>
      <c r="AD207" s="20"/>
      <c r="AE207" s="19"/>
      <c r="AF207" s="20"/>
      <c r="AG207" s="19"/>
      <c r="AH207" s="20"/>
      <c r="AI207" s="19"/>
      <c r="AJ207" s="20"/>
      <c r="AK207" s="19"/>
      <c r="AL207" s="20"/>
      <c r="AM207" s="19"/>
      <c r="AN207" s="15"/>
      <c r="AO207" s="19"/>
      <c r="AP207" s="15"/>
      <c r="AQ207" s="19"/>
      <c r="AR207" s="15"/>
      <c r="AS207" s="19"/>
      <c r="AT207" s="15"/>
      <c r="AU207" s="19"/>
      <c r="AV207" s="15"/>
      <c r="AW207" s="19"/>
      <c r="AX207" s="15"/>
      <c r="AY207" s="19"/>
      <c r="AZ207" s="15"/>
      <c r="BA207" s="19"/>
      <c r="BB207"/>
      <c r="BC207" s="15"/>
      <c r="BD207" s="15"/>
      <c r="BE207" s="15"/>
      <c r="BG207" s="19"/>
      <c r="BH207" s="17"/>
      <c r="BI207" s="15"/>
      <c r="BJ207" s="19"/>
      <c r="BK207" s="15"/>
      <c r="BL207" s="19"/>
      <c r="BM207" s="19"/>
      <c r="BN207" s="19"/>
      <c r="BO207" s="20"/>
      <c r="BP207" s="19"/>
      <c r="BQ207" s="15"/>
      <c r="BR207" s="19"/>
      <c r="BS207" s="19"/>
      <c r="BT207" s="19"/>
      <c r="BU207" s="19"/>
      <c r="CI207"/>
      <c r="CJ207"/>
      <c r="CK207"/>
      <c r="CL207"/>
    </row>
    <row r="208" spans="1:90" hidden="1" x14ac:dyDescent="0.25">
      <c r="A208" s="33"/>
      <c r="B208" s="31"/>
      <c r="C208" s="30"/>
      <c r="F208" s="3"/>
      <c r="G208" s="1"/>
      <c r="H208" s="1"/>
      <c r="I208" s="1"/>
      <c r="J208" s="1"/>
      <c r="K208" s="1"/>
      <c r="O208" s="19"/>
      <c r="P208" s="2"/>
      <c r="Q208" s="16"/>
      <c r="R208" s="2"/>
      <c r="S208" s="20"/>
      <c r="T208" s="2"/>
      <c r="U208" s="2"/>
      <c r="W208"/>
      <c r="Z208" s="20"/>
      <c r="AA208" s="19"/>
      <c r="AB208" s="20"/>
      <c r="AC208" s="19"/>
      <c r="AD208" s="20"/>
      <c r="AE208" s="19"/>
      <c r="AF208" s="20"/>
      <c r="AG208" s="19"/>
      <c r="AH208" s="20"/>
      <c r="AI208" s="19"/>
      <c r="AJ208" s="20"/>
      <c r="AK208" s="19"/>
      <c r="AL208" s="20"/>
      <c r="AM208" s="19"/>
      <c r="AN208" s="15"/>
      <c r="AO208" s="19"/>
      <c r="AP208" s="15"/>
      <c r="AQ208" s="19"/>
      <c r="AR208" s="15"/>
      <c r="AS208" s="19"/>
      <c r="AT208" s="15"/>
      <c r="AU208" s="19"/>
      <c r="AV208" s="15"/>
      <c r="AW208" s="19"/>
      <c r="AX208" s="15"/>
      <c r="AY208" s="19"/>
      <c r="AZ208" s="15"/>
      <c r="BA208" s="19"/>
      <c r="BB208"/>
      <c r="BC208" s="15"/>
      <c r="BD208" s="15"/>
      <c r="BE208" s="15"/>
      <c r="BG208" s="19"/>
      <c r="BH208" s="17"/>
      <c r="BI208" s="15"/>
      <c r="BJ208" s="19"/>
      <c r="BK208" s="15"/>
      <c r="BL208" s="19"/>
      <c r="BM208" s="19"/>
      <c r="BN208" s="19"/>
      <c r="BO208" s="20"/>
      <c r="BP208" s="19"/>
      <c r="BQ208" s="15"/>
      <c r="BR208" s="19"/>
      <c r="BS208" s="19"/>
      <c r="BT208" s="19"/>
      <c r="BU208" s="19"/>
      <c r="CI208"/>
      <c r="CJ208"/>
      <c r="CK208"/>
      <c r="CL208"/>
    </row>
    <row r="209" spans="1:90" hidden="1" x14ac:dyDescent="0.25">
      <c r="A209" s="33"/>
      <c r="B209" s="31"/>
      <c r="C209" s="30"/>
      <c r="F209" s="3"/>
      <c r="G209" s="1"/>
      <c r="H209" s="1"/>
      <c r="I209" s="1"/>
      <c r="J209" s="1"/>
      <c r="K209" s="1"/>
      <c r="O209" s="19"/>
      <c r="P209" s="2"/>
      <c r="Q209" s="16"/>
      <c r="R209" s="2"/>
      <c r="S209" s="20"/>
      <c r="T209" s="2"/>
      <c r="U209" s="2"/>
      <c r="W209"/>
      <c r="Z209" s="20"/>
      <c r="AA209" s="19"/>
      <c r="AB209" s="20"/>
      <c r="AC209" s="19"/>
      <c r="AD209" s="20"/>
      <c r="AE209" s="19"/>
      <c r="AF209" s="20"/>
      <c r="AG209" s="19"/>
      <c r="AH209" s="20"/>
      <c r="AI209" s="19"/>
      <c r="AJ209" s="20"/>
      <c r="AK209" s="19"/>
      <c r="AL209" s="20"/>
      <c r="AM209" s="19"/>
      <c r="AN209" s="15"/>
      <c r="AO209" s="19"/>
      <c r="AP209" s="15"/>
      <c r="AQ209" s="19"/>
      <c r="AR209" s="15"/>
      <c r="AS209" s="19"/>
      <c r="AT209" s="15"/>
      <c r="AU209" s="19"/>
      <c r="AV209" s="15"/>
      <c r="AW209" s="19"/>
      <c r="AX209" s="15"/>
      <c r="AY209" s="19"/>
      <c r="AZ209" s="15"/>
      <c r="BA209" s="19"/>
      <c r="BB209"/>
      <c r="BC209" s="15"/>
      <c r="BD209" s="15"/>
      <c r="BE209" s="15"/>
      <c r="BG209" s="19"/>
      <c r="BH209" s="17"/>
      <c r="BI209" s="15"/>
      <c r="BJ209" s="19"/>
      <c r="BK209" s="15"/>
      <c r="BL209" s="19"/>
      <c r="BM209" s="19"/>
      <c r="BN209" s="19"/>
      <c r="BO209" s="20"/>
      <c r="BP209" s="19"/>
      <c r="BQ209" s="15"/>
      <c r="BR209" s="19"/>
      <c r="BS209" s="19"/>
      <c r="BT209" s="19"/>
      <c r="BU209" s="19"/>
      <c r="CI209"/>
      <c r="CJ209"/>
      <c r="CK209"/>
      <c r="CL209"/>
    </row>
    <row r="210" spans="1:90" x14ac:dyDescent="0.25">
      <c r="A210" s="33" t="s">
        <v>199</v>
      </c>
      <c r="B210" s="31">
        <v>11</v>
      </c>
      <c r="C210" s="30" t="s">
        <v>6</v>
      </c>
      <c r="D210" t="s">
        <v>195</v>
      </c>
      <c r="E210" t="s">
        <v>109</v>
      </c>
      <c r="F210" s="3">
        <v>4800</v>
      </c>
      <c r="G210" s="1" t="s">
        <v>200</v>
      </c>
      <c r="H210" s="1" t="s">
        <v>131</v>
      </c>
      <c r="I210" s="1" t="s">
        <v>201</v>
      </c>
      <c r="J210" s="1" t="s">
        <v>202</v>
      </c>
      <c r="K210" s="1" t="s">
        <v>203</v>
      </c>
      <c r="L210" t="s">
        <v>96</v>
      </c>
      <c r="M210" t="s">
        <v>96</v>
      </c>
      <c r="N210" t="s">
        <v>96</v>
      </c>
      <c r="O210" s="19">
        <v>0</v>
      </c>
      <c r="P210" s="12">
        <v>0</v>
      </c>
      <c r="Q210" s="12">
        <v>0</v>
      </c>
      <c r="R210" s="12">
        <v>0</v>
      </c>
      <c r="S210" s="20">
        <v>0</v>
      </c>
      <c r="T210" s="12">
        <v>0</v>
      </c>
      <c r="U210" s="12">
        <v>0</v>
      </c>
      <c r="V210" t="s">
        <v>94</v>
      </c>
      <c r="W210"/>
      <c r="Y210" t="s">
        <v>196</v>
      </c>
      <c r="Z210" s="20">
        <v>0</v>
      </c>
      <c r="AA210" s="15">
        <v>0</v>
      </c>
      <c r="AB210" s="20">
        <v>0</v>
      </c>
      <c r="AC210" s="15">
        <v>0</v>
      </c>
      <c r="AD210" s="20">
        <v>0</v>
      </c>
      <c r="AE210" s="15">
        <v>0</v>
      </c>
      <c r="AF210" s="20">
        <v>0</v>
      </c>
      <c r="AG210" s="15">
        <v>0</v>
      </c>
      <c r="AH210" s="20">
        <v>0</v>
      </c>
      <c r="AI210" s="15">
        <v>0</v>
      </c>
      <c r="AJ210" s="20">
        <v>0</v>
      </c>
      <c r="AK210" s="15">
        <v>0</v>
      </c>
      <c r="AL210" s="20">
        <v>0</v>
      </c>
      <c r="AM210" s="15">
        <v>0</v>
      </c>
      <c r="AN210" s="15">
        <v>0</v>
      </c>
      <c r="AO210" s="15">
        <v>0</v>
      </c>
      <c r="AP210" s="15">
        <v>0</v>
      </c>
      <c r="AQ210" s="15">
        <v>0</v>
      </c>
      <c r="AR210" s="15">
        <v>0</v>
      </c>
      <c r="AS210" s="15">
        <v>0</v>
      </c>
      <c r="AT210" s="15">
        <v>0</v>
      </c>
      <c r="AU210" s="15">
        <v>0</v>
      </c>
      <c r="AV210" s="15">
        <v>0</v>
      </c>
      <c r="AW210" s="15">
        <v>0</v>
      </c>
      <c r="AX210" s="15">
        <v>0</v>
      </c>
      <c r="AY210" s="15">
        <v>0</v>
      </c>
      <c r="AZ210" s="15">
        <v>0</v>
      </c>
      <c r="BA210" s="15">
        <v>0</v>
      </c>
      <c r="BB210" t="s">
        <v>196</v>
      </c>
      <c r="BC210" s="15">
        <v>0</v>
      </c>
      <c r="BD210" s="15">
        <v>0</v>
      </c>
      <c r="BE210" s="15">
        <v>0</v>
      </c>
      <c r="BF210" s="15">
        <v>0</v>
      </c>
      <c r="BG210" s="15">
        <v>0</v>
      </c>
      <c r="BH210" s="15">
        <v>0</v>
      </c>
      <c r="BI210" s="15">
        <v>0</v>
      </c>
      <c r="BJ210" s="15">
        <v>0</v>
      </c>
      <c r="BK210" s="15">
        <v>0</v>
      </c>
      <c r="BL210" s="15">
        <v>0</v>
      </c>
      <c r="BM210" s="15">
        <v>0</v>
      </c>
      <c r="BN210" s="15">
        <v>0</v>
      </c>
      <c r="BO210" s="20">
        <v>0</v>
      </c>
      <c r="BP210" s="15">
        <v>0</v>
      </c>
      <c r="BQ210" s="15">
        <v>0</v>
      </c>
      <c r="BR210" s="19">
        <v>0</v>
      </c>
      <c r="BS210" s="19">
        <v>0</v>
      </c>
      <c r="BT210" s="19"/>
      <c r="BU210" s="19"/>
      <c r="CI210"/>
      <c r="CJ210"/>
      <c r="CK210"/>
      <c r="CL210"/>
    </row>
    <row r="211" spans="1:90" hidden="1" x14ac:dyDescent="0.25">
      <c r="A211" s="33"/>
      <c r="B211" s="31"/>
      <c r="C211" s="30"/>
      <c r="F211" s="3"/>
      <c r="G211" s="1"/>
      <c r="H211" s="1"/>
      <c r="I211" s="1"/>
      <c r="J211" s="1"/>
      <c r="K211" s="1"/>
      <c r="O211" s="19"/>
      <c r="P211" s="12"/>
      <c r="Q211" s="12"/>
      <c r="R211" s="12"/>
      <c r="S211" s="20"/>
      <c r="T211" s="12"/>
      <c r="U211" s="12"/>
      <c r="W211"/>
      <c r="Z211" s="20"/>
      <c r="AA211" s="15"/>
      <c r="AB211" s="20"/>
      <c r="AC211" s="15"/>
      <c r="AD211" s="20"/>
      <c r="AE211" s="15"/>
      <c r="AF211" s="20"/>
      <c r="AG211" s="15"/>
      <c r="AH211" s="20"/>
      <c r="AI211" s="15"/>
      <c r="AJ211" s="20"/>
      <c r="AK211" s="15"/>
      <c r="AL211" s="20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20"/>
      <c r="BP211" s="15"/>
      <c r="BQ211" s="15"/>
      <c r="BR211" s="19"/>
      <c r="BS211" s="19"/>
      <c r="BT211" s="19"/>
      <c r="BU211" s="19"/>
      <c r="CI211"/>
      <c r="CJ211"/>
      <c r="CK211"/>
      <c r="CL211"/>
    </row>
    <row r="212" spans="1:90" hidden="1" x14ac:dyDescent="0.25">
      <c r="A212" s="33"/>
      <c r="B212" s="31"/>
      <c r="C212" s="30"/>
      <c r="F212" s="3"/>
      <c r="G212" s="1"/>
      <c r="H212" s="1"/>
      <c r="I212" s="1"/>
      <c r="J212" s="1"/>
      <c r="K212" s="1"/>
      <c r="O212" s="19"/>
      <c r="P212" s="12"/>
      <c r="Q212" s="12"/>
      <c r="R212" s="12"/>
      <c r="S212" s="20"/>
      <c r="T212" s="12"/>
      <c r="U212" s="12"/>
      <c r="W212"/>
      <c r="Z212" s="20"/>
      <c r="AA212" s="15"/>
      <c r="AB212" s="20"/>
      <c r="AC212" s="15"/>
      <c r="AD212" s="20"/>
      <c r="AE212" s="15"/>
      <c r="AF212" s="20"/>
      <c r="AG212" s="15"/>
      <c r="AH212" s="20"/>
      <c r="AI212" s="15"/>
      <c r="AJ212" s="20"/>
      <c r="AK212" s="15"/>
      <c r="AL212" s="20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20"/>
      <c r="BP212" s="15"/>
      <c r="BQ212" s="15"/>
      <c r="BR212" s="19"/>
      <c r="BS212" s="19"/>
      <c r="BT212" s="19"/>
      <c r="BU212" s="19"/>
      <c r="CI212"/>
      <c r="CJ212"/>
      <c r="CK212"/>
      <c r="CL212"/>
    </row>
    <row r="213" spans="1:90" hidden="1" x14ac:dyDescent="0.25">
      <c r="A213" s="92"/>
      <c r="B213" s="31"/>
      <c r="C213" s="30"/>
      <c r="F213" s="3"/>
      <c r="G213" s="1"/>
      <c r="H213" s="1"/>
      <c r="I213" s="1"/>
      <c r="J213" s="1"/>
      <c r="K213" s="1"/>
      <c r="O213" s="19"/>
      <c r="P213" s="12"/>
      <c r="Q213" s="12"/>
      <c r="R213" s="12"/>
      <c r="S213" s="20"/>
      <c r="T213" s="12"/>
      <c r="U213" s="12"/>
      <c r="W213"/>
      <c r="Z213" s="20"/>
      <c r="AA213" s="15"/>
      <c r="AB213" s="20"/>
      <c r="AC213" s="15"/>
      <c r="AD213" s="20"/>
      <c r="AE213" s="15"/>
      <c r="AF213" s="20"/>
      <c r="AG213" s="15"/>
      <c r="AH213" s="20"/>
      <c r="AI213" s="15"/>
      <c r="AJ213" s="20"/>
      <c r="AK213" s="15"/>
      <c r="AL213" s="20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20"/>
      <c r="BP213" s="15"/>
      <c r="BQ213" s="15"/>
      <c r="BR213" s="19"/>
      <c r="BS213" s="19"/>
      <c r="BT213" s="19"/>
      <c r="BU213" s="19"/>
      <c r="CI213"/>
      <c r="CJ213"/>
      <c r="CK213"/>
      <c r="CL213"/>
    </row>
    <row r="214" spans="1:90" hidden="1" x14ac:dyDescent="0.25">
      <c r="A214" s="33"/>
      <c r="B214" s="31"/>
      <c r="C214" s="30"/>
      <c r="F214" s="3"/>
      <c r="G214" s="1"/>
      <c r="H214" s="1"/>
      <c r="I214" s="1"/>
      <c r="J214" s="1"/>
      <c r="K214" s="1"/>
      <c r="O214" s="19"/>
      <c r="P214" s="12"/>
      <c r="Q214" s="12"/>
      <c r="R214" s="12"/>
      <c r="S214" s="20"/>
      <c r="T214" s="12"/>
      <c r="U214" s="12"/>
      <c r="W214"/>
      <c r="Z214" s="20"/>
      <c r="AA214" s="15"/>
      <c r="AB214" s="20"/>
      <c r="AC214" s="15"/>
      <c r="AD214" s="20"/>
      <c r="AE214" s="15"/>
      <c r="AF214" s="20"/>
      <c r="AG214" s="15"/>
      <c r="AH214" s="20"/>
      <c r="AI214" s="15"/>
      <c r="AJ214" s="20"/>
      <c r="AK214" s="15"/>
      <c r="AL214" s="20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20"/>
      <c r="BP214" s="15"/>
      <c r="BQ214" s="15"/>
      <c r="BR214" s="19"/>
      <c r="BS214" s="19"/>
      <c r="BT214" s="19"/>
      <c r="BU214" s="19"/>
      <c r="CI214"/>
      <c r="CJ214"/>
      <c r="CK214"/>
      <c r="CL214"/>
    </row>
    <row r="215" spans="1:90" hidden="1" x14ac:dyDescent="0.25">
      <c r="A215" s="33"/>
      <c r="B215" s="31"/>
      <c r="C215" s="30"/>
      <c r="F215" s="3"/>
      <c r="G215" s="1"/>
      <c r="H215" s="1"/>
      <c r="I215" s="1"/>
      <c r="J215" s="1"/>
      <c r="K215" s="1"/>
      <c r="O215" s="19"/>
      <c r="P215" s="12"/>
      <c r="Q215" s="12"/>
      <c r="R215" s="12"/>
      <c r="S215" s="20"/>
      <c r="T215" s="12"/>
      <c r="U215" s="12"/>
      <c r="W215"/>
      <c r="Z215" s="20"/>
      <c r="AA215" s="15"/>
      <c r="AB215" s="20"/>
      <c r="AC215" s="15"/>
      <c r="AD215" s="20"/>
      <c r="AE215" s="15"/>
      <c r="AF215" s="20"/>
      <c r="AG215" s="15"/>
      <c r="AH215" s="20"/>
      <c r="AI215" s="15"/>
      <c r="AJ215" s="20"/>
      <c r="AK215" s="15"/>
      <c r="AL215" s="20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20"/>
      <c r="BP215" s="15"/>
      <c r="BQ215" s="15"/>
      <c r="BR215" s="19"/>
      <c r="BS215" s="19"/>
      <c r="BT215" s="19"/>
      <c r="BU215" s="19"/>
      <c r="CI215"/>
      <c r="CJ215"/>
      <c r="CK215"/>
      <c r="CL215"/>
    </row>
    <row r="216" spans="1:90" hidden="1" x14ac:dyDescent="0.25">
      <c r="A216" s="33"/>
      <c r="B216" s="31"/>
      <c r="C216" s="30"/>
      <c r="F216" s="3"/>
      <c r="G216" s="1"/>
      <c r="H216" s="1"/>
      <c r="I216" s="1"/>
      <c r="J216" s="1"/>
      <c r="K216" s="1"/>
      <c r="O216" s="19"/>
      <c r="P216" s="12"/>
      <c r="Q216" s="12"/>
      <c r="R216" s="12"/>
      <c r="S216" s="20"/>
      <c r="T216" s="12"/>
      <c r="U216" s="12"/>
      <c r="W216"/>
      <c r="Z216" s="20"/>
      <c r="AA216" s="15"/>
      <c r="AB216" s="20"/>
      <c r="AC216" s="15"/>
      <c r="AD216" s="20"/>
      <c r="AE216" s="15"/>
      <c r="AF216" s="20"/>
      <c r="AG216" s="15"/>
      <c r="AH216" s="20"/>
      <c r="AI216" s="15"/>
      <c r="AJ216" s="20"/>
      <c r="AK216" s="15"/>
      <c r="AL216" s="20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20"/>
      <c r="BP216" s="15"/>
      <c r="BQ216" s="15"/>
      <c r="BR216" s="19"/>
      <c r="BS216" s="19"/>
      <c r="BT216" s="19"/>
      <c r="BU216" s="19"/>
      <c r="CI216"/>
      <c r="CJ216"/>
      <c r="CK216"/>
      <c r="CL216"/>
    </row>
    <row r="217" spans="1:90" hidden="1" x14ac:dyDescent="0.25">
      <c r="A217" s="33"/>
      <c r="B217" s="31"/>
      <c r="C217" s="30"/>
      <c r="F217" s="3"/>
      <c r="G217" s="1"/>
      <c r="H217" s="1"/>
      <c r="I217" s="1"/>
      <c r="J217" s="1"/>
      <c r="K217" s="1"/>
      <c r="O217" s="19"/>
      <c r="P217" s="12"/>
      <c r="Q217" s="12"/>
      <c r="R217" s="12"/>
      <c r="S217" s="20"/>
      <c r="T217" s="12"/>
      <c r="U217" s="12"/>
      <c r="W217"/>
      <c r="Z217" s="20"/>
      <c r="AA217" s="15"/>
      <c r="AB217" s="20"/>
      <c r="AC217" s="15"/>
      <c r="AD217" s="20"/>
      <c r="AE217" s="15"/>
      <c r="AF217" s="20"/>
      <c r="AG217" s="15"/>
      <c r="AH217" s="20"/>
      <c r="AI217" s="15"/>
      <c r="AJ217" s="20"/>
      <c r="AK217" s="15"/>
      <c r="AL217" s="20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20"/>
      <c r="BP217" s="15"/>
      <c r="BQ217" s="15"/>
      <c r="BR217" s="19"/>
      <c r="BS217" s="19"/>
      <c r="BT217" s="19"/>
      <c r="BU217" s="19"/>
      <c r="CI217"/>
      <c r="CJ217"/>
      <c r="CK217"/>
      <c r="CL217"/>
    </row>
    <row r="218" spans="1:90" x14ac:dyDescent="0.25">
      <c r="A218" s="33" t="s">
        <v>204</v>
      </c>
      <c r="B218" s="31">
        <v>11</v>
      </c>
      <c r="C218" s="30" t="s">
        <v>6</v>
      </c>
      <c r="D218" t="s">
        <v>195</v>
      </c>
      <c r="E218" t="s">
        <v>109</v>
      </c>
      <c r="F218" s="3">
        <v>2000</v>
      </c>
      <c r="G218" s="1" t="s">
        <v>205</v>
      </c>
      <c r="H218" s="1" t="s">
        <v>206</v>
      </c>
      <c r="I218" s="1" t="s">
        <v>207</v>
      </c>
      <c r="J218" s="1" t="s">
        <v>208</v>
      </c>
      <c r="K218" s="1" t="s">
        <v>114</v>
      </c>
      <c r="L218" t="s">
        <v>96</v>
      </c>
      <c r="M218" t="s">
        <v>96</v>
      </c>
      <c r="N218" t="s">
        <v>96</v>
      </c>
      <c r="O218" s="19">
        <v>0</v>
      </c>
      <c r="P218" s="12">
        <v>0</v>
      </c>
      <c r="Q218" s="12">
        <v>0</v>
      </c>
      <c r="R218" s="12">
        <v>0</v>
      </c>
      <c r="S218" s="20">
        <v>0</v>
      </c>
      <c r="T218" s="12">
        <v>0</v>
      </c>
      <c r="U218" s="12">
        <v>0</v>
      </c>
      <c r="V218" t="s">
        <v>94</v>
      </c>
      <c r="W218"/>
      <c r="Y218" t="s">
        <v>196</v>
      </c>
      <c r="Z218" s="20">
        <v>0</v>
      </c>
      <c r="AA218" s="15">
        <v>0</v>
      </c>
      <c r="AB218" s="20">
        <v>0</v>
      </c>
      <c r="AC218" s="15">
        <v>0</v>
      </c>
      <c r="AD218" s="20">
        <v>0</v>
      </c>
      <c r="AE218" s="15">
        <v>0</v>
      </c>
      <c r="AF218" s="20">
        <v>0</v>
      </c>
      <c r="AG218" s="15">
        <v>0</v>
      </c>
      <c r="AH218" s="20">
        <v>0</v>
      </c>
      <c r="AI218" s="15">
        <v>0</v>
      </c>
      <c r="AJ218" s="20">
        <v>0</v>
      </c>
      <c r="AK218" s="15">
        <v>0</v>
      </c>
      <c r="AL218" s="20">
        <v>0</v>
      </c>
      <c r="AM218" s="15">
        <v>0</v>
      </c>
      <c r="AN218" s="15">
        <v>0</v>
      </c>
      <c r="AO218" s="15">
        <v>0</v>
      </c>
      <c r="AP218" s="15">
        <v>0</v>
      </c>
      <c r="AQ218" s="15">
        <v>0</v>
      </c>
      <c r="AR218" s="15">
        <v>0</v>
      </c>
      <c r="AS218" s="15">
        <v>0</v>
      </c>
      <c r="AT218" s="15">
        <v>0</v>
      </c>
      <c r="AU218" s="15">
        <v>0</v>
      </c>
      <c r="AV218" s="15">
        <v>0</v>
      </c>
      <c r="AW218" s="15">
        <v>0</v>
      </c>
      <c r="AX218" s="15">
        <v>0</v>
      </c>
      <c r="AY218" s="15">
        <v>0</v>
      </c>
      <c r="AZ218" s="15">
        <v>0</v>
      </c>
      <c r="BA218" s="15">
        <v>0</v>
      </c>
      <c r="BB218" t="s">
        <v>196</v>
      </c>
      <c r="BC218" s="15">
        <v>0</v>
      </c>
      <c r="BD218" s="15">
        <v>0</v>
      </c>
      <c r="BE218" s="15">
        <v>0</v>
      </c>
      <c r="BF218" s="15">
        <v>0</v>
      </c>
      <c r="BG218" s="15">
        <v>0</v>
      </c>
      <c r="BH218" s="15">
        <v>0</v>
      </c>
      <c r="BI218" s="15">
        <v>0</v>
      </c>
      <c r="BJ218" s="15">
        <v>0</v>
      </c>
      <c r="BK218" s="15">
        <v>0</v>
      </c>
      <c r="BL218" s="15">
        <v>0</v>
      </c>
      <c r="BM218" s="15">
        <v>0</v>
      </c>
      <c r="BN218" s="15">
        <v>0</v>
      </c>
      <c r="BO218" s="20">
        <v>0</v>
      </c>
      <c r="BP218" s="15">
        <v>0</v>
      </c>
      <c r="BQ218" s="15">
        <v>0</v>
      </c>
      <c r="BR218" s="19">
        <v>0</v>
      </c>
      <c r="BS218" s="19">
        <v>0</v>
      </c>
      <c r="BT218" s="19"/>
      <c r="BU218" s="19"/>
      <c r="CI218"/>
      <c r="CJ218"/>
      <c r="CK218"/>
      <c r="CL218"/>
    </row>
    <row r="219" spans="1:90" x14ac:dyDescent="0.25">
      <c r="A219" s="33" t="s">
        <v>209</v>
      </c>
      <c r="B219" s="31">
        <v>11</v>
      </c>
      <c r="C219" s="30" t="s">
        <v>6</v>
      </c>
      <c r="D219" t="s">
        <v>195</v>
      </c>
      <c r="E219" t="s">
        <v>109</v>
      </c>
      <c r="F219" s="3">
        <v>2000</v>
      </c>
      <c r="G219" s="1" t="s">
        <v>154</v>
      </c>
      <c r="H219" s="1" t="s">
        <v>155</v>
      </c>
      <c r="I219" s="1" t="s">
        <v>178</v>
      </c>
      <c r="J219" s="1" t="s">
        <v>113</v>
      </c>
      <c r="K219" s="1" t="s">
        <v>114</v>
      </c>
      <c r="L219" t="s">
        <v>96</v>
      </c>
      <c r="M219" t="s">
        <v>96</v>
      </c>
      <c r="N219" t="s">
        <v>96</v>
      </c>
      <c r="O219" s="19">
        <v>0</v>
      </c>
      <c r="P219" s="12">
        <v>0</v>
      </c>
      <c r="Q219" s="12">
        <v>0</v>
      </c>
      <c r="R219" s="12">
        <v>0</v>
      </c>
      <c r="S219" s="20">
        <v>0</v>
      </c>
      <c r="T219" s="12">
        <v>0</v>
      </c>
      <c r="U219" s="12">
        <v>0</v>
      </c>
      <c r="V219" t="s">
        <v>94</v>
      </c>
      <c r="W219"/>
      <c r="Y219" t="s">
        <v>196</v>
      </c>
      <c r="Z219" s="20">
        <v>0</v>
      </c>
      <c r="AA219" s="15">
        <v>0</v>
      </c>
      <c r="AB219" s="20">
        <v>0</v>
      </c>
      <c r="AC219" s="15">
        <v>0</v>
      </c>
      <c r="AD219" s="20">
        <v>0</v>
      </c>
      <c r="AE219" s="15">
        <v>0</v>
      </c>
      <c r="AF219" s="20">
        <v>0</v>
      </c>
      <c r="AG219" s="15">
        <v>0</v>
      </c>
      <c r="AH219" s="20">
        <v>0</v>
      </c>
      <c r="AI219" s="15">
        <v>0</v>
      </c>
      <c r="AJ219" s="20">
        <v>0</v>
      </c>
      <c r="AK219" s="15">
        <v>0</v>
      </c>
      <c r="AL219" s="20">
        <v>0</v>
      </c>
      <c r="AM219" s="15">
        <v>0</v>
      </c>
      <c r="AN219" s="15">
        <v>0</v>
      </c>
      <c r="AO219" s="15">
        <v>0</v>
      </c>
      <c r="AP219" s="15">
        <v>0</v>
      </c>
      <c r="AQ219" s="15">
        <v>0</v>
      </c>
      <c r="AR219" s="15">
        <v>0</v>
      </c>
      <c r="AS219" s="15">
        <v>0</v>
      </c>
      <c r="AT219" s="15">
        <v>0</v>
      </c>
      <c r="AU219" s="15">
        <v>0</v>
      </c>
      <c r="AV219" s="15">
        <v>0</v>
      </c>
      <c r="AW219" s="15">
        <v>0</v>
      </c>
      <c r="AX219" s="15">
        <v>0</v>
      </c>
      <c r="AY219" s="15">
        <v>0</v>
      </c>
      <c r="AZ219" s="15">
        <v>0</v>
      </c>
      <c r="BA219" s="15">
        <v>0</v>
      </c>
      <c r="BB219" t="s">
        <v>196</v>
      </c>
      <c r="BC219" s="15">
        <v>0</v>
      </c>
      <c r="BD219" s="15">
        <v>0</v>
      </c>
      <c r="BE219" s="15">
        <v>0</v>
      </c>
      <c r="BF219" s="15">
        <v>0</v>
      </c>
      <c r="BG219" s="15">
        <v>0</v>
      </c>
      <c r="BH219" s="15">
        <v>0</v>
      </c>
      <c r="BI219" s="15">
        <v>0</v>
      </c>
      <c r="BJ219" s="15">
        <v>0</v>
      </c>
      <c r="BK219" s="15">
        <v>0</v>
      </c>
      <c r="BL219" s="15">
        <v>0</v>
      </c>
      <c r="BM219" s="15">
        <v>0</v>
      </c>
      <c r="BN219" s="15">
        <v>0</v>
      </c>
      <c r="BO219" s="20">
        <v>0</v>
      </c>
      <c r="BP219" s="15">
        <v>0</v>
      </c>
      <c r="BQ219" s="15">
        <v>0</v>
      </c>
      <c r="BR219" s="19">
        <v>0</v>
      </c>
      <c r="BS219" s="19">
        <v>0</v>
      </c>
      <c r="BT219" s="19"/>
      <c r="BU219" s="19"/>
      <c r="CI219"/>
      <c r="CJ219"/>
      <c r="CK219"/>
      <c r="CL219"/>
    </row>
    <row r="220" spans="1:90" hidden="1" x14ac:dyDescent="0.25">
      <c r="A220" s="92"/>
      <c r="B220" s="31"/>
      <c r="C220" s="30"/>
      <c r="F220" s="3"/>
      <c r="G220" s="1"/>
      <c r="H220" s="1"/>
      <c r="I220" s="1"/>
      <c r="J220" s="1"/>
      <c r="K220" s="1"/>
      <c r="O220" s="19"/>
      <c r="P220" s="12"/>
      <c r="Q220" s="12"/>
      <c r="R220" s="12"/>
      <c r="S220" s="20"/>
      <c r="T220" s="12"/>
      <c r="U220" s="12"/>
      <c r="W220"/>
      <c r="Z220" s="20"/>
      <c r="AA220" s="15"/>
      <c r="AB220" s="20"/>
      <c r="AC220" s="15"/>
      <c r="AD220" s="20"/>
      <c r="AE220" s="15"/>
      <c r="AF220" s="20"/>
      <c r="AG220" s="15"/>
      <c r="AH220" s="20"/>
      <c r="AI220" s="15"/>
      <c r="AJ220" s="20"/>
      <c r="AK220" s="15"/>
      <c r="AL220" s="20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20"/>
      <c r="BP220" s="15"/>
      <c r="BQ220" s="15"/>
      <c r="BR220" s="19"/>
      <c r="BS220" s="19"/>
      <c r="BT220" s="19"/>
      <c r="BU220" s="19"/>
      <c r="CI220"/>
      <c r="CJ220"/>
      <c r="CK220"/>
      <c r="CL220"/>
    </row>
    <row r="221" spans="1:90" hidden="1" x14ac:dyDescent="0.25">
      <c r="A221" s="33"/>
      <c r="B221" s="31"/>
      <c r="C221" s="30"/>
      <c r="F221" s="3"/>
      <c r="G221" s="1"/>
      <c r="H221" s="1"/>
      <c r="I221" s="1"/>
      <c r="J221" s="1"/>
      <c r="K221" s="1"/>
      <c r="O221" s="19"/>
      <c r="P221" s="12"/>
      <c r="Q221" s="12"/>
      <c r="R221" s="12"/>
      <c r="S221" s="20"/>
      <c r="T221" s="12"/>
      <c r="U221" s="12"/>
      <c r="W221"/>
      <c r="Z221" s="20"/>
      <c r="AA221" s="15"/>
      <c r="AB221" s="20"/>
      <c r="AC221" s="15"/>
      <c r="AD221" s="20"/>
      <c r="AE221" s="15"/>
      <c r="AF221" s="20"/>
      <c r="AG221" s="15"/>
      <c r="AH221" s="20"/>
      <c r="AI221" s="15"/>
      <c r="AJ221" s="20"/>
      <c r="AK221" s="15"/>
      <c r="AL221" s="20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20"/>
      <c r="BP221" s="15"/>
      <c r="BQ221" s="15"/>
      <c r="BR221" s="19"/>
      <c r="BS221" s="19"/>
      <c r="BT221" s="19"/>
      <c r="BU221" s="19"/>
      <c r="CI221"/>
      <c r="CJ221"/>
      <c r="CK221"/>
      <c r="CL221"/>
    </row>
    <row r="222" spans="1:90" hidden="1" x14ac:dyDescent="0.25">
      <c r="A222" s="33"/>
      <c r="B222" s="31"/>
      <c r="C222" s="30"/>
      <c r="F222" s="3"/>
      <c r="G222" s="1"/>
      <c r="H222" s="1"/>
      <c r="I222" s="1"/>
      <c r="J222" s="1"/>
      <c r="K222" s="1"/>
      <c r="O222" s="19"/>
      <c r="P222" s="12"/>
      <c r="Q222" s="12"/>
      <c r="R222" s="12"/>
      <c r="S222" s="20"/>
      <c r="T222" s="12"/>
      <c r="U222" s="12"/>
      <c r="W222"/>
      <c r="Z222" s="20"/>
      <c r="AA222" s="15"/>
      <c r="AB222" s="20"/>
      <c r="AC222" s="15"/>
      <c r="AD222" s="20"/>
      <c r="AE222" s="15"/>
      <c r="AF222" s="20"/>
      <c r="AG222" s="15"/>
      <c r="AH222" s="20"/>
      <c r="AI222" s="15"/>
      <c r="AJ222" s="20"/>
      <c r="AK222" s="15"/>
      <c r="AL222" s="20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20"/>
      <c r="BP222" s="15"/>
      <c r="BQ222" s="15"/>
      <c r="BR222" s="19"/>
      <c r="BS222" s="19"/>
      <c r="BT222" s="19"/>
      <c r="BU222" s="19"/>
      <c r="CI222"/>
      <c r="CJ222"/>
      <c r="CK222"/>
      <c r="CL222"/>
    </row>
    <row r="223" spans="1:90" hidden="1" x14ac:dyDescent="0.25">
      <c r="A223" s="33"/>
      <c r="B223" s="31"/>
      <c r="C223" s="30"/>
      <c r="F223" s="3"/>
      <c r="G223" s="1"/>
      <c r="H223" s="1"/>
      <c r="I223" s="1"/>
      <c r="J223" s="1"/>
      <c r="K223" s="1"/>
      <c r="O223" s="19"/>
      <c r="P223" s="12"/>
      <c r="Q223" s="12"/>
      <c r="R223" s="12"/>
      <c r="S223" s="20"/>
      <c r="T223" s="12"/>
      <c r="U223" s="12"/>
      <c r="W223"/>
      <c r="Z223" s="20"/>
      <c r="AA223" s="15"/>
      <c r="AB223" s="20"/>
      <c r="AC223" s="15"/>
      <c r="AD223" s="20"/>
      <c r="AE223" s="15"/>
      <c r="AF223" s="20"/>
      <c r="AG223" s="15"/>
      <c r="AH223" s="20"/>
      <c r="AI223" s="15"/>
      <c r="AJ223" s="20"/>
      <c r="AK223" s="15"/>
      <c r="AL223" s="20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20"/>
      <c r="BP223" s="15"/>
      <c r="BQ223" s="15"/>
      <c r="BR223" s="19"/>
      <c r="BS223" s="19"/>
      <c r="BT223" s="19"/>
      <c r="BU223" s="19"/>
      <c r="CI223"/>
      <c r="CJ223"/>
      <c r="CK223"/>
      <c r="CL223"/>
    </row>
    <row r="224" spans="1:90" hidden="1" x14ac:dyDescent="0.25">
      <c r="A224" s="33"/>
      <c r="B224" s="31"/>
      <c r="C224" s="30"/>
      <c r="F224" s="3"/>
      <c r="G224" s="1"/>
      <c r="H224" s="1"/>
      <c r="I224" s="1"/>
      <c r="J224" s="1"/>
      <c r="K224" s="1"/>
      <c r="O224" s="19"/>
      <c r="P224" s="12"/>
      <c r="Q224" s="12"/>
      <c r="R224" s="12"/>
      <c r="S224" s="20"/>
      <c r="T224" s="12"/>
      <c r="U224" s="12"/>
      <c r="W224"/>
      <c r="Z224" s="20"/>
      <c r="AA224" s="15"/>
      <c r="AB224" s="20"/>
      <c r="AC224" s="15"/>
      <c r="AD224" s="20"/>
      <c r="AE224" s="15"/>
      <c r="AF224" s="20"/>
      <c r="AG224" s="15"/>
      <c r="AH224" s="20"/>
      <c r="AI224" s="15"/>
      <c r="AJ224" s="20"/>
      <c r="AK224" s="15"/>
      <c r="AL224" s="20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20"/>
      <c r="BP224" s="15"/>
      <c r="BQ224" s="15"/>
      <c r="BR224" s="19"/>
      <c r="BS224" s="19"/>
      <c r="BT224" s="19"/>
      <c r="BU224" s="19"/>
      <c r="CI224"/>
      <c r="CJ224"/>
      <c r="CK224"/>
      <c r="CL224"/>
    </row>
    <row r="225" spans="1:90" hidden="1" x14ac:dyDescent="0.25">
      <c r="A225" s="33"/>
      <c r="B225" s="31"/>
      <c r="C225" s="30"/>
      <c r="F225" s="3"/>
      <c r="G225" s="1"/>
      <c r="H225" s="1"/>
      <c r="I225" s="1"/>
      <c r="J225" s="1"/>
      <c r="K225" s="1"/>
      <c r="O225" s="19"/>
      <c r="P225" s="12"/>
      <c r="Q225" s="12"/>
      <c r="R225" s="12"/>
      <c r="S225" s="20"/>
      <c r="T225" s="12"/>
      <c r="U225" s="12"/>
      <c r="W225"/>
      <c r="Z225" s="20"/>
      <c r="AA225" s="15"/>
      <c r="AB225" s="20"/>
      <c r="AC225" s="15"/>
      <c r="AD225" s="20"/>
      <c r="AE225" s="15"/>
      <c r="AF225" s="20"/>
      <c r="AG225" s="15"/>
      <c r="AH225" s="20"/>
      <c r="AI225" s="15"/>
      <c r="AJ225" s="20"/>
      <c r="AK225" s="15"/>
      <c r="AL225" s="20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20"/>
      <c r="BP225" s="15"/>
      <c r="BQ225" s="15"/>
      <c r="BR225" s="19"/>
      <c r="BS225" s="19"/>
      <c r="BT225" s="19"/>
      <c r="BU225" s="19"/>
      <c r="CI225"/>
      <c r="CJ225"/>
      <c r="CK225"/>
      <c r="CL225"/>
    </row>
    <row r="226" spans="1:90" hidden="1" x14ac:dyDescent="0.25">
      <c r="A226" s="33"/>
      <c r="B226" s="31"/>
      <c r="C226" s="30"/>
      <c r="F226" s="3"/>
      <c r="G226" s="1"/>
      <c r="H226" s="1"/>
      <c r="I226" s="1"/>
      <c r="J226" s="1"/>
      <c r="K226" s="1"/>
      <c r="O226" s="19"/>
      <c r="P226" s="12"/>
      <c r="Q226" s="12"/>
      <c r="R226" s="12"/>
      <c r="S226" s="20"/>
      <c r="T226" s="12"/>
      <c r="U226" s="12"/>
      <c r="W226"/>
      <c r="Z226" s="20"/>
      <c r="AA226" s="15"/>
      <c r="AB226" s="20"/>
      <c r="AC226" s="15"/>
      <c r="AD226" s="20"/>
      <c r="AE226" s="15"/>
      <c r="AF226" s="20"/>
      <c r="AG226" s="15"/>
      <c r="AH226" s="20"/>
      <c r="AI226" s="15"/>
      <c r="AJ226" s="20"/>
      <c r="AK226" s="15"/>
      <c r="AL226" s="20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20"/>
      <c r="BP226" s="15"/>
      <c r="BQ226" s="15"/>
      <c r="BR226" s="19"/>
      <c r="BS226" s="19"/>
      <c r="BT226" s="19"/>
      <c r="BU226" s="19"/>
      <c r="CI226"/>
      <c r="CJ226"/>
      <c r="CK226"/>
      <c r="CL226"/>
    </row>
    <row r="227" spans="1:90" hidden="1" x14ac:dyDescent="0.25">
      <c r="A227" s="33"/>
      <c r="B227" s="31"/>
      <c r="C227" s="30"/>
      <c r="F227" s="3"/>
      <c r="G227" s="1"/>
      <c r="H227" s="1"/>
      <c r="I227" s="1"/>
      <c r="J227" s="1"/>
      <c r="K227" s="1"/>
      <c r="O227" s="19"/>
      <c r="P227" s="12"/>
      <c r="Q227" s="12"/>
      <c r="R227" s="12"/>
      <c r="S227" s="20"/>
      <c r="T227" s="12"/>
      <c r="U227" s="12"/>
      <c r="W227"/>
      <c r="Z227" s="20"/>
      <c r="AA227" s="15"/>
      <c r="AB227" s="20"/>
      <c r="AC227" s="15"/>
      <c r="AD227" s="20"/>
      <c r="AE227" s="15"/>
      <c r="AF227" s="20"/>
      <c r="AG227" s="15"/>
      <c r="AH227" s="20"/>
      <c r="AI227" s="15"/>
      <c r="AJ227" s="20"/>
      <c r="AK227" s="15"/>
      <c r="AL227" s="20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20"/>
      <c r="BP227" s="15"/>
      <c r="BQ227" s="15"/>
      <c r="BR227" s="19"/>
      <c r="BS227" s="19"/>
      <c r="BT227" s="19"/>
      <c r="BU227" s="19"/>
      <c r="CI227"/>
      <c r="CJ227"/>
      <c r="CK227"/>
      <c r="CL227"/>
    </row>
    <row r="228" spans="1:90" x14ac:dyDescent="0.25">
      <c r="A228" s="33" t="s">
        <v>210</v>
      </c>
      <c r="B228" s="31">
        <v>11</v>
      </c>
      <c r="C228" s="30" t="s">
        <v>6</v>
      </c>
      <c r="D228" t="s">
        <v>195</v>
      </c>
      <c r="E228" t="s">
        <v>109</v>
      </c>
      <c r="F228" s="3">
        <v>2000</v>
      </c>
      <c r="G228" s="1" t="s">
        <v>211</v>
      </c>
      <c r="H228" s="1" t="s">
        <v>111</v>
      </c>
      <c r="I228" s="1" t="s">
        <v>212</v>
      </c>
      <c r="J228" s="1" t="s">
        <v>213</v>
      </c>
      <c r="K228" s="1" t="s">
        <v>114</v>
      </c>
      <c r="L228" t="s">
        <v>96</v>
      </c>
      <c r="M228" t="s">
        <v>96</v>
      </c>
      <c r="N228" t="s">
        <v>96</v>
      </c>
      <c r="O228" s="19">
        <v>0</v>
      </c>
      <c r="P228" s="12">
        <v>0</v>
      </c>
      <c r="Q228" s="12">
        <v>0</v>
      </c>
      <c r="R228" s="12">
        <v>0</v>
      </c>
      <c r="S228" s="20">
        <v>0</v>
      </c>
      <c r="T228" s="12">
        <v>0</v>
      </c>
      <c r="U228" s="12">
        <v>0</v>
      </c>
      <c r="V228" t="s">
        <v>94</v>
      </c>
      <c r="W228"/>
      <c r="Y228" t="s">
        <v>196</v>
      </c>
      <c r="Z228" s="20">
        <v>0</v>
      </c>
      <c r="AA228" s="15">
        <v>0</v>
      </c>
      <c r="AB228" s="20">
        <v>0</v>
      </c>
      <c r="AC228" s="15">
        <v>0</v>
      </c>
      <c r="AD228" s="20">
        <v>0</v>
      </c>
      <c r="AE228" s="15">
        <v>0</v>
      </c>
      <c r="AF228" s="20">
        <v>0</v>
      </c>
      <c r="AG228" s="15">
        <v>0</v>
      </c>
      <c r="AH228" s="20">
        <v>0</v>
      </c>
      <c r="AI228" s="15">
        <v>0</v>
      </c>
      <c r="AJ228" s="20">
        <v>0</v>
      </c>
      <c r="AK228" s="15">
        <v>0</v>
      </c>
      <c r="AL228" s="20">
        <v>0</v>
      </c>
      <c r="AM228" s="15">
        <v>0</v>
      </c>
      <c r="AN228" s="15">
        <v>0</v>
      </c>
      <c r="AO228" s="15">
        <v>0</v>
      </c>
      <c r="AP228" s="15">
        <v>0</v>
      </c>
      <c r="AQ228" s="15">
        <v>0</v>
      </c>
      <c r="AR228" s="15">
        <v>0</v>
      </c>
      <c r="AS228" s="15">
        <v>0</v>
      </c>
      <c r="AT228" s="15">
        <v>0</v>
      </c>
      <c r="AU228" s="15">
        <v>0</v>
      </c>
      <c r="AV228" s="15">
        <v>0</v>
      </c>
      <c r="AW228" s="15">
        <v>0</v>
      </c>
      <c r="AX228" s="15">
        <v>0</v>
      </c>
      <c r="AY228" s="15">
        <v>0</v>
      </c>
      <c r="AZ228" s="15">
        <v>0</v>
      </c>
      <c r="BA228" s="15">
        <v>0</v>
      </c>
      <c r="BB228" t="s">
        <v>196</v>
      </c>
      <c r="BC228" s="15">
        <v>0</v>
      </c>
      <c r="BD228" s="15">
        <v>0</v>
      </c>
      <c r="BE228" s="15">
        <v>0</v>
      </c>
      <c r="BF228" s="15">
        <v>0</v>
      </c>
      <c r="BG228" s="15">
        <v>0</v>
      </c>
      <c r="BH228" s="15">
        <v>0</v>
      </c>
      <c r="BI228" s="15">
        <v>0</v>
      </c>
      <c r="BJ228" s="15">
        <v>0</v>
      </c>
      <c r="BK228" s="15">
        <v>0</v>
      </c>
      <c r="BL228" s="15">
        <v>0</v>
      </c>
      <c r="BM228" s="15">
        <v>0</v>
      </c>
      <c r="BN228" s="15">
        <v>0</v>
      </c>
      <c r="BO228" s="20">
        <v>0</v>
      </c>
      <c r="BP228" s="15">
        <v>0</v>
      </c>
      <c r="BQ228" s="15">
        <v>0</v>
      </c>
      <c r="BR228" s="19">
        <v>0</v>
      </c>
      <c r="BS228" s="19">
        <v>0</v>
      </c>
      <c r="BT228" s="19"/>
      <c r="BU228" s="19"/>
      <c r="CI228"/>
      <c r="CJ228"/>
      <c r="CK228"/>
      <c r="CL228"/>
    </row>
    <row r="229" spans="1:90" hidden="1" x14ac:dyDescent="0.25">
      <c r="A229" s="92"/>
      <c r="B229" s="91"/>
      <c r="C229" s="30"/>
      <c r="F229" s="4"/>
      <c r="G229" s="1"/>
      <c r="H229" s="1"/>
      <c r="I229" s="1"/>
      <c r="J229" s="1"/>
      <c r="K229" s="1"/>
      <c r="O229" s="19"/>
      <c r="P229" s="2"/>
      <c r="Q229" s="12"/>
      <c r="R229" s="20"/>
      <c r="S229" s="20"/>
      <c r="T229" s="20"/>
      <c r="U229" s="12"/>
      <c r="W229"/>
      <c r="Z229" s="20"/>
      <c r="AA229" s="19"/>
      <c r="AB229" s="20"/>
      <c r="AC229" s="19"/>
      <c r="AD229" s="20"/>
      <c r="AE229" s="19"/>
      <c r="AF229" s="20"/>
      <c r="AG229" s="19"/>
      <c r="AH229" s="20"/>
      <c r="AI229" s="19"/>
      <c r="AJ229" s="20"/>
      <c r="AK229" s="19"/>
      <c r="AL229" s="20"/>
      <c r="AM229" s="19"/>
      <c r="AN229" s="15"/>
      <c r="AO229" s="19"/>
      <c r="AP229" s="15"/>
      <c r="AQ229" s="19"/>
      <c r="AR229" s="15"/>
      <c r="AS229" s="19"/>
      <c r="AT229" s="15"/>
      <c r="AU229" s="19"/>
      <c r="AV229" s="15"/>
      <c r="AW229" s="19"/>
      <c r="AX229" s="15"/>
      <c r="AY229" s="19"/>
      <c r="AZ229" s="15"/>
      <c r="BA229" s="19"/>
      <c r="BB229"/>
      <c r="BC229" s="15"/>
      <c r="BD229" s="15"/>
      <c r="BE229" s="15"/>
      <c r="BF229" s="60"/>
      <c r="BG229" s="19"/>
      <c r="BH229" s="17"/>
      <c r="BI229" s="15"/>
      <c r="BJ229" s="19"/>
      <c r="BK229" s="15"/>
      <c r="BL229" s="19"/>
      <c r="BM229" s="19"/>
      <c r="BN229" s="19"/>
      <c r="BO229" s="20"/>
      <c r="BP229" s="19"/>
      <c r="BQ229" s="15"/>
      <c r="BR229" s="19"/>
      <c r="BS229" s="19"/>
      <c r="BT229" s="19"/>
      <c r="BU229" s="19"/>
      <c r="CI229"/>
      <c r="CJ229"/>
      <c r="CK229"/>
      <c r="CL229"/>
    </row>
    <row r="230" spans="1:90" hidden="1" x14ac:dyDescent="0.25">
      <c r="A230" s="94"/>
      <c r="B230" s="95"/>
      <c r="C230" s="96"/>
      <c r="D230" s="97"/>
      <c r="E230" s="97"/>
      <c r="F230" s="98"/>
      <c r="G230" s="99"/>
      <c r="H230" s="99"/>
      <c r="I230" s="99"/>
      <c r="J230" s="99"/>
      <c r="K230" s="99"/>
      <c r="L230" s="97"/>
      <c r="M230" s="97"/>
      <c r="N230" s="97"/>
      <c r="O230" s="100"/>
      <c r="P230" s="101"/>
      <c r="Q230" s="102"/>
      <c r="R230" s="103"/>
      <c r="S230" s="103"/>
      <c r="T230" s="103"/>
      <c r="U230" s="102"/>
      <c r="V230" s="97"/>
      <c r="W230" s="97"/>
      <c r="X230" s="97"/>
      <c r="Y230" s="97"/>
      <c r="Z230" s="103"/>
      <c r="AA230" s="100"/>
      <c r="AB230" s="103"/>
      <c r="AC230" s="100"/>
      <c r="AD230" s="103"/>
      <c r="AE230" s="100"/>
      <c r="AF230" s="103"/>
      <c r="AG230" s="100"/>
      <c r="AH230" s="103"/>
      <c r="AI230" s="100"/>
      <c r="AJ230" s="103"/>
      <c r="AK230" s="100"/>
      <c r="AL230" s="103"/>
      <c r="AM230" s="100"/>
      <c r="AN230" s="104"/>
      <c r="AO230" s="100"/>
      <c r="AP230" s="104"/>
      <c r="AQ230" s="100"/>
      <c r="AR230" s="104"/>
      <c r="AS230" s="100"/>
      <c r="AT230" s="104"/>
      <c r="AU230" s="100"/>
      <c r="AV230" s="104"/>
      <c r="AW230" s="100"/>
      <c r="AX230" s="104"/>
      <c r="AY230" s="100"/>
      <c r="AZ230" s="104"/>
      <c r="BA230" s="100"/>
      <c r="BB230" s="97"/>
      <c r="BC230" s="104"/>
      <c r="BD230" s="104"/>
      <c r="BE230" s="104"/>
      <c r="BF230" s="105"/>
      <c r="BG230" s="100"/>
      <c r="BH230" s="106"/>
      <c r="BI230" s="104"/>
      <c r="BJ230" s="100"/>
      <c r="BK230" s="104"/>
      <c r="BL230" s="100"/>
      <c r="BM230" s="100"/>
      <c r="BN230" s="100"/>
      <c r="BO230" s="103"/>
      <c r="BP230" s="100"/>
      <c r="BQ230" s="104"/>
      <c r="BR230" s="100"/>
      <c r="BS230" s="100"/>
      <c r="BT230" s="100"/>
      <c r="BU230" s="100"/>
      <c r="CI230"/>
      <c r="CJ230"/>
      <c r="CK230"/>
      <c r="CL230"/>
    </row>
    <row r="231" spans="1:90" ht="15.75" hidden="1" thickTop="1" x14ac:dyDescent="0.25">
      <c r="A231" s="92"/>
      <c r="B231" s="43"/>
      <c r="C231" s="30"/>
      <c r="F231" s="4"/>
      <c r="G231" s="1"/>
      <c r="H231" s="1"/>
      <c r="I231" s="1"/>
      <c r="J231" s="1"/>
      <c r="K231" s="1"/>
      <c r="O231" s="19"/>
      <c r="P231" s="2"/>
      <c r="Q231" s="12"/>
      <c r="R231" s="20"/>
      <c r="S231" s="20"/>
      <c r="T231" s="20"/>
      <c r="U231" s="12"/>
      <c r="W231"/>
      <c r="Z231" s="20"/>
      <c r="AA231" s="19"/>
      <c r="AB231" s="20"/>
      <c r="AC231" s="19"/>
      <c r="AD231" s="20"/>
      <c r="AE231" s="19"/>
      <c r="AF231" s="20"/>
      <c r="AG231" s="19"/>
      <c r="AH231" s="20"/>
      <c r="AI231" s="19"/>
      <c r="AJ231" s="20"/>
      <c r="AK231" s="19"/>
      <c r="AL231" s="20"/>
      <c r="AM231" s="19"/>
      <c r="AN231" s="15"/>
      <c r="AO231" s="19"/>
      <c r="AP231" s="15"/>
      <c r="AQ231" s="19"/>
      <c r="AR231" s="15"/>
      <c r="AS231" s="19"/>
      <c r="AT231" s="15"/>
      <c r="AU231" s="19"/>
      <c r="AV231" s="15"/>
      <c r="AW231" s="19"/>
      <c r="AX231" s="15"/>
      <c r="AY231" s="19"/>
      <c r="AZ231" s="15"/>
      <c r="BA231" s="19"/>
      <c r="BB231"/>
      <c r="BC231" s="15"/>
      <c r="BD231" s="15"/>
      <c r="BE231" s="15"/>
      <c r="BF231" s="60"/>
      <c r="BG231" s="19"/>
      <c r="BH231" s="17"/>
      <c r="BI231" s="15"/>
      <c r="BJ231" s="19"/>
      <c r="BK231" s="15"/>
      <c r="BL231" s="19"/>
      <c r="BM231" s="19"/>
      <c r="BN231" s="19"/>
      <c r="BO231" s="20"/>
      <c r="BP231" s="19"/>
      <c r="BQ231" s="15"/>
      <c r="BR231" s="19"/>
      <c r="BS231" s="19"/>
      <c r="BT231" s="19"/>
      <c r="BU231" s="19"/>
      <c r="CI231"/>
      <c r="CJ231"/>
      <c r="CK231"/>
      <c r="CL231"/>
    </row>
    <row r="232" spans="1:90" ht="15.75" hidden="1" thickTop="1" x14ac:dyDescent="0.25">
      <c r="A232" s="94"/>
      <c r="B232" s="107"/>
      <c r="C232" s="96"/>
      <c r="D232" s="97"/>
      <c r="E232" s="97"/>
      <c r="F232" s="98"/>
      <c r="G232" s="99"/>
      <c r="H232" s="99"/>
      <c r="I232" s="99"/>
      <c r="J232" s="99"/>
      <c r="K232" s="99"/>
      <c r="L232" s="97"/>
      <c r="M232" s="97"/>
      <c r="N232" s="97"/>
      <c r="O232" s="100"/>
      <c r="P232" s="101"/>
      <c r="Q232" s="102"/>
      <c r="R232" s="103"/>
      <c r="S232" s="103"/>
      <c r="T232" s="103"/>
      <c r="U232" s="102"/>
      <c r="V232" s="97"/>
      <c r="W232" s="97"/>
      <c r="X232" s="97"/>
      <c r="Y232" s="97"/>
      <c r="Z232" s="103"/>
      <c r="AA232" s="100"/>
      <c r="AB232" s="103"/>
      <c r="AC232" s="100"/>
      <c r="AD232" s="103"/>
      <c r="AE232" s="100"/>
      <c r="AF232" s="103"/>
      <c r="AG232" s="100"/>
      <c r="AH232" s="103"/>
      <c r="AI232" s="100"/>
      <c r="AJ232" s="103"/>
      <c r="AK232" s="100"/>
      <c r="AL232" s="103"/>
      <c r="AM232" s="100"/>
      <c r="AN232" s="104"/>
      <c r="AO232" s="100"/>
      <c r="AP232" s="104"/>
      <c r="AQ232" s="100"/>
      <c r="AR232" s="104"/>
      <c r="AS232" s="100"/>
      <c r="AT232" s="104"/>
      <c r="AU232" s="100"/>
      <c r="AV232" s="104"/>
      <c r="AW232" s="100"/>
      <c r="AX232" s="104"/>
      <c r="AY232" s="100"/>
      <c r="AZ232" s="104"/>
      <c r="BA232" s="100"/>
      <c r="BB232" s="97"/>
      <c r="BC232" s="104"/>
      <c r="BD232" s="104"/>
      <c r="BE232" s="104"/>
      <c r="BF232" s="105"/>
      <c r="BG232" s="100"/>
      <c r="BH232" s="106"/>
      <c r="BI232" s="104"/>
      <c r="BJ232" s="100"/>
      <c r="BK232" s="104"/>
      <c r="BL232" s="100"/>
      <c r="BM232" s="100"/>
      <c r="BN232" s="100"/>
      <c r="BO232" s="103"/>
      <c r="BP232" s="100"/>
      <c r="BQ232" s="104"/>
      <c r="BR232" s="100"/>
      <c r="BS232" s="100"/>
      <c r="BT232" s="100"/>
      <c r="BU232" s="100"/>
      <c r="CI232"/>
      <c r="CJ232"/>
      <c r="CK232"/>
      <c r="CL232"/>
    </row>
    <row r="233" spans="1:90" ht="15.75" hidden="1" thickTop="1" x14ac:dyDescent="0.25">
      <c r="A233" s="94"/>
      <c r="B233" s="107"/>
      <c r="C233" s="96"/>
      <c r="D233" s="97"/>
      <c r="E233" s="97"/>
      <c r="F233" s="98"/>
      <c r="G233" s="99"/>
      <c r="H233" s="99"/>
      <c r="I233" s="99"/>
      <c r="J233" s="99"/>
      <c r="K233" s="99"/>
      <c r="L233" s="97"/>
      <c r="M233" s="97"/>
      <c r="N233" s="97"/>
      <c r="O233" s="100"/>
      <c r="P233" s="101"/>
      <c r="Q233" s="102"/>
      <c r="R233" s="103"/>
      <c r="S233" s="103"/>
      <c r="T233" s="103"/>
      <c r="U233" s="102"/>
      <c r="V233" s="97"/>
      <c r="W233" s="97"/>
      <c r="X233" s="97"/>
      <c r="Y233" s="97"/>
      <c r="Z233" s="103"/>
      <c r="AA233" s="100"/>
      <c r="AB233" s="103"/>
      <c r="AC233" s="100"/>
      <c r="AD233" s="103"/>
      <c r="AE233" s="100"/>
      <c r="AF233" s="103"/>
      <c r="AG233" s="100"/>
      <c r="AH233" s="103"/>
      <c r="AI233" s="100"/>
      <c r="AJ233" s="103"/>
      <c r="AK233" s="100"/>
      <c r="AL233" s="103"/>
      <c r="AM233" s="100"/>
      <c r="AN233" s="104"/>
      <c r="AO233" s="100"/>
      <c r="AP233" s="104"/>
      <c r="AQ233" s="100"/>
      <c r="AR233" s="104"/>
      <c r="AS233" s="100"/>
      <c r="AT233" s="104"/>
      <c r="AU233" s="100"/>
      <c r="AV233" s="104"/>
      <c r="AW233" s="100"/>
      <c r="AX233" s="104"/>
      <c r="AY233" s="100"/>
      <c r="AZ233" s="104"/>
      <c r="BA233" s="100"/>
      <c r="BB233" s="97"/>
      <c r="BC233" s="104"/>
      <c r="BD233" s="104"/>
      <c r="BE233" s="104"/>
      <c r="BF233" s="105"/>
      <c r="BG233" s="100"/>
      <c r="BH233" s="106"/>
      <c r="BI233" s="104"/>
      <c r="BJ233" s="100"/>
      <c r="BK233" s="104"/>
      <c r="BL233" s="100"/>
      <c r="BM233" s="100"/>
      <c r="BN233" s="100"/>
      <c r="BO233" s="103"/>
      <c r="BP233" s="100"/>
      <c r="BQ233" s="104"/>
      <c r="BR233" s="100"/>
      <c r="BS233" s="100"/>
      <c r="BT233" s="100"/>
      <c r="BU233" s="100"/>
      <c r="CI233"/>
      <c r="CJ233"/>
      <c r="CK233"/>
      <c r="CL233"/>
    </row>
    <row r="234" spans="1:90" ht="15.75" hidden="1" thickTop="1" x14ac:dyDescent="0.25">
      <c r="A234" s="108"/>
      <c r="B234" s="109"/>
      <c r="C234" s="96"/>
      <c r="D234" s="97"/>
      <c r="E234" s="97"/>
      <c r="F234" s="110"/>
      <c r="G234" s="99"/>
      <c r="H234" s="99"/>
      <c r="I234" s="97"/>
      <c r="J234" s="99"/>
      <c r="K234" s="99"/>
      <c r="L234" s="97"/>
      <c r="M234" s="97"/>
      <c r="N234" s="97"/>
      <c r="O234" s="100"/>
      <c r="P234" s="101"/>
      <c r="Q234" s="102"/>
      <c r="R234" s="111"/>
      <c r="S234" s="111"/>
      <c r="T234" s="111"/>
      <c r="U234" s="101"/>
      <c r="V234" s="97"/>
      <c r="W234" s="97"/>
      <c r="X234" s="97"/>
      <c r="Y234" s="97"/>
      <c r="Z234" s="103"/>
      <c r="AA234" s="100"/>
      <c r="AB234" s="103"/>
      <c r="AC234" s="100"/>
      <c r="AD234" s="103"/>
      <c r="AE234" s="100"/>
      <c r="AF234" s="103"/>
      <c r="AG234" s="100"/>
      <c r="AH234" s="103"/>
      <c r="AI234" s="100"/>
      <c r="AJ234" s="103"/>
      <c r="AK234" s="100"/>
      <c r="AL234" s="103"/>
      <c r="AM234" s="100"/>
      <c r="AN234" s="104"/>
      <c r="AO234" s="100"/>
      <c r="AP234" s="104"/>
      <c r="AQ234" s="100"/>
      <c r="AR234" s="104"/>
      <c r="AS234" s="100"/>
      <c r="AT234" s="104"/>
      <c r="AU234" s="100"/>
      <c r="AV234" s="104"/>
      <c r="AW234" s="100"/>
      <c r="AX234" s="104"/>
      <c r="AY234" s="100"/>
      <c r="AZ234" s="104"/>
      <c r="BA234" s="100"/>
      <c r="BB234" s="97"/>
      <c r="BC234" s="112"/>
      <c r="BD234" s="112"/>
      <c r="BE234" s="112"/>
      <c r="BF234" s="105"/>
      <c r="BG234" s="100"/>
      <c r="BH234" s="106"/>
      <c r="BI234" s="104"/>
      <c r="BJ234" s="100"/>
      <c r="BK234" s="104"/>
      <c r="BL234" s="100"/>
      <c r="BM234" s="100"/>
      <c r="BN234" s="100"/>
      <c r="BO234" s="103"/>
      <c r="BP234" s="100"/>
      <c r="BQ234" s="104"/>
      <c r="BR234" s="100"/>
      <c r="BS234" s="100"/>
      <c r="BT234" s="100"/>
      <c r="BU234" s="100"/>
      <c r="CI234"/>
      <c r="CJ234"/>
      <c r="CK234"/>
      <c r="CL234"/>
    </row>
    <row r="235" spans="1:90" ht="15.75" hidden="1" thickTop="1" x14ac:dyDescent="0.25">
      <c r="A235" s="113"/>
      <c r="B235" s="114"/>
      <c r="C235" s="30"/>
      <c r="F235" s="3"/>
      <c r="G235" s="1"/>
      <c r="H235" s="1"/>
      <c r="I235" s="1"/>
      <c r="J235" s="1"/>
      <c r="K235" s="1"/>
      <c r="O235" s="19"/>
      <c r="P235" s="2"/>
      <c r="Q235" s="12"/>
      <c r="R235" s="46"/>
      <c r="S235" s="46"/>
      <c r="T235" s="46"/>
      <c r="U235" s="2"/>
      <c r="W235"/>
      <c r="Z235" s="20"/>
      <c r="AA235" s="19"/>
      <c r="AB235" s="20"/>
      <c r="AC235" s="19"/>
      <c r="AD235" s="20"/>
      <c r="AE235" s="19"/>
      <c r="AF235" s="20"/>
      <c r="AG235" s="19"/>
      <c r="AH235" s="20"/>
      <c r="AI235" s="19"/>
      <c r="AJ235" s="20"/>
      <c r="AK235" s="19"/>
      <c r="AL235" s="20"/>
      <c r="AM235" s="19"/>
      <c r="AN235" s="15"/>
      <c r="AO235" s="19"/>
      <c r="AP235" s="15"/>
      <c r="AQ235" s="19"/>
      <c r="AR235" s="15"/>
      <c r="AS235" s="19"/>
      <c r="AT235" s="15"/>
      <c r="AU235" s="19"/>
      <c r="AV235" s="15"/>
      <c r="AW235" s="19"/>
      <c r="AX235" s="15"/>
      <c r="AY235" s="19"/>
      <c r="AZ235" s="15"/>
      <c r="BA235" s="19"/>
      <c r="BB235"/>
      <c r="BC235" s="61"/>
      <c r="BD235" s="61"/>
      <c r="BE235" s="61"/>
      <c r="BF235" s="60"/>
      <c r="BG235" s="19"/>
      <c r="BH235" s="17"/>
      <c r="BI235" s="15"/>
      <c r="BJ235" s="19"/>
      <c r="BK235" s="15"/>
      <c r="BL235" s="19"/>
      <c r="BM235" s="19"/>
      <c r="BN235" s="19"/>
      <c r="BO235" s="20"/>
      <c r="BP235" s="19"/>
      <c r="BQ235" s="15"/>
      <c r="BR235" s="19"/>
      <c r="BS235" s="19"/>
      <c r="BT235" s="19"/>
      <c r="BU235" s="19"/>
      <c r="CI235"/>
      <c r="CJ235"/>
      <c r="CK235"/>
      <c r="CL235"/>
    </row>
    <row r="236" spans="1:90" hidden="1" x14ac:dyDescent="0.25">
      <c r="A236" s="115"/>
      <c r="B236" s="116"/>
      <c r="C236" s="96"/>
      <c r="D236" s="97"/>
      <c r="E236" s="97"/>
      <c r="F236" s="110"/>
      <c r="G236" s="99"/>
      <c r="H236" s="99"/>
      <c r="I236" s="99"/>
      <c r="J236" s="99"/>
      <c r="K236" s="99"/>
      <c r="L236" s="97"/>
      <c r="M236" s="97"/>
      <c r="N236" s="97"/>
      <c r="O236" s="100"/>
      <c r="P236" s="101"/>
      <c r="Q236" s="102"/>
      <c r="R236" s="111"/>
      <c r="S236" s="111"/>
      <c r="T236" s="111"/>
      <c r="U236" s="101"/>
      <c r="V236" s="97"/>
      <c r="W236" s="97"/>
      <c r="X236" s="97"/>
      <c r="Y236" s="97"/>
      <c r="Z236" s="103"/>
      <c r="AA236" s="100"/>
      <c r="AB236" s="103"/>
      <c r="AC236" s="100"/>
      <c r="AD236" s="103"/>
      <c r="AE236" s="100"/>
      <c r="AF236" s="103"/>
      <c r="AG236" s="100"/>
      <c r="AH236" s="103"/>
      <c r="AI236" s="100"/>
      <c r="AJ236" s="103"/>
      <c r="AK236" s="100"/>
      <c r="AL236" s="103"/>
      <c r="AM236" s="100"/>
      <c r="AN236" s="104"/>
      <c r="AO236" s="100"/>
      <c r="AP236" s="104"/>
      <c r="AQ236" s="100"/>
      <c r="AR236" s="104"/>
      <c r="AS236" s="100"/>
      <c r="AT236" s="104"/>
      <c r="AU236" s="100"/>
      <c r="AV236" s="104"/>
      <c r="AW236" s="100"/>
      <c r="AX236" s="104"/>
      <c r="AY236" s="100"/>
      <c r="AZ236" s="104"/>
      <c r="BA236" s="100"/>
      <c r="BB236" s="97"/>
      <c r="BC236" s="112"/>
      <c r="BD236" s="112"/>
      <c r="BE236" s="112"/>
      <c r="BF236" s="105"/>
      <c r="BG236" s="100"/>
      <c r="BH236" s="106"/>
      <c r="BI236" s="104"/>
      <c r="BJ236" s="100"/>
      <c r="BK236" s="104"/>
      <c r="BL236" s="100"/>
      <c r="BM236" s="100"/>
      <c r="BN236" s="100"/>
      <c r="BO236" s="103"/>
      <c r="BP236" s="100"/>
      <c r="BQ236" s="104"/>
      <c r="BR236" s="100"/>
      <c r="BS236" s="100"/>
      <c r="BT236" s="100"/>
      <c r="BU236" s="100"/>
      <c r="CI236"/>
      <c r="CJ236"/>
      <c r="CK236"/>
      <c r="CL236"/>
    </row>
    <row r="237" spans="1:90" hidden="1" x14ac:dyDescent="0.25">
      <c r="A237" s="41"/>
      <c r="B237" s="29"/>
      <c r="C237" s="30"/>
      <c r="F237" s="3"/>
      <c r="G237" s="1"/>
      <c r="H237" s="1"/>
      <c r="I237" s="1"/>
      <c r="J237" s="1"/>
      <c r="K237" s="1"/>
      <c r="O237" s="19"/>
      <c r="P237" s="2"/>
      <c r="Q237" s="12"/>
      <c r="R237" s="35"/>
      <c r="S237" s="35"/>
      <c r="T237" s="35"/>
      <c r="U237" s="2"/>
      <c r="W237"/>
      <c r="Z237" s="20"/>
      <c r="AA237" s="19"/>
      <c r="AB237" s="20"/>
      <c r="AC237" s="19"/>
      <c r="AD237" s="20"/>
      <c r="AE237" s="19"/>
      <c r="AF237" s="20"/>
      <c r="AG237" s="19"/>
      <c r="AH237" s="20"/>
      <c r="AI237" s="19"/>
      <c r="AJ237" s="20"/>
      <c r="AK237" s="19"/>
      <c r="AL237" s="20"/>
      <c r="AM237" s="19"/>
      <c r="AN237" s="15"/>
      <c r="AO237" s="19"/>
      <c r="AP237" s="15"/>
      <c r="AQ237" s="19"/>
      <c r="AR237" s="15"/>
      <c r="AS237" s="19"/>
      <c r="AT237" s="15"/>
      <c r="AU237" s="19"/>
      <c r="AV237" s="15"/>
      <c r="AW237" s="19"/>
      <c r="AX237" s="15"/>
      <c r="AY237" s="19"/>
      <c r="AZ237" s="15"/>
      <c r="BA237" s="19"/>
      <c r="BB237"/>
      <c r="BC237" s="61"/>
      <c r="BD237" s="61"/>
      <c r="BE237" s="61"/>
      <c r="BF237" s="60"/>
      <c r="BG237" s="19"/>
      <c r="BH237" s="17"/>
      <c r="BI237" s="15"/>
      <c r="BJ237" s="19"/>
      <c r="BK237" s="15"/>
      <c r="BL237" s="19"/>
      <c r="BM237" s="19"/>
      <c r="BN237" s="19"/>
      <c r="BO237" s="20"/>
      <c r="BP237" s="19"/>
      <c r="BQ237" s="15"/>
      <c r="BR237" s="19"/>
      <c r="BS237" s="19"/>
      <c r="BT237" s="19"/>
      <c r="BU237" s="19"/>
      <c r="CI237"/>
      <c r="CJ237"/>
      <c r="CK237"/>
      <c r="CL237"/>
    </row>
    <row r="238" spans="1:90" hidden="1" x14ac:dyDescent="0.25">
      <c r="A238" s="41"/>
      <c r="B238" s="29"/>
      <c r="C238" s="30"/>
      <c r="F238" s="3"/>
      <c r="G238" s="1"/>
      <c r="H238" s="1"/>
      <c r="I238" s="1"/>
      <c r="J238" s="1"/>
      <c r="K238" s="1"/>
      <c r="O238" s="19"/>
      <c r="P238" s="2"/>
      <c r="Q238" s="12"/>
      <c r="R238" s="35"/>
      <c r="S238" s="35"/>
      <c r="T238" s="35"/>
      <c r="U238" s="2"/>
      <c r="W238"/>
      <c r="Z238" s="20"/>
      <c r="AA238" s="19"/>
      <c r="AB238" s="20"/>
      <c r="AC238" s="19"/>
      <c r="AD238" s="20"/>
      <c r="AE238" s="19"/>
      <c r="AF238" s="20"/>
      <c r="AG238" s="19"/>
      <c r="AH238" s="20"/>
      <c r="AI238" s="19"/>
      <c r="AJ238" s="20"/>
      <c r="AK238" s="19"/>
      <c r="AL238" s="20"/>
      <c r="AM238" s="19"/>
      <c r="AN238" s="15"/>
      <c r="AO238" s="19"/>
      <c r="AP238" s="15"/>
      <c r="AQ238" s="19"/>
      <c r="AR238" s="15"/>
      <c r="AS238" s="19"/>
      <c r="AT238" s="15"/>
      <c r="AU238" s="19"/>
      <c r="AV238" s="15"/>
      <c r="AW238" s="19"/>
      <c r="AX238" s="15"/>
      <c r="AY238" s="19"/>
      <c r="AZ238" s="15"/>
      <c r="BA238" s="19"/>
      <c r="BB238"/>
      <c r="BC238" s="61"/>
      <c r="BD238" s="61"/>
      <c r="BE238" s="61"/>
      <c r="BF238" s="60"/>
      <c r="BG238" s="19"/>
      <c r="BH238" s="17"/>
      <c r="BI238" s="15"/>
      <c r="BJ238" s="19"/>
      <c r="BK238" s="15"/>
      <c r="BL238" s="19"/>
      <c r="BM238" s="19"/>
      <c r="BN238" s="19"/>
      <c r="BO238" s="20"/>
      <c r="BP238" s="19"/>
      <c r="BQ238" s="15"/>
      <c r="BR238" s="19"/>
      <c r="BS238" s="19"/>
      <c r="BT238" s="19"/>
      <c r="BU238" s="19"/>
      <c r="CI238"/>
      <c r="CJ238"/>
      <c r="CK238"/>
      <c r="CL238"/>
    </row>
    <row r="239" spans="1:90" hidden="1" x14ac:dyDescent="0.25">
      <c r="A239" s="41"/>
      <c r="B239" s="29"/>
      <c r="C239" s="30"/>
      <c r="F239" s="3"/>
      <c r="G239" s="1"/>
      <c r="H239" s="1"/>
      <c r="I239" s="1"/>
      <c r="J239" s="1"/>
      <c r="K239" s="1"/>
      <c r="O239" s="19"/>
      <c r="P239" s="2"/>
      <c r="Q239" s="12"/>
      <c r="R239" s="35"/>
      <c r="S239" s="35"/>
      <c r="T239" s="35"/>
      <c r="U239" s="2"/>
      <c r="W239"/>
      <c r="Z239" s="20"/>
      <c r="AA239" s="19"/>
      <c r="AB239" s="20"/>
      <c r="AC239" s="19"/>
      <c r="AD239" s="20"/>
      <c r="AE239" s="19"/>
      <c r="AF239" s="20"/>
      <c r="AG239" s="19"/>
      <c r="AH239" s="20"/>
      <c r="AI239" s="19"/>
      <c r="AJ239" s="20"/>
      <c r="AK239" s="19"/>
      <c r="AL239" s="20"/>
      <c r="AM239" s="19"/>
      <c r="AN239" s="15"/>
      <c r="AO239" s="19"/>
      <c r="AP239" s="15"/>
      <c r="AQ239" s="19"/>
      <c r="AR239" s="15"/>
      <c r="AS239" s="19"/>
      <c r="AT239" s="15"/>
      <c r="AU239" s="19"/>
      <c r="AV239" s="15"/>
      <c r="AW239" s="19"/>
      <c r="AX239" s="15"/>
      <c r="AY239" s="19"/>
      <c r="AZ239" s="15"/>
      <c r="BA239" s="19"/>
      <c r="BB239"/>
      <c r="BC239" s="61"/>
      <c r="BD239" s="61"/>
      <c r="BE239" s="61"/>
      <c r="BF239" s="60"/>
      <c r="BG239" s="19"/>
      <c r="BH239" s="17"/>
      <c r="BI239" s="15"/>
      <c r="BJ239" s="19"/>
      <c r="BK239" s="15"/>
      <c r="BL239" s="19"/>
      <c r="BM239" s="19"/>
      <c r="BN239" s="19"/>
      <c r="BO239" s="20"/>
      <c r="BP239" s="19"/>
      <c r="BQ239" s="15"/>
      <c r="BR239" s="19"/>
      <c r="BS239" s="19"/>
      <c r="BT239" s="19"/>
      <c r="BU239" s="19"/>
      <c r="CI239"/>
      <c r="CJ239"/>
      <c r="CK239"/>
      <c r="CL239"/>
    </row>
    <row r="240" spans="1:90" hidden="1" x14ac:dyDescent="0.25">
      <c r="A240" s="115"/>
      <c r="B240" s="116"/>
      <c r="C240" s="96"/>
      <c r="D240" s="97"/>
      <c r="E240" s="97"/>
      <c r="F240" s="110"/>
      <c r="G240" s="99"/>
      <c r="H240" s="99"/>
      <c r="I240" s="99"/>
      <c r="J240" s="99"/>
      <c r="K240" s="99"/>
      <c r="L240" s="97"/>
      <c r="M240" s="97"/>
      <c r="N240" s="97"/>
      <c r="O240" s="100"/>
      <c r="P240" s="101"/>
      <c r="Q240" s="102"/>
      <c r="R240" s="111"/>
      <c r="S240" s="111"/>
      <c r="T240" s="111"/>
      <c r="U240" s="101"/>
      <c r="V240" s="97"/>
      <c r="W240" s="97"/>
      <c r="X240" s="97"/>
      <c r="Y240" s="97"/>
      <c r="Z240" s="103"/>
      <c r="AA240" s="100"/>
      <c r="AB240" s="103"/>
      <c r="AC240" s="100"/>
      <c r="AD240" s="103"/>
      <c r="AE240" s="100"/>
      <c r="AF240" s="103"/>
      <c r="AG240" s="100"/>
      <c r="AH240" s="103"/>
      <c r="AI240" s="100"/>
      <c r="AJ240" s="103"/>
      <c r="AK240" s="100"/>
      <c r="AL240" s="103"/>
      <c r="AM240" s="100"/>
      <c r="AN240" s="104"/>
      <c r="AO240" s="100"/>
      <c r="AP240" s="104"/>
      <c r="AQ240" s="100"/>
      <c r="AR240" s="104"/>
      <c r="AS240" s="100"/>
      <c r="AT240" s="104"/>
      <c r="AU240" s="100"/>
      <c r="AV240" s="104"/>
      <c r="AW240" s="100"/>
      <c r="AX240" s="104"/>
      <c r="AY240" s="100"/>
      <c r="AZ240" s="104"/>
      <c r="BA240" s="100"/>
      <c r="BB240" s="97"/>
      <c r="BC240" s="112"/>
      <c r="BD240" s="112"/>
      <c r="BE240" s="112"/>
      <c r="BF240" s="105"/>
      <c r="BG240" s="100"/>
      <c r="BH240" s="106"/>
      <c r="BI240" s="104"/>
      <c r="BJ240" s="100"/>
      <c r="BK240" s="104"/>
      <c r="BL240" s="100"/>
      <c r="BM240" s="100"/>
      <c r="BN240" s="100"/>
      <c r="BO240" s="103"/>
      <c r="BP240" s="100"/>
      <c r="BQ240" s="104"/>
      <c r="BR240" s="100"/>
      <c r="BS240" s="100"/>
      <c r="BT240" s="100"/>
      <c r="BU240" s="100"/>
      <c r="CI240"/>
      <c r="CJ240"/>
      <c r="CK240"/>
      <c r="CL240"/>
    </row>
    <row r="241" spans="1:90" hidden="1" x14ac:dyDescent="0.25">
      <c r="A241" s="41"/>
      <c r="B241" s="29"/>
      <c r="C241" s="30"/>
      <c r="F241" s="3"/>
      <c r="G241" s="1"/>
      <c r="H241" s="1"/>
      <c r="I241" s="1"/>
      <c r="J241" s="1"/>
      <c r="K241" s="1"/>
      <c r="O241" s="19"/>
      <c r="P241" s="2"/>
      <c r="Q241" s="12"/>
      <c r="R241" s="35"/>
      <c r="S241" s="35"/>
      <c r="T241" s="35"/>
      <c r="U241" s="2"/>
      <c r="W241"/>
      <c r="Z241" s="20"/>
      <c r="AA241" s="19"/>
      <c r="AB241" s="20"/>
      <c r="AC241" s="19"/>
      <c r="AD241" s="20"/>
      <c r="AE241" s="19"/>
      <c r="AF241" s="20"/>
      <c r="AG241" s="19"/>
      <c r="AH241" s="20"/>
      <c r="AI241" s="19"/>
      <c r="AJ241" s="20"/>
      <c r="AK241" s="19"/>
      <c r="AL241" s="20"/>
      <c r="AM241" s="19"/>
      <c r="AN241" s="15"/>
      <c r="AO241" s="19"/>
      <c r="AP241" s="15"/>
      <c r="AQ241" s="19"/>
      <c r="AR241" s="15"/>
      <c r="AS241" s="19"/>
      <c r="AT241" s="15"/>
      <c r="AU241" s="19"/>
      <c r="AV241" s="15"/>
      <c r="AW241" s="19"/>
      <c r="AX241" s="15"/>
      <c r="AY241" s="19"/>
      <c r="AZ241" s="15"/>
      <c r="BA241" s="19"/>
      <c r="BB241"/>
      <c r="BC241" s="61"/>
      <c r="BD241" s="61"/>
      <c r="BE241" s="61"/>
      <c r="BF241" s="60"/>
      <c r="BG241" s="19"/>
      <c r="BH241" s="17"/>
      <c r="BI241" s="15"/>
      <c r="BJ241" s="19"/>
      <c r="BK241" s="15"/>
      <c r="BL241" s="19"/>
      <c r="BM241" s="19"/>
      <c r="BN241" s="19"/>
      <c r="BO241" s="20"/>
      <c r="BP241" s="19"/>
      <c r="BQ241" s="15"/>
      <c r="BR241" s="19"/>
      <c r="BS241" s="19"/>
      <c r="BT241" s="19"/>
      <c r="BU241" s="19"/>
      <c r="CI241"/>
      <c r="CJ241"/>
      <c r="CK241"/>
      <c r="CL241"/>
    </row>
    <row r="242" spans="1:90" hidden="1" x14ac:dyDescent="0.25">
      <c r="A242" s="41"/>
      <c r="B242" s="29"/>
      <c r="C242" s="30"/>
      <c r="F242" s="3"/>
      <c r="G242" s="1"/>
      <c r="H242" s="1"/>
      <c r="I242" s="1"/>
      <c r="J242" s="1"/>
      <c r="K242" s="1"/>
      <c r="O242" s="19"/>
      <c r="P242" s="2"/>
      <c r="Q242" s="12"/>
      <c r="R242" s="35"/>
      <c r="S242" s="35"/>
      <c r="T242" s="35"/>
      <c r="U242" s="2"/>
      <c r="W242"/>
      <c r="Z242" s="20"/>
      <c r="AA242" s="19"/>
      <c r="AB242" s="20"/>
      <c r="AC242" s="19"/>
      <c r="AD242" s="20"/>
      <c r="AE242" s="19"/>
      <c r="AF242" s="20"/>
      <c r="AG242" s="19"/>
      <c r="AH242" s="20"/>
      <c r="AI242" s="19"/>
      <c r="AJ242" s="20"/>
      <c r="AK242" s="19"/>
      <c r="AL242" s="20"/>
      <c r="AM242" s="19"/>
      <c r="AN242" s="15"/>
      <c r="AO242" s="19"/>
      <c r="AP242" s="15"/>
      <c r="AQ242" s="19"/>
      <c r="AR242" s="15"/>
      <c r="AS242" s="19"/>
      <c r="AT242" s="15"/>
      <c r="AU242" s="19"/>
      <c r="AV242" s="15"/>
      <c r="AW242" s="19"/>
      <c r="AX242" s="15"/>
      <c r="AY242" s="19"/>
      <c r="AZ242" s="15"/>
      <c r="BA242" s="19"/>
      <c r="BB242"/>
      <c r="BC242" s="61"/>
      <c r="BD242" s="61"/>
      <c r="BE242" s="61"/>
      <c r="BF242" s="60"/>
      <c r="BG242" s="19"/>
      <c r="BH242" s="17"/>
      <c r="BI242" s="15"/>
      <c r="BJ242" s="19"/>
      <c r="BK242" s="15"/>
      <c r="BL242" s="19"/>
      <c r="BM242" s="19"/>
      <c r="BN242" s="19"/>
      <c r="BO242" s="20"/>
      <c r="BP242" s="19"/>
      <c r="BQ242" s="15"/>
      <c r="BR242" s="19"/>
      <c r="BS242" s="19"/>
      <c r="BT242" s="19"/>
      <c r="BU242" s="19"/>
      <c r="CI242"/>
      <c r="CJ242"/>
      <c r="CK242"/>
      <c r="CL242"/>
    </row>
    <row r="243" spans="1:90" hidden="1" x14ac:dyDescent="0.25">
      <c r="A243" s="108"/>
      <c r="B243" s="116"/>
      <c r="C243" s="96"/>
      <c r="D243" s="97"/>
      <c r="E243" s="97"/>
      <c r="F243" s="110"/>
      <c r="G243" s="99"/>
      <c r="H243" s="99"/>
      <c r="I243" s="99"/>
      <c r="J243" s="99"/>
      <c r="K243" s="99"/>
      <c r="L243" s="97"/>
      <c r="M243" s="97"/>
      <c r="N243" s="97"/>
      <c r="O243" s="100"/>
      <c r="P243" s="101"/>
      <c r="Q243" s="102"/>
      <c r="R243" s="111"/>
      <c r="S243" s="111"/>
      <c r="T243" s="111"/>
      <c r="U243" s="101"/>
      <c r="V243" s="97"/>
      <c r="W243" s="97"/>
      <c r="X243" s="97"/>
      <c r="Y243" s="97"/>
      <c r="Z243" s="103"/>
      <c r="AA243" s="100"/>
      <c r="AB243" s="103"/>
      <c r="AC243" s="100"/>
      <c r="AD243" s="103"/>
      <c r="AE243" s="100"/>
      <c r="AF243" s="103"/>
      <c r="AG243" s="100"/>
      <c r="AH243" s="103"/>
      <c r="AI243" s="100"/>
      <c r="AJ243" s="103"/>
      <c r="AK243" s="100"/>
      <c r="AL243" s="103"/>
      <c r="AM243" s="100"/>
      <c r="AN243" s="104"/>
      <c r="AO243" s="100"/>
      <c r="AP243" s="104"/>
      <c r="AQ243" s="100"/>
      <c r="AR243" s="104"/>
      <c r="AS243" s="100"/>
      <c r="AT243" s="104"/>
      <c r="AU243" s="100"/>
      <c r="AV243" s="104"/>
      <c r="AW243" s="100"/>
      <c r="AX243" s="104"/>
      <c r="AY243" s="100"/>
      <c r="AZ243" s="104"/>
      <c r="BA243" s="100"/>
      <c r="BB243" s="97"/>
      <c r="BC243" s="112"/>
      <c r="BD243" s="112"/>
      <c r="BE243" s="112"/>
      <c r="BF243" s="105"/>
      <c r="BG243" s="100"/>
      <c r="BH243" s="106"/>
      <c r="BI243" s="104"/>
      <c r="BJ243" s="100"/>
      <c r="BK243" s="104"/>
      <c r="BL243" s="100"/>
      <c r="BM243" s="100"/>
      <c r="BN243" s="100"/>
      <c r="BO243" s="103"/>
      <c r="BP243" s="100"/>
      <c r="BQ243" s="104"/>
      <c r="BR243" s="100"/>
      <c r="BS243" s="100"/>
      <c r="BT243" s="100"/>
      <c r="BU243" s="100"/>
      <c r="CI243"/>
      <c r="CJ243"/>
      <c r="CK243"/>
      <c r="CL243"/>
    </row>
    <row r="244" spans="1:90" hidden="1" x14ac:dyDescent="0.25">
      <c r="A244" s="115"/>
      <c r="B244" s="116"/>
      <c r="C244" s="96"/>
      <c r="D244" s="97"/>
      <c r="E244" s="97"/>
      <c r="F244" s="110"/>
      <c r="G244" s="99"/>
      <c r="H244" s="99"/>
      <c r="I244" s="99"/>
      <c r="J244" s="99"/>
      <c r="K244" s="99"/>
      <c r="L244" s="97"/>
      <c r="M244" s="97"/>
      <c r="N244" s="97"/>
      <c r="O244" s="100"/>
      <c r="P244" s="101"/>
      <c r="Q244" s="102"/>
      <c r="R244" s="111"/>
      <c r="S244" s="111"/>
      <c r="T244" s="111"/>
      <c r="U244" s="101"/>
      <c r="V244" s="97"/>
      <c r="W244" s="97"/>
      <c r="X244" s="97"/>
      <c r="Y244" s="97"/>
      <c r="Z244" s="103"/>
      <c r="AA244" s="100"/>
      <c r="AB244" s="103"/>
      <c r="AC244" s="100"/>
      <c r="AD244" s="103"/>
      <c r="AE244" s="100"/>
      <c r="AF244" s="103"/>
      <c r="AG244" s="100"/>
      <c r="AH244" s="103"/>
      <c r="AI244" s="100"/>
      <c r="AJ244" s="103"/>
      <c r="AK244" s="100"/>
      <c r="AL244" s="103"/>
      <c r="AM244" s="100"/>
      <c r="AN244" s="104"/>
      <c r="AO244" s="100"/>
      <c r="AP244" s="104"/>
      <c r="AQ244" s="100"/>
      <c r="AR244" s="104"/>
      <c r="AS244" s="100"/>
      <c r="AT244" s="104"/>
      <c r="AU244" s="100"/>
      <c r="AV244" s="104"/>
      <c r="AW244" s="100"/>
      <c r="AX244" s="104"/>
      <c r="AY244" s="100"/>
      <c r="AZ244" s="104"/>
      <c r="BA244" s="100"/>
      <c r="BB244" s="97"/>
      <c r="BC244" s="112"/>
      <c r="BD244" s="112"/>
      <c r="BE244" s="112"/>
      <c r="BF244" s="105"/>
      <c r="BG244" s="100"/>
      <c r="BH244" s="106"/>
      <c r="BI244" s="104"/>
      <c r="BJ244" s="100"/>
      <c r="BK244" s="104"/>
      <c r="BL244" s="100"/>
      <c r="BM244" s="100"/>
      <c r="BN244" s="100"/>
      <c r="BO244" s="103"/>
      <c r="BP244" s="100"/>
      <c r="BQ244" s="104"/>
      <c r="BR244" s="100"/>
      <c r="BS244" s="100"/>
      <c r="BT244" s="100"/>
      <c r="BU244" s="100"/>
      <c r="CI244"/>
      <c r="CJ244"/>
      <c r="CK244"/>
      <c r="CL244"/>
    </row>
    <row r="245" spans="1:90" hidden="1" x14ac:dyDescent="0.25">
      <c r="A245" s="113"/>
      <c r="B245" s="29"/>
      <c r="C245" s="30"/>
      <c r="F245" s="3"/>
      <c r="G245" s="1"/>
      <c r="H245" s="1"/>
      <c r="I245" s="1"/>
      <c r="J245" s="1"/>
      <c r="K245" s="1"/>
      <c r="O245" s="19"/>
      <c r="P245" s="2"/>
      <c r="Q245" s="12"/>
      <c r="R245" s="46"/>
      <c r="S245" s="46"/>
      <c r="T245" s="46"/>
      <c r="U245" s="2"/>
      <c r="W245"/>
      <c r="Z245" s="20"/>
      <c r="AA245" s="19"/>
      <c r="AB245" s="20"/>
      <c r="AC245" s="19"/>
      <c r="AD245" s="20"/>
      <c r="AE245" s="19"/>
      <c r="AF245" s="20"/>
      <c r="AG245" s="19"/>
      <c r="AH245" s="20"/>
      <c r="AI245" s="19"/>
      <c r="AJ245" s="20"/>
      <c r="AK245" s="19"/>
      <c r="AL245" s="20"/>
      <c r="AM245" s="19"/>
      <c r="AN245" s="15"/>
      <c r="AO245" s="19"/>
      <c r="AP245" s="15"/>
      <c r="AQ245" s="19"/>
      <c r="AR245" s="15"/>
      <c r="AS245" s="19"/>
      <c r="AT245" s="15"/>
      <c r="AU245" s="19"/>
      <c r="AV245" s="15"/>
      <c r="AW245" s="19"/>
      <c r="AX245" s="15"/>
      <c r="AY245" s="19"/>
      <c r="AZ245" s="15"/>
      <c r="BA245" s="19"/>
      <c r="BB245"/>
      <c r="BC245" s="61"/>
      <c r="BD245" s="61"/>
      <c r="BE245" s="61"/>
      <c r="BF245" s="60"/>
      <c r="BG245" s="19"/>
      <c r="BH245" s="17"/>
      <c r="BI245" s="15"/>
      <c r="BJ245" s="19"/>
      <c r="BK245" s="15"/>
      <c r="BL245" s="19"/>
      <c r="BM245" s="19"/>
      <c r="BN245" s="19"/>
      <c r="BO245" s="20"/>
      <c r="BP245" s="19"/>
      <c r="BQ245" s="15"/>
      <c r="BR245" s="19"/>
      <c r="BS245" s="19"/>
      <c r="BT245" s="19"/>
      <c r="BU245" s="19"/>
      <c r="CI245"/>
      <c r="CJ245"/>
      <c r="CK245"/>
      <c r="CL245"/>
    </row>
    <row r="246" spans="1:90" hidden="1" x14ac:dyDescent="0.25">
      <c r="A246" s="113"/>
      <c r="B246" s="29"/>
      <c r="C246" s="30"/>
      <c r="F246" s="3"/>
      <c r="G246" s="1"/>
      <c r="H246" s="1"/>
      <c r="I246" s="1"/>
      <c r="J246" s="1"/>
      <c r="K246" s="1"/>
      <c r="O246" s="19"/>
      <c r="P246" s="2"/>
      <c r="Q246" s="12"/>
      <c r="R246" s="46"/>
      <c r="S246" s="46"/>
      <c r="T246" s="46"/>
      <c r="U246" s="2"/>
      <c r="W246"/>
      <c r="Z246" s="20"/>
      <c r="AA246" s="19"/>
      <c r="AB246" s="20"/>
      <c r="AC246" s="19"/>
      <c r="AD246" s="20"/>
      <c r="AE246" s="19"/>
      <c r="AF246" s="20"/>
      <c r="AG246" s="19"/>
      <c r="AH246" s="20"/>
      <c r="AI246" s="19"/>
      <c r="AJ246" s="20"/>
      <c r="AK246" s="19"/>
      <c r="AL246" s="20"/>
      <c r="AM246" s="19"/>
      <c r="AN246" s="15"/>
      <c r="AO246" s="19"/>
      <c r="AP246" s="15"/>
      <c r="AQ246" s="19"/>
      <c r="AR246" s="15"/>
      <c r="AS246" s="19"/>
      <c r="AT246" s="15"/>
      <c r="AU246" s="19"/>
      <c r="AV246" s="15"/>
      <c r="AW246" s="19"/>
      <c r="AX246" s="15"/>
      <c r="AY246" s="19"/>
      <c r="AZ246" s="15"/>
      <c r="BA246" s="19"/>
      <c r="BB246"/>
      <c r="BC246" s="61"/>
      <c r="BD246" s="61"/>
      <c r="BE246" s="61"/>
      <c r="BF246" s="60"/>
      <c r="BG246" s="19"/>
      <c r="BH246" s="17"/>
      <c r="BI246" s="15"/>
      <c r="BJ246" s="19"/>
      <c r="BK246" s="15"/>
      <c r="BL246" s="19"/>
      <c r="BM246" s="19"/>
      <c r="BN246" s="19"/>
      <c r="BO246" s="20"/>
      <c r="BP246" s="19"/>
      <c r="BQ246" s="15"/>
      <c r="BR246" s="19"/>
      <c r="BS246" s="19"/>
      <c r="BT246" s="19"/>
      <c r="BU246" s="19"/>
      <c r="CI246"/>
      <c r="CJ246"/>
      <c r="CK246"/>
      <c r="CL246"/>
    </row>
    <row r="247" spans="1:90" ht="15.75" hidden="1" thickBot="1" x14ac:dyDescent="0.3">
      <c r="A247" s="34"/>
      <c r="B247" s="29"/>
      <c r="C247" s="30"/>
      <c r="F247" s="3"/>
      <c r="G247" s="1"/>
      <c r="H247" s="1"/>
      <c r="I247" s="1"/>
      <c r="J247" s="1"/>
      <c r="K247" s="1"/>
      <c r="O247" s="19"/>
      <c r="P247" s="2"/>
      <c r="Q247" s="12"/>
      <c r="R247" s="35"/>
      <c r="S247" s="35"/>
      <c r="T247" s="35"/>
      <c r="U247" s="2"/>
      <c r="W247"/>
      <c r="Z247" s="20"/>
      <c r="AA247" s="19"/>
      <c r="AB247" s="20"/>
      <c r="AC247" s="19"/>
      <c r="AD247" s="20"/>
      <c r="AE247" s="19"/>
      <c r="AF247" s="20"/>
      <c r="AG247" s="19"/>
      <c r="AH247" s="20"/>
      <c r="AI247" s="19"/>
      <c r="AJ247" s="20"/>
      <c r="AK247" s="19"/>
      <c r="AL247" s="20"/>
      <c r="AM247" s="19"/>
      <c r="AN247" s="15"/>
      <c r="AO247" s="19"/>
      <c r="AP247" s="15"/>
      <c r="AQ247" s="19"/>
      <c r="AR247" s="15"/>
      <c r="AS247" s="19"/>
      <c r="AT247" s="15"/>
      <c r="AU247" s="19"/>
      <c r="AV247" s="15"/>
      <c r="AW247" s="19"/>
      <c r="AX247" s="15"/>
      <c r="AY247" s="19"/>
      <c r="AZ247" s="15"/>
      <c r="BA247" s="19"/>
      <c r="BB247"/>
      <c r="BC247" s="61"/>
      <c r="BD247" s="61"/>
      <c r="BE247" s="61"/>
      <c r="BF247" s="60"/>
      <c r="BG247" s="19"/>
      <c r="BH247" s="17"/>
      <c r="BI247" s="15"/>
      <c r="BJ247" s="19"/>
      <c r="BK247" s="15"/>
      <c r="BL247" s="19"/>
      <c r="BM247" s="19"/>
      <c r="BN247" s="19"/>
      <c r="BO247" s="20"/>
      <c r="BP247" s="19"/>
      <c r="BQ247" s="15"/>
      <c r="BR247" s="19"/>
      <c r="BS247" s="19"/>
      <c r="BT247" s="19"/>
      <c r="BU247" s="19"/>
      <c r="CI247"/>
      <c r="CJ247"/>
      <c r="CK247"/>
      <c r="CL247"/>
    </row>
    <row r="248" spans="1:90" ht="15.75" hidden="1" thickBot="1" x14ac:dyDescent="0.3">
      <c r="A248" s="117"/>
      <c r="B248" s="116"/>
      <c r="C248" s="96"/>
      <c r="D248" s="97"/>
      <c r="E248" s="97"/>
      <c r="F248" s="110"/>
      <c r="G248" s="99"/>
      <c r="H248" s="99"/>
      <c r="I248" s="99"/>
      <c r="J248" s="99"/>
      <c r="K248" s="99"/>
      <c r="L248" s="97"/>
      <c r="M248" s="97"/>
      <c r="N248" s="97"/>
      <c r="O248" s="100"/>
      <c r="P248" s="101"/>
      <c r="Q248" s="102"/>
      <c r="R248" s="111"/>
      <c r="S248" s="111"/>
      <c r="T248" s="111"/>
      <c r="U248" s="101"/>
      <c r="V248" s="97"/>
      <c r="W248" s="97"/>
      <c r="X248" s="97"/>
      <c r="Y248" s="97"/>
      <c r="Z248" s="103"/>
      <c r="AA248" s="100"/>
      <c r="AB248" s="103"/>
      <c r="AC248" s="100"/>
      <c r="AD248" s="103"/>
      <c r="AE248" s="100"/>
      <c r="AF248" s="103"/>
      <c r="AG248" s="100"/>
      <c r="AH248" s="103"/>
      <c r="AI248" s="100"/>
      <c r="AJ248" s="103"/>
      <c r="AK248" s="100"/>
      <c r="AL248" s="103"/>
      <c r="AM248" s="100"/>
      <c r="AN248" s="104"/>
      <c r="AO248" s="100"/>
      <c r="AP248" s="104"/>
      <c r="AQ248" s="100"/>
      <c r="AR248" s="104"/>
      <c r="AS248" s="100"/>
      <c r="AT248" s="104"/>
      <c r="AU248" s="100"/>
      <c r="AV248" s="104"/>
      <c r="AW248" s="100"/>
      <c r="AX248" s="104"/>
      <c r="AY248" s="100"/>
      <c r="AZ248" s="104"/>
      <c r="BA248" s="100"/>
      <c r="BB248" s="97"/>
      <c r="BC248" s="112"/>
      <c r="BD248" s="112"/>
      <c r="BE248" s="112"/>
      <c r="BF248" s="105"/>
      <c r="BG248" s="100"/>
      <c r="BH248" s="106"/>
      <c r="BI248" s="104"/>
      <c r="BJ248" s="100"/>
      <c r="BK248" s="104"/>
      <c r="BL248" s="100"/>
      <c r="BM248" s="100"/>
      <c r="BN248" s="100"/>
      <c r="BO248" s="103"/>
      <c r="BP248" s="100"/>
      <c r="BQ248" s="104"/>
      <c r="BR248" s="100"/>
      <c r="BS248" s="100"/>
      <c r="BT248" s="100"/>
      <c r="BU248" s="100"/>
      <c r="CI248"/>
      <c r="CJ248"/>
      <c r="CK248"/>
      <c r="CL248"/>
    </row>
    <row r="249" spans="1:90" ht="15.75" hidden="1" thickBot="1" x14ac:dyDescent="0.3">
      <c r="A249" s="34"/>
      <c r="B249" s="29"/>
      <c r="C249" s="30"/>
      <c r="F249" s="3"/>
      <c r="G249" s="1"/>
      <c r="H249" s="1"/>
      <c r="I249" s="1"/>
      <c r="J249" s="1"/>
      <c r="K249" s="1"/>
      <c r="O249" s="19"/>
      <c r="P249" s="2"/>
      <c r="Q249" s="12"/>
      <c r="R249" s="35"/>
      <c r="S249" s="35"/>
      <c r="T249" s="35"/>
      <c r="U249" s="2"/>
      <c r="W249"/>
      <c r="Z249" s="20"/>
      <c r="AA249" s="19"/>
      <c r="AB249" s="20"/>
      <c r="AC249" s="19"/>
      <c r="AD249" s="20"/>
      <c r="AE249" s="19"/>
      <c r="AF249" s="20"/>
      <c r="AG249" s="19"/>
      <c r="AH249" s="20"/>
      <c r="AI249" s="19"/>
      <c r="AJ249" s="20"/>
      <c r="AK249" s="19"/>
      <c r="AL249" s="20"/>
      <c r="AM249" s="19"/>
      <c r="AN249" s="15"/>
      <c r="AO249" s="19"/>
      <c r="AP249" s="15"/>
      <c r="AQ249" s="19"/>
      <c r="AR249" s="15"/>
      <c r="AS249" s="19"/>
      <c r="AT249" s="15"/>
      <c r="AU249" s="19"/>
      <c r="AV249" s="15"/>
      <c r="AW249" s="19"/>
      <c r="AX249" s="15"/>
      <c r="AY249" s="19"/>
      <c r="AZ249" s="15"/>
      <c r="BA249" s="19"/>
      <c r="BB249"/>
      <c r="BC249" s="61"/>
      <c r="BD249" s="61"/>
      <c r="BE249" s="61"/>
      <c r="BF249" s="60"/>
      <c r="BG249" s="19"/>
      <c r="BH249" s="17"/>
      <c r="BI249" s="15"/>
      <c r="BJ249" s="19"/>
      <c r="BK249" s="15"/>
      <c r="BL249" s="19"/>
      <c r="BM249" s="19"/>
      <c r="BN249" s="19"/>
      <c r="BO249" s="20"/>
      <c r="BP249" s="19"/>
      <c r="BQ249" s="15"/>
      <c r="BR249" s="19"/>
      <c r="BS249" s="19"/>
      <c r="BT249" s="19"/>
      <c r="BU249" s="19"/>
      <c r="CI249"/>
      <c r="CJ249"/>
      <c r="CK249"/>
      <c r="CL249"/>
    </row>
    <row r="250" spans="1:90" ht="15.75" hidden="1" thickBot="1" x14ac:dyDescent="0.3">
      <c r="A250" s="34"/>
      <c r="B250" s="29"/>
      <c r="C250" s="30"/>
      <c r="F250" s="3"/>
      <c r="G250" s="1"/>
      <c r="H250" s="1"/>
      <c r="I250" s="1"/>
      <c r="J250" s="1"/>
      <c r="K250" s="1"/>
      <c r="O250" s="19"/>
      <c r="P250" s="2"/>
      <c r="Q250" s="12"/>
      <c r="R250" s="35"/>
      <c r="S250" s="35"/>
      <c r="T250" s="35"/>
      <c r="U250" s="2"/>
      <c r="W250"/>
      <c r="Z250" s="20"/>
      <c r="AA250" s="19"/>
      <c r="AB250" s="20"/>
      <c r="AC250" s="19"/>
      <c r="AD250" s="20"/>
      <c r="AE250" s="19"/>
      <c r="AF250" s="20"/>
      <c r="AG250" s="19"/>
      <c r="AH250" s="20"/>
      <c r="AI250" s="19"/>
      <c r="AJ250" s="20"/>
      <c r="AK250" s="19"/>
      <c r="AL250" s="20"/>
      <c r="AM250" s="19"/>
      <c r="AN250" s="15"/>
      <c r="AO250" s="19"/>
      <c r="AP250" s="15"/>
      <c r="AQ250" s="19"/>
      <c r="AR250" s="15"/>
      <c r="AS250" s="19"/>
      <c r="AT250" s="15"/>
      <c r="AU250" s="19"/>
      <c r="AV250" s="15"/>
      <c r="AW250" s="19"/>
      <c r="AX250" s="15"/>
      <c r="AY250" s="19"/>
      <c r="AZ250" s="15"/>
      <c r="BA250" s="19"/>
      <c r="BB250"/>
      <c r="BC250" s="61"/>
      <c r="BD250" s="61"/>
      <c r="BE250" s="61"/>
      <c r="BF250" s="60"/>
      <c r="BG250" s="19"/>
      <c r="BH250" s="17"/>
      <c r="BI250" s="15"/>
      <c r="BJ250" s="19"/>
      <c r="BK250" s="15"/>
      <c r="BL250" s="19"/>
      <c r="BM250" s="19"/>
      <c r="BN250" s="19"/>
      <c r="BO250" s="20"/>
      <c r="BP250" s="19"/>
      <c r="BQ250" s="15"/>
      <c r="BR250" s="19"/>
      <c r="BS250" s="19"/>
      <c r="BT250" s="19"/>
      <c r="BU250" s="19"/>
      <c r="CI250"/>
      <c r="CJ250"/>
      <c r="CK250"/>
      <c r="CL250"/>
    </row>
    <row r="251" spans="1:90" ht="15.75" hidden="1" thickBot="1" x14ac:dyDescent="0.3">
      <c r="A251" s="34"/>
      <c r="B251" s="29"/>
      <c r="C251" s="30"/>
      <c r="F251" s="3"/>
      <c r="G251" s="1"/>
      <c r="H251" s="1"/>
      <c r="I251" s="1"/>
      <c r="J251" s="1"/>
      <c r="K251" s="1"/>
      <c r="O251" s="19"/>
      <c r="P251" s="2"/>
      <c r="Q251" s="12"/>
      <c r="R251" s="35"/>
      <c r="S251" s="35"/>
      <c r="T251" s="35"/>
      <c r="U251" s="2"/>
      <c r="W251"/>
      <c r="Z251" s="20"/>
      <c r="AA251" s="19"/>
      <c r="AB251" s="20"/>
      <c r="AC251" s="19"/>
      <c r="AD251" s="20"/>
      <c r="AE251" s="19"/>
      <c r="AF251" s="20"/>
      <c r="AG251" s="19"/>
      <c r="AH251" s="20"/>
      <c r="AI251" s="19"/>
      <c r="AJ251" s="20"/>
      <c r="AK251" s="19"/>
      <c r="AL251" s="20"/>
      <c r="AM251" s="19"/>
      <c r="AN251" s="15"/>
      <c r="AO251" s="19"/>
      <c r="AP251" s="15"/>
      <c r="AQ251" s="19"/>
      <c r="AR251" s="15"/>
      <c r="AS251" s="19"/>
      <c r="AT251" s="15"/>
      <c r="AU251" s="19"/>
      <c r="AV251" s="15"/>
      <c r="AW251" s="19"/>
      <c r="AX251" s="15"/>
      <c r="AY251" s="19"/>
      <c r="AZ251" s="15"/>
      <c r="BA251" s="19"/>
      <c r="BB251"/>
      <c r="BC251" s="61"/>
      <c r="BD251" s="61"/>
      <c r="BE251" s="61"/>
      <c r="BF251" s="60"/>
      <c r="BG251" s="19"/>
      <c r="BH251" s="17"/>
      <c r="BI251" s="15"/>
      <c r="BJ251" s="19"/>
      <c r="BK251" s="15"/>
      <c r="BL251" s="19"/>
      <c r="BM251" s="19"/>
      <c r="BN251" s="19"/>
      <c r="BO251" s="20"/>
      <c r="BP251" s="19"/>
      <c r="BQ251" s="15"/>
      <c r="BR251" s="19"/>
      <c r="BS251" s="19"/>
      <c r="BT251" s="19"/>
      <c r="BU251" s="19"/>
      <c r="CI251"/>
      <c r="CJ251"/>
      <c r="CK251"/>
      <c r="CL251"/>
    </row>
    <row r="252" spans="1:90" ht="15.75" hidden="1" thickBot="1" x14ac:dyDescent="0.3">
      <c r="A252" s="34"/>
      <c r="B252" s="29"/>
      <c r="C252" s="30"/>
      <c r="F252" s="3"/>
      <c r="G252" s="1"/>
      <c r="H252" s="1"/>
      <c r="I252" s="1"/>
      <c r="J252" s="1"/>
      <c r="K252" s="1"/>
      <c r="O252" s="19"/>
      <c r="P252" s="2"/>
      <c r="Q252" s="12"/>
      <c r="R252" s="46"/>
      <c r="S252" s="46"/>
      <c r="T252" s="46"/>
      <c r="U252" s="2"/>
      <c r="W252"/>
      <c r="Z252" s="20"/>
      <c r="AA252" s="19"/>
      <c r="AB252" s="20"/>
      <c r="AC252" s="19"/>
      <c r="AD252" s="20"/>
      <c r="AE252" s="19"/>
      <c r="AF252" s="20"/>
      <c r="AG252" s="19"/>
      <c r="AH252" s="20"/>
      <c r="AI252" s="19"/>
      <c r="AJ252" s="20"/>
      <c r="AK252" s="19"/>
      <c r="AL252" s="20"/>
      <c r="AM252" s="19"/>
      <c r="AN252" s="15"/>
      <c r="AO252" s="19"/>
      <c r="AP252" s="15"/>
      <c r="AQ252" s="19"/>
      <c r="AR252" s="15"/>
      <c r="AS252" s="19"/>
      <c r="AT252" s="15"/>
      <c r="AU252" s="19"/>
      <c r="AV252" s="15"/>
      <c r="AW252" s="19"/>
      <c r="AX252" s="15"/>
      <c r="AY252" s="19"/>
      <c r="AZ252" s="15"/>
      <c r="BA252" s="19"/>
      <c r="BB252"/>
      <c r="BC252" s="61"/>
      <c r="BD252" s="61"/>
      <c r="BE252" s="61"/>
      <c r="BF252" s="60"/>
      <c r="BG252" s="19"/>
      <c r="BH252" s="17"/>
      <c r="BI252" s="15"/>
      <c r="BJ252" s="19"/>
      <c r="BK252" s="15"/>
      <c r="BL252" s="19"/>
      <c r="BM252" s="19"/>
      <c r="BN252" s="19"/>
      <c r="BO252" s="20"/>
      <c r="BP252" s="19"/>
      <c r="BQ252" s="15"/>
      <c r="BR252" s="19"/>
      <c r="BS252" s="19"/>
      <c r="BT252" s="19"/>
      <c r="BU252" s="19"/>
      <c r="CI252"/>
      <c r="CJ252"/>
      <c r="CK252"/>
      <c r="CL252"/>
    </row>
    <row r="253" spans="1:90" ht="15.75" hidden="1" thickBot="1" x14ac:dyDescent="0.3">
      <c r="A253" s="34"/>
      <c r="B253" s="29"/>
      <c r="C253" s="30"/>
      <c r="F253" s="3"/>
      <c r="G253" s="1"/>
      <c r="H253" s="1"/>
      <c r="I253" s="1"/>
      <c r="J253" s="1"/>
      <c r="K253" s="1"/>
      <c r="O253" s="19"/>
      <c r="P253" s="19"/>
      <c r="Q253" s="19"/>
      <c r="R253" s="35"/>
      <c r="S253" s="35"/>
      <c r="T253" s="35"/>
      <c r="U253" s="19"/>
      <c r="W253"/>
      <c r="Z253" s="20"/>
      <c r="AA253" s="15"/>
      <c r="AB253" s="20"/>
      <c r="AC253" s="15"/>
      <c r="AD253" s="20"/>
      <c r="AE253" s="15"/>
      <c r="AF253" s="20"/>
      <c r="AG253" s="15"/>
      <c r="AH253" s="20"/>
      <c r="AI253" s="15"/>
      <c r="AJ253" s="20"/>
      <c r="AK253" s="15"/>
      <c r="AL253" s="20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/>
      <c r="BC253" s="15"/>
      <c r="BD253" s="15"/>
      <c r="BE253" s="15"/>
      <c r="BF253" s="15"/>
      <c r="BG253" s="19"/>
      <c r="BH253" s="19"/>
      <c r="BI253" s="15"/>
      <c r="BJ253" s="15"/>
      <c r="BK253" s="15"/>
      <c r="BL253" s="15"/>
      <c r="BM253" s="15"/>
      <c r="BN253" s="15"/>
      <c r="BO253" s="20"/>
      <c r="BP253" s="15"/>
      <c r="BQ253" s="15"/>
      <c r="BR253" s="19"/>
      <c r="BS253" s="19"/>
      <c r="BT253" s="19"/>
      <c r="BU253" s="19"/>
      <c r="CI253"/>
      <c r="CJ253"/>
      <c r="CK253"/>
      <c r="CL253"/>
    </row>
    <row r="254" spans="1:90" ht="15.75" hidden="1" thickBot="1" x14ac:dyDescent="0.3">
      <c r="A254" s="34"/>
      <c r="B254" s="29"/>
      <c r="C254" s="30"/>
      <c r="F254" s="3"/>
      <c r="G254" s="1"/>
      <c r="H254" s="1"/>
      <c r="I254" s="1"/>
      <c r="J254" s="1"/>
      <c r="K254" s="1"/>
      <c r="O254" s="19"/>
      <c r="P254" s="19"/>
      <c r="Q254" s="19"/>
      <c r="R254" s="19"/>
      <c r="S254" s="19"/>
      <c r="T254" s="19"/>
      <c r="U254" s="19"/>
      <c r="W254"/>
      <c r="Z254" s="20"/>
      <c r="AA254" s="15"/>
      <c r="AB254" s="20"/>
      <c r="AC254" s="15"/>
      <c r="AD254" s="20"/>
      <c r="AE254" s="15"/>
      <c r="AF254" s="20"/>
      <c r="AG254" s="15"/>
      <c r="AH254" s="20"/>
      <c r="AI254" s="15"/>
      <c r="AJ254" s="20"/>
      <c r="AK254" s="15"/>
      <c r="AL254" s="20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/>
      <c r="BC254" s="15"/>
      <c r="BD254" s="15"/>
      <c r="BE254" s="15"/>
      <c r="BF254" s="15"/>
      <c r="BG254" s="19"/>
      <c r="BH254" s="19"/>
      <c r="BI254" s="15"/>
      <c r="BJ254" s="15"/>
      <c r="BK254" s="15"/>
      <c r="BL254" s="15"/>
      <c r="BM254" s="15"/>
      <c r="BN254" s="15"/>
      <c r="BO254" s="20"/>
      <c r="BP254" s="15"/>
      <c r="BQ254" s="15"/>
      <c r="BR254" s="19"/>
      <c r="BS254" s="19"/>
      <c r="BT254" s="19"/>
      <c r="BU254" s="19"/>
      <c r="CI254"/>
      <c r="CJ254"/>
      <c r="CK254"/>
      <c r="CL254"/>
    </row>
    <row r="255" spans="1:90" ht="15.75" hidden="1" thickBot="1" x14ac:dyDescent="0.3">
      <c r="A255" s="34"/>
      <c r="B255" s="29"/>
      <c r="C255" s="30"/>
      <c r="F255" s="3"/>
      <c r="G255" s="1"/>
      <c r="H255" s="1"/>
      <c r="I255" s="1"/>
      <c r="J255" s="1"/>
      <c r="K255" s="1"/>
      <c r="O255" s="19"/>
      <c r="P255" s="19"/>
      <c r="Q255" s="19"/>
      <c r="R255" s="19"/>
      <c r="S255" s="19"/>
      <c r="T255" s="19"/>
      <c r="U255" s="19"/>
      <c r="W255"/>
      <c r="Z255" s="20"/>
      <c r="AA255" s="15"/>
      <c r="AB255" s="20"/>
      <c r="AC255" s="15"/>
      <c r="AD255" s="20"/>
      <c r="AE255" s="15"/>
      <c r="AF255" s="20"/>
      <c r="AG255" s="15"/>
      <c r="AH255" s="20"/>
      <c r="AI255" s="15"/>
      <c r="AJ255" s="20"/>
      <c r="AK255" s="15"/>
      <c r="AL255" s="20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/>
      <c r="BC255" s="15"/>
      <c r="BD255" s="15"/>
      <c r="BE255" s="15"/>
      <c r="BF255" s="15"/>
      <c r="BG255" s="19"/>
      <c r="BH255" s="19"/>
      <c r="BI255" s="15"/>
      <c r="BJ255" s="15"/>
      <c r="BK255" s="15"/>
      <c r="BL255" s="15"/>
      <c r="BM255" s="15"/>
      <c r="BN255" s="15"/>
      <c r="BO255" s="20"/>
      <c r="BP255" s="15"/>
      <c r="BQ255" s="15"/>
      <c r="BR255" s="19"/>
      <c r="BS255" s="19"/>
      <c r="BT255" s="19"/>
      <c r="BU255" s="19"/>
      <c r="CI255"/>
      <c r="CJ255"/>
      <c r="CK255"/>
      <c r="CL255"/>
    </row>
    <row r="256" spans="1:90" ht="15.75" hidden="1" thickBot="1" x14ac:dyDescent="0.3">
      <c r="A256" s="34"/>
      <c r="B256" s="29"/>
      <c r="C256" s="30"/>
      <c r="F256" s="3"/>
      <c r="G256" s="1"/>
      <c r="H256" s="1"/>
      <c r="I256" s="1"/>
      <c r="J256" s="1"/>
      <c r="K256" s="1"/>
      <c r="O256" s="19"/>
      <c r="P256" s="19"/>
      <c r="Q256" s="19"/>
      <c r="R256" s="19"/>
      <c r="S256" s="19"/>
      <c r="T256" s="19"/>
      <c r="U256" s="19"/>
      <c r="W256"/>
      <c r="Z256" s="20"/>
      <c r="AA256" s="15"/>
      <c r="AB256" s="20"/>
      <c r="AC256" s="15"/>
      <c r="AD256" s="20"/>
      <c r="AE256" s="15"/>
      <c r="AF256" s="20"/>
      <c r="AG256" s="15"/>
      <c r="AH256" s="20"/>
      <c r="AI256" s="15"/>
      <c r="AJ256" s="20"/>
      <c r="AK256" s="15"/>
      <c r="AL256" s="20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/>
      <c r="BC256" s="15"/>
      <c r="BD256" s="15"/>
      <c r="BE256" s="15"/>
      <c r="BF256" s="15"/>
      <c r="BG256" s="19"/>
      <c r="BH256" s="19"/>
      <c r="BI256" s="15"/>
      <c r="BJ256" s="15"/>
      <c r="BK256" s="15"/>
      <c r="BL256" s="15"/>
      <c r="BM256" s="15"/>
      <c r="BN256" s="15"/>
      <c r="BO256" s="20"/>
      <c r="BP256" s="15"/>
      <c r="BQ256" s="15"/>
      <c r="BR256" s="19"/>
      <c r="BS256" s="19"/>
      <c r="BT256" s="19"/>
      <c r="BU256" s="19"/>
      <c r="CI256"/>
      <c r="CJ256"/>
      <c r="CK256"/>
      <c r="CL256"/>
    </row>
    <row r="257" spans="1:90" ht="15.75" hidden="1" thickBot="1" x14ac:dyDescent="0.3">
      <c r="A257" s="34"/>
      <c r="B257" s="29"/>
      <c r="C257" s="30"/>
      <c r="F257" s="3"/>
      <c r="G257" s="1"/>
      <c r="H257" s="1"/>
      <c r="I257" s="1"/>
      <c r="J257" s="1"/>
      <c r="K257" s="1"/>
      <c r="O257" s="19"/>
      <c r="P257" s="19"/>
      <c r="Q257" s="19"/>
      <c r="R257" s="19"/>
      <c r="S257" s="19"/>
      <c r="T257" s="19"/>
      <c r="U257" s="19"/>
      <c r="W257"/>
      <c r="Z257" s="20"/>
      <c r="AA257" s="15"/>
      <c r="AB257" s="20"/>
      <c r="AC257" s="15"/>
      <c r="AD257" s="20"/>
      <c r="AE257" s="15"/>
      <c r="AF257" s="20"/>
      <c r="AG257" s="15"/>
      <c r="AH257" s="20"/>
      <c r="AI257" s="15"/>
      <c r="AJ257" s="20"/>
      <c r="AK257" s="15"/>
      <c r="AL257" s="20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/>
      <c r="BC257" s="15"/>
      <c r="BD257" s="15"/>
      <c r="BE257" s="15"/>
      <c r="BF257" s="15"/>
      <c r="BG257" s="19"/>
      <c r="BH257" s="19"/>
      <c r="BI257" s="15"/>
      <c r="BJ257" s="15"/>
      <c r="BK257" s="15"/>
      <c r="BL257" s="15"/>
      <c r="BM257" s="15"/>
      <c r="BN257" s="15"/>
      <c r="BO257" s="20"/>
      <c r="BP257" s="15"/>
      <c r="BQ257" s="15"/>
      <c r="BR257" s="19"/>
      <c r="BS257" s="19"/>
      <c r="BT257" s="19"/>
      <c r="BU257" s="19"/>
      <c r="CI257"/>
      <c r="CJ257"/>
      <c r="CK257"/>
      <c r="CL257"/>
    </row>
    <row r="258" spans="1:90" ht="15.75" hidden="1" thickBot="1" x14ac:dyDescent="0.3">
      <c r="A258" s="34"/>
      <c r="B258" s="29"/>
      <c r="C258" s="30"/>
      <c r="F258" s="3"/>
      <c r="G258" s="1"/>
      <c r="H258" s="1"/>
      <c r="I258" s="1"/>
      <c r="J258" s="1"/>
      <c r="K258" s="1"/>
      <c r="O258" s="19"/>
      <c r="P258" s="19"/>
      <c r="Q258" s="19"/>
      <c r="R258" s="19"/>
      <c r="S258" s="19"/>
      <c r="T258" s="19"/>
      <c r="U258" s="19"/>
      <c r="W258"/>
      <c r="Z258" s="20"/>
      <c r="AA258" s="15"/>
      <c r="AB258" s="20"/>
      <c r="AC258" s="15"/>
      <c r="AD258" s="20"/>
      <c r="AE258" s="15"/>
      <c r="AF258" s="20"/>
      <c r="AG258" s="15"/>
      <c r="AH258" s="20"/>
      <c r="AI258" s="15"/>
      <c r="AJ258" s="20"/>
      <c r="AK258" s="15"/>
      <c r="AL258" s="20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/>
      <c r="BC258" s="15"/>
      <c r="BD258" s="15"/>
      <c r="BE258" s="15"/>
      <c r="BF258" s="15"/>
      <c r="BG258" s="19"/>
      <c r="BH258" s="19"/>
      <c r="BI258" s="15"/>
      <c r="BJ258" s="15"/>
      <c r="BK258" s="15"/>
      <c r="BL258" s="15"/>
      <c r="BM258" s="15"/>
      <c r="BN258" s="15"/>
      <c r="BO258" s="20"/>
      <c r="BP258" s="15"/>
      <c r="BQ258" s="15"/>
      <c r="BR258" s="19"/>
      <c r="BS258" s="19"/>
      <c r="BT258" s="19"/>
      <c r="BU258" s="19"/>
      <c r="CI258"/>
      <c r="CJ258"/>
      <c r="CK258"/>
      <c r="CL258"/>
    </row>
    <row r="259" spans="1:90" ht="15.75" hidden="1" thickBot="1" x14ac:dyDescent="0.3">
      <c r="A259" s="34"/>
      <c r="B259" s="118"/>
      <c r="C259" s="30"/>
      <c r="F259" s="3"/>
      <c r="G259" s="1"/>
      <c r="H259" s="1"/>
      <c r="I259" s="1"/>
      <c r="J259" s="1"/>
      <c r="K259" s="1"/>
      <c r="O259" s="19"/>
      <c r="P259" s="19"/>
      <c r="Q259" s="19"/>
      <c r="R259" s="19"/>
      <c r="S259" s="19"/>
      <c r="T259" s="19"/>
      <c r="U259" s="19"/>
      <c r="W259"/>
      <c r="Z259" s="20"/>
      <c r="AA259" s="15"/>
      <c r="AB259" s="20"/>
      <c r="AC259" s="15"/>
      <c r="AD259" s="20"/>
      <c r="AE259" s="15"/>
      <c r="AF259" s="20"/>
      <c r="AG259" s="15"/>
      <c r="AH259" s="20"/>
      <c r="AI259" s="15"/>
      <c r="AJ259" s="20"/>
      <c r="AK259" s="15"/>
      <c r="AL259" s="20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/>
      <c r="BC259" s="15"/>
      <c r="BD259" s="15"/>
      <c r="BE259" s="15"/>
      <c r="BF259" s="15"/>
      <c r="BG259" s="19"/>
      <c r="BH259" s="19"/>
      <c r="BI259" s="15"/>
      <c r="BJ259" s="15"/>
      <c r="BK259" s="15"/>
      <c r="BL259" s="15"/>
      <c r="BM259" s="15"/>
      <c r="BN259" s="15"/>
      <c r="BO259" s="20"/>
      <c r="BP259" s="15"/>
      <c r="BQ259" s="15"/>
      <c r="BR259" s="19"/>
      <c r="BS259" s="19"/>
      <c r="BT259" s="19"/>
      <c r="BU259" s="19"/>
      <c r="CI259"/>
      <c r="CJ259"/>
      <c r="CK259"/>
      <c r="CL259"/>
    </row>
    <row r="260" spans="1:90" ht="15.75" hidden="1" thickBot="1" x14ac:dyDescent="0.3">
      <c r="A260" s="34"/>
      <c r="B260" s="29"/>
      <c r="C260" s="30"/>
      <c r="F260" s="3"/>
      <c r="G260" s="1"/>
      <c r="H260" s="1"/>
      <c r="I260" s="1"/>
      <c r="J260" s="1"/>
      <c r="K260" s="1"/>
      <c r="O260" s="19"/>
      <c r="P260" s="19"/>
      <c r="Q260" s="19"/>
      <c r="R260" s="19"/>
      <c r="S260" s="19"/>
      <c r="T260" s="19"/>
      <c r="U260" s="19"/>
      <c r="W260"/>
      <c r="Z260" s="20"/>
      <c r="AA260" s="15"/>
      <c r="AB260" s="20"/>
      <c r="AC260" s="15"/>
      <c r="AD260" s="20"/>
      <c r="AE260" s="15"/>
      <c r="AF260" s="20"/>
      <c r="AG260" s="15"/>
      <c r="AH260" s="20"/>
      <c r="AI260" s="15"/>
      <c r="AJ260" s="20"/>
      <c r="AK260" s="15"/>
      <c r="AL260" s="20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/>
      <c r="BC260" s="15"/>
      <c r="BD260" s="15"/>
      <c r="BE260" s="15"/>
      <c r="BF260" s="15"/>
      <c r="BG260" s="19"/>
      <c r="BH260" s="19"/>
      <c r="BI260" s="15"/>
      <c r="BJ260" s="15"/>
      <c r="BK260" s="15"/>
      <c r="BL260" s="15"/>
      <c r="BM260" s="15"/>
      <c r="BN260" s="15"/>
      <c r="BO260" s="20"/>
      <c r="BP260" s="15"/>
      <c r="BQ260" s="15"/>
      <c r="BR260" s="19"/>
      <c r="BS260" s="19"/>
      <c r="BT260" s="19"/>
      <c r="BU260" s="19"/>
      <c r="CI260"/>
      <c r="CJ260"/>
      <c r="CK260"/>
      <c r="CL260"/>
    </row>
    <row r="261" spans="1:90" ht="15.75" hidden="1" thickBot="1" x14ac:dyDescent="0.3">
      <c r="A261" s="34"/>
      <c r="B261" s="118"/>
      <c r="C261" s="30"/>
      <c r="F261" s="3"/>
      <c r="G261" s="1"/>
      <c r="H261" s="1"/>
      <c r="I261" s="1"/>
      <c r="J261" s="1"/>
      <c r="K261" s="1"/>
      <c r="O261" s="19"/>
      <c r="P261" s="19"/>
      <c r="Q261" s="19"/>
      <c r="R261" s="19"/>
      <c r="S261" s="19"/>
      <c r="T261" s="19"/>
      <c r="U261" s="19"/>
      <c r="W261"/>
      <c r="Z261" s="20"/>
      <c r="AA261" s="15"/>
      <c r="AB261" s="20"/>
      <c r="AC261" s="15"/>
      <c r="AD261" s="20"/>
      <c r="AE261" s="15"/>
      <c r="AF261" s="20"/>
      <c r="AG261" s="15"/>
      <c r="AH261" s="20"/>
      <c r="AI261" s="15"/>
      <c r="AJ261" s="20"/>
      <c r="AK261" s="15"/>
      <c r="AL261" s="20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/>
      <c r="BC261" s="15"/>
      <c r="BD261" s="15"/>
      <c r="BE261" s="15"/>
      <c r="BF261" s="15"/>
      <c r="BG261" s="19"/>
      <c r="BH261" s="19"/>
      <c r="BI261" s="15"/>
      <c r="BJ261" s="15"/>
      <c r="BK261" s="15"/>
      <c r="BL261" s="15"/>
      <c r="BM261" s="15"/>
      <c r="BN261" s="15"/>
      <c r="BO261" s="20"/>
      <c r="BP261" s="15"/>
      <c r="BQ261" s="15"/>
      <c r="BR261" s="19"/>
      <c r="BS261" s="19"/>
      <c r="BT261" s="19"/>
      <c r="BU261" s="19"/>
      <c r="CI261"/>
      <c r="CJ261"/>
      <c r="CK261"/>
      <c r="CL261"/>
    </row>
    <row r="262" spans="1:90" ht="15.75" hidden="1" thickBot="1" x14ac:dyDescent="0.3">
      <c r="A262" s="34"/>
      <c r="B262" s="118"/>
      <c r="C262" s="30"/>
      <c r="F262" s="3"/>
      <c r="G262" s="1"/>
      <c r="H262" s="1"/>
      <c r="I262" s="1"/>
      <c r="J262" s="1"/>
      <c r="K262" s="1"/>
      <c r="O262" s="19"/>
      <c r="P262" s="19"/>
      <c r="Q262" s="19"/>
      <c r="R262" s="19"/>
      <c r="S262" s="19"/>
      <c r="T262" s="19"/>
      <c r="U262" s="19"/>
      <c r="W262"/>
      <c r="Z262" s="20"/>
      <c r="AA262" s="15"/>
      <c r="AB262" s="20"/>
      <c r="AC262" s="15"/>
      <c r="AD262" s="20"/>
      <c r="AE262" s="15"/>
      <c r="AF262" s="20"/>
      <c r="AG262" s="15"/>
      <c r="AH262" s="20"/>
      <c r="AI262" s="15"/>
      <c r="AJ262" s="20"/>
      <c r="AK262" s="15"/>
      <c r="AL262" s="20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/>
      <c r="BC262" s="15"/>
      <c r="BD262" s="15"/>
      <c r="BE262" s="15"/>
      <c r="BF262" s="15"/>
      <c r="BG262" s="19"/>
      <c r="BH262" s="19"/>
      <c r="BI262" s="15"/>
      <c r="BJ262" s="15"/>
      <c r="BK262" s="15"/>
      <c r="BL262" s="15"/>
      <c r="BM262" s="15"/>
      <c r="BN262" s="15"/>
      <c r="BO262" s="20"/>
      <c r="BP262" s="15"/>
      <c r="BQ262" s="15"/>
      <c r="BR262" s="19"/>
      <c r="BS262" s="19"/>
      <c r="BT262" s="19"/>
      <c r="BU262" s="19"/>
      <c r="CI262"/>
      <c r="CJ262"/>
      <c r="CK262"/>
      <c r="CL262"/>
    </row>
    <row r="263" spans="1:90" ht="15.75" hidden="1" thickBot="1" x14ac:dyDescent="0.3">
      <c r="A263" s="34"/>
      <c r="B263" s="29"/>
      <c r="C263" s="30"/>
      <c r="F263" s="3"/>
      <c r="G263" s="1"/>
      <c r="H263" s="1"/>
      <c r="I263" s="1"/>
      <c r="J263" s="1"/>
      <c r="K263" s="1"/>
      <c r="O263" s="19"/>
      <c r="P263" s="19"/>
      <c r="Q263" s="19"/>
      <c r="R263" s="19"/>
      <c r="S263" s="19"/>
      <c r="T263" s="19"/>
      <c r="U263" s="19"/>
      <c r="W263"/>
      <c r="Z263" s="20"/>
      <c r="AA263" s="15"/>
      <c r="AB263" s="20"/>
      <c r="AC263" s="15"/>
      <c r="AD263" s="20"/>
      <c r="AE263" s="15"/>
      <c r="AF263" s="20"/>
      <c r="AG263" s="15"/>
      <c r="AH263" s="20"/>
      <c r="AI263" s="15"/>
      <c r="AJ263" s="20"/>
      <c r="AK263" s="15"/>
      <c r="AL263" s="20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/>
      <c r="BC263" s="15"/>
      <c r="BD263" s="15"/>
      <c r="BE263" s="15"/>
      <c r="BF263" s="15"/>
      <c r="BG263" s="19"/>
      <c r="BH263" s="19"/>
      <c r="BI263" s="15"/>
      <c r="BJ263" s="15"/>
      <c r="BK263" s="15"/>
      <c r="BL263" s="15"/>
      <c r="BM263" s="15"/>
      <c r="BN263" s="15"/>
      <c r="BO263" s="20"/>
      <c r="BP263" s="15"/>
      <c r="BQ263" s="15"/>
      <c r="BR263" s="19"/>
      <c r="BS263" s="19"/>
      <c r="BT263" s="19"/>
      <c r="BU263" s="19"/>
      <c r="CI263"/>
      <c r="CJ263"/>
      <c r="CK263"/>
      <c r="CL263"/>
    </row>
    <row r="264" spans="1:90" ht="15.75" hidden="1" thickBot="1" x14ac:dyDescent="0.3">
      <c r="A264" s="34"/>
      <c r="B264" s="29"/>
      <c r="C264" s="30"/>
      <c r="F264" s="3"/>
      <c r="G264" s="1"/>
      <c r="H264" s="1"/>
      <c r="I264" s="1"/>
      <c r="J264" s="1"/>
      <c r="K264" s="1"/>
      <c r="O264" s="19"/>
      <c r="P264" s="19"/>
      <c r="Q264" s="19"/>
      <c r="R264" s="19"/>
      <c r="S264" s="19"/>
      <c r="T264" s="19"/>
      <c r="U264" s="19"/>
      <c r="W264"/>
      <c r="Z264" s="20"/>
      <c r="AA264" s="15"/>
      <c r="AB264" s="20"/>
      <c r="AC264" s="15"/>
      <c r="AD264" s="20"/>
      <c r="AE264" s="15"/>
      <c r="AF264" s="20"/>
      <c r="AG264" s="15"/>
      <c r="AH264" s="20"/>
      <c r="AI264" s="15"/>
      <c r="AJ264" s="20"/>
      <c r="AK264" s="15"/>
      <c r="AL264" s="20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/>
      <c r="BC264" s="15"/>
      <c r="BD264" s="15"/>
      <c r="BE264" s="15"/>
      <c r="BF264" s="15"/>
      <c r="BG264" s="19"/>
      <c r="BH264" s="19"/>
      <c r="BI264" s="15"/>
      <c r="BJ264" s="15"/>
      <c r="BK264" s="15"/>
      <c r="BL264" s="15"/>
      <c r="BM264" s="15"/>
      <c r="BN264" s="15"/>
      <c r="BO264" s="20"/>
      <c r="BP264" s="15"/>
      <c r="BQ264" s="15"/>
      <c r="BR264" s="19"/>
      <c r="BS264" s="19"/>
      <c r="BT264" s="19"/>
      <c r="BU264" s="19"/>
      <c r="CI264"/>
      <c r="CJ264"/>
      <c r="CK264"/>
      <c r="CL264"/>
    </row>
    <row r="265" spans="1:90" ht="15.75" hidden="1" thickBot="1" x14ac:dyDescent="0.3">
      <c r="A265" s="34"/>
      <c r="B265" s="29"/>
      <c r="C265" s="30"/>
      <c r="F265" s="3"/>
      <c r="G265" s="1"/>
      <c r="H265" s="1"/>
      <c r="I265" s="1"/>
      <c r="J265" s="1"/>
      <c r="K265" s="1"/>
      <c r="O265" s="19"/>
      <c r="P265" s="19"/>
      <c r="Q265" s="19"/>
      <c r="R265" s="19"/>
      <c r="S265" s="19"/>
      <c r="T265" s="19"/>
      <c r="U265" s="19"/>
      <c r="W265"/>
      <c r="Z265" s="20"/>
      <c r="AA265" s="15"/>
      <c r="AB265" s="20"/>
      <c r="AC265" s="15"/>
      <c r="AD265" s="20"/>
      <c r="AE265" s="15"/>
      <c r="AF265" s="20"/>
      <c r="AG265" s="15"/>
      <c r="AH265" s="20"/>
      <c r="AI265" s="15"/>
      <c r="AJ265" s="20"/>
      <c r="AK265" s="15"/>
      <c r="AL265" s="20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/>
      <c r="BC265" s="15"/>
      <c r="BD265" s="15"/>
      <c r="BE265" s="15"/>
      <c r="BF265" s="15"/>
      <c r="BG265" s="19"/>
      <c r="BH265" s="19"/>
      <c r="BI265" s="15"/>
      <c r="BJ265" s="15"/>
      <c r="BK265" s="15"/>
      <c r="BL265" s="15"/>
      <c r="BM265" s="15"/>
      <c r="BN265" s="15"/>
      <c r="BO265" s="20"/>
      <c r="BP265" s="15"/>
      <c r="BQ265" s="15"/>
      <c r="BR265" s="19"/>
      <c r="BS265" s="19"/>
      <c r="BT265" s="19"/>
      <c r="BU265" s="19"/>
      <c r="CI265"/>
      <c r="CJ265"/>
      <c r="CK265"/>
      <c r="CL265"/>
    </row>
    <row r="266" spans="1:90" ht="15.75" hidden="1" thickBot="1" x14ac:dyDescent="0.3">
      <c r="A266" s="34"/>
      <c r="B266" s="29"/>
      <c r="C266" s="30"/>
      <c r="F266" s="3"/>
      <c r="G266" s="1"/>
      <c r="H266" s="1"/>
      <c r="I266" s="1"/>
      <c r="J266" s="1"/>
      <c r="K266" s="1"/>
      <c r="O266" s="19"/>
      <c r="P266" s="19"/>
      <c r="Q266" s="19"/>
      <c r="R266" s="19"/>
      <c r="S266" s="19"/>
      <c r="T266" s="19"/>
      <c r="U266" s="19"/>
      <c r="W266"/>
      <c r="Z266" s="20"/>
      <c r="AA266" s="15"/>
      <c r="AB266" s="20"/>
      <c r="AC266" s="15"/>
      <c r="AD266" s="20"/>
      <c r="AE266" s="15"/>
      <c r="AF266" s="20"/>
      <c r="AG266" s="15"/>
      <c r="AH266" s="20"/>
      <c r="AI266" s="15"/>
      <c r="AJ266" s="20"/>
      <c r="AK266" s="15"/>
      <c r="AL266" s="20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/>
      <c r="BC266" s="15"/>
      <c r="BD266" s="15"/>
      <c r="BE266" s="15"/>
      <c r="BF266" s="15"/>
      <c r="BG266" s="19"/>
      <c r="BH266" s="19"/>
      <c r="BI266" s="15"/>
      <c r="BJ266" s="15"/>
      <c r="BK266" s="15"/>
      <c r="BL266" s="15"/>
      <c r="BM266" s="15"/>
      <c r="BN266" s="15"/>
      <c r="BO266" s="20"/>
      <c r="BP266" s="15"/>
      <c r="BQ266" s="15"/>
      <c r="BR266" s="19"/>
      <c r="BS266" s="19"/>
      <c r="BT266" s="19"/>
      <c r="BU266" s="19"/>
      <c r="CI266"/>
      <c r="CJ266"/>
      <c r="CK266"/>
      <c r="CL266"/>
    </row>
    <row r="267" spans="1:90" ht="15.75" hidden="1" thickBot="1" x14ac:dyDescent="0.3">
      <c r="A267" s="34"/>
      <c r="B267" s="29"/>
      <c r="C267" s="30"/>
      <c r="F267" s="3"/>
      <c r="G267" s="1"/>
      <c r="H267" s="1"/>
      <c r="I267" s="1"/>
      <c r="J267" s="1"/>
      <c r="K267" s="1"/>
      <c r="O267" s="19"/>
      <c r="P267" s="19"/>
      <c r="Q267" s="19"/>
      <c r="R267" s="19"/>
      <c r="S267" s="19"/>
      <c r="T267" s="19"/>
      <c r="U267" s="19"/>
      <c r="W267"/>
      <c r="Z267" s="20"/>
      <c r="AA267" s="15"/>
      <c r="AB267" s="20"/>
      <c r="AC267" s="15"/>
      <c r="AD267" s="20"/>
      <c r="AE267" s="15"/>
      <c r="AF267" s="20"/>
      <c r="AG267" s="15"/>
      <c r="AH267" s="20"/>
      <c r="AI267" s="15"/>
      <c r="AJ267" s="20"/>
      <c r="AK267" s="15"/>
      <c r="AL267" s="20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/>
      <c r="BC267" s="15"/>
      <c r="BD267" s="15"/>
      <c r="BE267" s="15"/>
      <c r="BF267" s="15"/>
      <c r="BG267" s="19"/>
      <c r="BH267" s="19"/>
      <c r="BI267" s="15"/>
      <c r="BJ267" s="15"/>
      <c r="BK267" s="15"/>
      <c r="BL267" s="15"/>
      <c r="BM267" s="15"/>
      <c r="BN267" s="15"/>
      <c r="BO267" s="20"/>
      <c r="BP267" s="15"/>
      <c r="BQ267" s="15"/>
      <c r="BR267" s="19"/>
      <c r="BS267" s="19"/>
      <c r="BT267" s="19"/>
      <c r="BU267" s="19"/>
      <c r="CI267"/>
      <c r="CJ267"/>
      <c r="CK267"/>
      <c r="CL267"/>
    </row>
    <row r="268" spans="1:90" ht="15.75" hidden="1" thickBot="1" x14ac:dyDescent="0.3">
      <c r="A268" s="34"/>
      <c r="B268" s="29"/>
      <c r="C268" s="30"/>
      <c r="F268" s="3"/>
      <c r="G268" s="1"/>
      <c r="H268" s="1"/>
      <c r="I268" s="1"/>
      <c r="J268" s="1"/>
      <c r="K268" s="1"/>
      <c r="O268" s="19"/>
      <c r="P268" s="19"/>
      <c r="Q268" s="19"/>
      <c r="R268" s="19"/>
      <c r="S268" s="19"/>
      <c r="T268" s="19"/>
      <c r="U268" s="19"/>
      <c r="W268"/>
      <c r="Z268" s="20"/>
      <c r="AA268" s="15"/>
      <c r="AB268" s="20"/>
      <c r="AC268" s="15"/>
      <c r="AD268" s="20"/>
      <c r="AE268" s="15"/>
      <c r="AF268" s="20"/>
      <c r="AG268" s="15"/>
      <c r="AH268" s="20"/>
      <c r="AI268" s="15"/>
      <c r="AJ268" s="20"/>
      <c r="AK268" s="15"/>
      <c r="AL268" s="20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/>
      <c r="BC268" s="15"/>
      <c r="BD268" s="15"/>
      <c r="BE268" s="15"/>
      <c r="BF268" s="15"/>
      <c r="BG268" s="19"/>
      <c r="BH268" s="19"/>
      <c r="BI268" s="15"/>
      <c r="BJ268" s="15"/>
      <c r="BK268" s="15"/>
      <c r="BL268" s="15"/>
      <c r="BM268" s="15"/>
      <c r="BN268" s="15"/>
      <c r="BO268" s="20"/>
      <c r="BP268" s="15"/>
      <c r="BQ268" s="15"/>
      <c r="BR268" s="19"/>
      <c r="BS268" s="19"/>
      <c r="BT268" s="19"/>
      <c r="BU268" s="19"/>
      <c r="CI268"/>
      <c r="CJ268"/>
      <c r="CK268"/>
      <c r="CL268"/>
    </row>
    <row r="269" spans="1:90" ht="15.75" hidden="1" thickBot="1" x14ac:dyDescent="0.3">
      <c r="A269" s="34"/>
      <c r="B269" s="29"/>
      <c r="C269" s="30"/>
      <c r="F269" s="3"/>
      <c r="G269" s="1"/>
      <c r="H269" s="1"/>
      <c r="I269" s="1"/>
      <c r="J269" s="1"/>
      <c r="K269" s="1"/>
      <c r="O269" s="19"/>
      <c r="P269" s="19"/>
      <c r="Q269" s="19"/>
      <c r="R269" s="19"/>
      <c r="S269" s="19"/>
      <c r="T269" s="19"/>
      <c r="U269" s="19"/>
      <c r="W269"/>
      <c r="Z269" s="20"/>
      <c r="AA269" s="15"/>
      <c r="AB269" s="20"/>
      <c r="AC269" s="15"/>
      <c r="AD269" s="20"/>
      <c r="AE269" s="15"/>
      <c r="AF269" s="20"/>
      <c r="AG269" s="15"/>
      <c r="AH269" s="20"/>
      <c r="AI269" s="15"/>
      <c r="AJ269" s="20"/>
      <c r="AK269" s="15"/>
      <c r="AL269" s="20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/>
      <c r="BC269" s="15"/>
      <c r="BD269" s="15"/>
      <c r="BE269" s="15"/>
      <c r="BF269" s="15"/>
      <c r="BG269" s="19"/>
      <c r="BH269" s="19"/>
      <c r="BI269" s="15"/>
      <c r="BJ269" s="15"/>
      <c r="BK269" s="15"/>
      <c r="BL269" s="15"/>
      <c r="BM269" s="15"/>
      <c r="BN269" s="15"/>
      <c r="BO269" s="20"/>
      <c r="BP269" s="15"/>
      <c r="BQ269" s="15"/>
      <c r="BR269" s="19"/>
      <c r="BS269" s="19"/>
      <c r="BT269" s="19"/>
      <c r="BU269" s="19"/>
      <c r="CI269"/>
      <c r="CJ269"/>
      <c r="CK269"/>
      <c r="CL269"/>
    </row>
    <row r="270" spans="1:90" ht="15.75" hidden="1" thickBot="1" x14ac:dyDescent="0.3">
      <c r="A270" s="34"/>
      <c r="B270" s="29"/>
      <c r="C270" s="30"/>
      <c r="F270" s="3"/>
      <c r="G270" s="1"/>
      <c r="H270" s="1"/>
      <c r="I270" s="1"/>
      <c r="J270" s="1"/>
      <c r="K270" s="1"/>
      <c r="O270" s="19"/>
      <c r="P270" s="19"/>
      <c r="Q270" s="19"/>
      <c r="R270" s="19"/>
      <c r="S270" s="19"/>
      <c r="T270" s="19"/>
      <c r="U270" s="19"/>
      <c r="W270"/>
      <c r="Z270" s="20"/>
      <c r="AA270" s="15"/>
      <c r="AB270" s="20"/>
      <c r="AC270" s="15"/>
      <c r="AD270" s="20"/>
      <c r="AE270" s="15"/>
      <c r="AF270" s="20"/>
      <c r="AG270" s="15"/>
      <c r="AH270" s="20"/>
      <c r="AI270" s="15"/>
      <c r="AJ270" s="20"/>
      <c r="AK270" s="15"/>
      <c r="AL270" s="20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/>
      <c r="BC270" s="15"/>
      <c r="BD270" s="15"/>
      <c r="BE270" s="15"/>
      <c r="BF270" s="15"/>
      <c r="BG270" s="19"/>
      <c r="BH270" s="19"/>
      <c r="BI270" s="15"/>
      <c r="BJ270" s="15"/>
      <c r="BK270" s="15"/>
      <c r="BL270" s="15"/>
      <c r="BM270" s="15"/>
      <c r="BN270" s="15"/>
      <c r="BO270" s="20"/>
      <c r="BP270" s="15"/>
      <c r="BQ270" s="15"/>
      <c r="BR270" s="19"/>
      <c r="BS270" s="19"/>
      <c r="BT270" s="19"/>
      <c r="BU270" s="19"/>
      <c r="CI270"/>
      <c r="CJ270"/>
      <c r="CK270"/>
      <c r="CL270"/>
    </row>
    <row r="271" spans="1:90" ht="15.75" hidden="1" thickBot="1" x14ac:dyDescent="0.3">
      <c r="A271" s="34"/>
      <c r="B271" s="29"/>
      <c r="C271" s="30"/>
      <c r="F271" s="3"/>
      <c r="G271" s="1"/>
      <c r="H271" s="1"/>
      <c r="I271" s="1"/>
      <c r="J271" s="1"/>
      <c r="K271" s="1"/>
      <c r="O271" s="19"/>
      <c r="P271" s="19"/>
      <c r="Q271" s="19"/>
      <c r="R271" s="19"/>
      <c r="S271" s="19"/>
      <c r="T271" s="19"/>
      <c r="U271" s="19"/>
      <c r="W271"/>
      <c r="Z271" s="20"/>
      <c r="AA271" s="15"/>
      <c r="AB271" s="20"/>
      <c r="AC271" s="15"/>
      <c r="AD271" s="20"/>
      <c r="AE271" s="15"/>
      <c r="AF271" s="20"/>
      <c r="AG271" s="15"/>
      <c r="AH271" s="20"/>
      <c r="AI271" s="15"/>
      <c r="AJ271" s="20"/>
      <c r="AK271" s="15"/>
      <c r="AL271" s="20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/>
      <c r="BC271" s="15"/>
      <c r="BD271" s="15"/>
      <c r="BE271" s="15"/>
      <c r="BF271" s="15"/>
      <c r="BG271" s="19"/>
      <c r="BH271" s="19"/>
      <c r="BI271" s="15"/>
      <c r="BJ271" s="15"/>
      <c r="BK271" s="15"/>
      <c r="BL271" s="15"/>
      <c r="BM271" s="15"/>
      <c r="BN271" s="15"/>
      <c r="BO271" s="20"/>
      <c r="BP271" s="15"/>
      <c r="BQ271" s="15"/>
      <c r="BR271" s="19"/>
      <c r="BS271" s="19"/>
      <c r="BT271" s="19"/>
      <c r="BU271" s="19"/>
      <c r="CI271"/>
      <c r="CJ271"/>
      <c r="CK271"/>
      <c r="CL271"/>
    </row>
    <row r="272" spans="1:90" hidden="1" x14ac:dyDescent="0.25">
      <c r="A272" s="119"/>
      <c r="C272" s="30"/>
      <c r="F272" s="3"/>
      <c r="G272" s="1"/>
      <c r="H272" s="1"/>
      <c r="I272" s="1"/>
      <c r="J272" s="1"/>
      <c r="K272" s="1"/>
      <c r="O272" s="19"/>
      <c r="P272" s="19"/>
      <c r="Q272" s="19"/>
      <c r="R272" s="19"/>
      <c r="S272" s="19"/>
      <c r="T272" s="19"/>
      <c r="U272" s="19"/>
      <c r="W272"/>
      <c r="Z272" s="20"/>
      <c r="AA272" s="15"/>
      <c r="AB272" s="20"/>
      <c r="AC272" s="15"/>
      <c r="AD272" s="20"/>
      <c r="AE272" s="15"/>
      <c r="AF272" s="20"/>
      <c r="AG272" s="15"/>
      <c r="AH272" s="20"/>
      <c r="AI272" s="15"/>
      <c r="AJ272" s="20"/>
      <c r="AK272" s="15"/>
      <c r="AL272" s="20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/>
      <c r="BC272" s="15"/>
      <c r="BD272" s="15"/>
      <c r="BE272" s="15"/>
      <c r="BF272" s="15"/>
      <c r="BG272" s="19"/>
      <c r="BH272" s="19"/>
      <c r="BI272" s="15"/>
      <c r="BJ272" s="15"/>
      <c r="BK272" s="15"/>
      <c r="BL272" s="15"/>
      <c r="BM272" s="15"/>
      <c r="BN272" s="15"/>
      <c r="BO272" s="20"/>
      <c r="BP272" s="15"/>
      <c r="BQ272" s="15"/>
      <c r="BR272" s="19"/>
      <c r="BS272" s="19"/>
      <c r="BT272" s="19"/>
      <c r="BU272" s="19"/>
      <c r="CI272"/>
      <c r="CJ272"/>
      <c r="CK272"/>
      <c r="CL272"/>
    </row>
    <row r="273" spans="1:90" hidden="1" x14ac:dyDescent="0.25">
      <c r="A273" s="120"/>
      <c r="C273" s="30"/>
      <c r="F273" s="3"/>
      <c r="G273" s="1"/>
      <c r="H273" s="1"/>
      <c r="I273" s="1"/>
      <c r="J273" s="1"/>
      <c r="K273" s="1"/>
      <c r="O273" s="19"/>
      <c r="P273" s="19"/>
      <c r="Q273" s="19"/>
      <c r="R273" s="19"/>
      <c r="S273" s="19"/>
      <c r="T273" s="19"/>
      <c r="U273" s="19"/>
      <c r="W273"/>
      <c r="Z273" s="20"/>
      <c r="AA273" s="15"/>
      <c r="AB273" s="20"/>
      <c r="AC273" s="15"/>
      <c r="AD273" s="20"/>
      <c r="AE273" s="15"/>
      <c r="AF273" s="20"/>
      <c r="AG273" s="15"/>
      <c r="AH273" s="20"/>
      <c r="AI273" s="15"/>
      <c r="AJ273" s="20"/>
      <c r="AK273" s="15"/>
      <c r="AL273" s="20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/>
      <c r="BC273" s="15"/>
      <c r="BD273" s="15"/>
      <c r="BE273" s="15"/>
      <c r="BF273" s="15"/>
      <c r="BG273" s="19"/>
      <c r="BH273" s="19"/>
      <c r="BI273" s="15"/>
      <c r="BJ273" s="15"/>
      <c r="BK273" s="15"/>
      <c r="BL273" s="15"/>
      <c r="BM273" s="15"/>
      <c r="BN273" s="15"/>
      <c r="BO273" s="20"/>
      <c r="BP273" s="15"/>
      <c r="BQ273" s="15"/>
      <c r="BR273" s="19"/>
      <c r="BS273" s="19"/>
      <c r="BT273" s="19"/>
      <c r="BU273" s="19"/>
      <c r="CI273"/>
      <c r="CJ273"/>
      <c r="CK273"/>
      <c r="CL273"/>
    </row>
    <row r="274" spans="1:90" hidden="1" x14ac:dyDescent="0.25">
      <c r="A274" s="120"/>
      <c r="C274" s="30"/>
      <c r="F274" s="3"/>
      <c r="G274" s="1"/>
      <c r="H274" s="1"/>
      <c r="I274" s="1"/>
      <c r="J274" s="1"/>
      <c r="K274" s="1"/>
      <c r="O274" s="19"/>
      <c r="P274" s="19"/>
      <c r="Q274" s="19"/>
      <c r="R274" s="19"/>
      <c r="S274" s="19"/>
      <c r="T274" s="19"/>
      <c r="U274" s="19"/>
      <c r="W274"/>
      <c r="Z274" s="20"/>
      <c r="AA274" s="15"/>
      <c r="AB274" s="20"/>
      <c r="AC274" s="15"/>
      <c r="AD274" s="20"/>
      <c r="AE274" s="15"/>
      <c r="AF274" s="20"/>
      <c r="AG274" s="15"/>
      <c r="AH274" s="20"/>
      <c r="AI274" s="15"/>
      <c r="AJ274" s="20"/>
      <c r="AK274" s="15"/>
      <c r="AL274" s="20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/>
      <c r="BC274" s="15"/>
      <c r="BD274" s="15"/>
      <c r="BE274" s="15"/>
      <c r="BF274" s="15"/>
      <c r="BG274" s="19"/>
      <c r="BH274" s="19"/>
      <c r="BI274" s="15"/>
      <c r="BJ274" s="15"/>
      <c r="BK274" s="15"/>
      <c r="BL274" s="15"/>
      <c r="BM274" s="15"/>
      <c r="BN274" s="15"/>
      <c r="BO274" s="20"/>
      <c r="BP274" s="15"/>
      <c r="BQ274" s="15"/>
      <c r="BR274" s="19"/>
      <c r="BS274" s="19"/>
      <c r="BT274" s="19"/>
      <c r="BU274" s="19"/>
      <c r="CI274"/>
      <c r="CJ274"/>
      <c r="CK274"/>
      <c r="CL274"/>
    </row>
    <row r="275" spans="1:90" hidden="1" x14ac:dyDescent="0.25">
      <c r="A275" s="120"/>
      <c r="C275" s="30"/>
      <c r="F275" s="3"/>
      <c r="G275" s="1"/>
      <c r="H275" s="1"/>
      <c r="I275" s="1"/>
      <c r="J275" s="1"/>
      <c r="K275" s="1"/>
      <c r="O275" s="19"/>
      <c r="P275" s="19"/>
      <c r="Q275" s="19"/>
      <c r="R275" s="19"/>
      <c r="S275" s="19"/>
      <c r="T275" s="19"/>
      <c r="U275" s="19"/>
      <c r="W275"/>
      <c r="Z275" s="20"/>
      <c r="AA275" s="15"/>
      <c r="AB275" s="20"/>
      <c r="AC275" s="15"/>
      <c r="AD275" s="20"/>
      <c r="AE275" s="15"/>
      <c r="AF275" s="20"/>
      <c r="AG275" s="15"/>
      <c r="AH275" s="20"/>
      <c r="AI275" s="15"/>
      <c r="AJ275" s="20"/>
      <c r="AK275" s="15"/>
      <c r="AL275" s="20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/>
      <c r="BC275" s="15"/>
      <c r="BD275" s="15"/>
      <c r="BE275" s="15"/>
      <c r="BF275" s="15"/>
      <c r="BG275" s="19"/>
      <c r="BH275" s="19"/>
      <c r="BI275" s="15"/>
      <c r="BJ275" s="15"/>
      <c r="BK275" s="15"/>
      <c r="BL275" s="15"/>
      <c r="BM275" s="15"/>
      <c r="BN275" s="15"/>
      <c r="BO275" s="20"/>
      <c r="BP275" s="15"/>
      <c r="BQ275" s="15"/>
      <c r="BR275" s="19"/>
      <c r="BS275" s="19"/>
      <c r="BT275" s="19"/>
      <c r="BU275" s="19"/>
      <c r="CI275"/>
      <c r="CJ275"/>
      <c r="CK275"/>
      <c r="CL275"/>
    </row>
    <row r="276" spans="1:90" hidden="1" x14ac:dyDescent="0.25">
      <c r="A276" s="120"/>
      <c r="C276" s="30"/>
      <c r="F276" s="3"/>
      <c r="G276" s="1"/>
      <c r="H276" s="1"/>
      <c r="I276" s="1"/>
      <c r="J276" s="1"/>
      <c r="K276" s="1"/>
      <c r="O276" s="19"/>
      <c r="P276" s="19"/>
      <c r="Q276" s="19"/>
      <c r="R276" s="19"/>
      <c r="S276" s="19"/>
      <c r="T276" s="19"/>
      <c r="U276" s="19"/>
      <c r="W276"/>
      <c r="Z276" s="20"/>
      <c r="AA276" s="15"/>
      <c r="AB276" s="20"/>
      <c r="AC276" s="15"/>
      <c r="AD276" s="20"/>
      <c r="AE276" s="15"/>
      <c r="AF276" s="20"/>
      <c r="AG276" s="15"/>
      <c r="AH276" s="20"/>
      <c r="AI276" s="15"/>
      <c r="AJ276" s="20"/>
      <c r="AK276" s="15"/>
      <c r="AL276" s="20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/>
      <c r="BC276" s="15"/>
      <c r="BD276" s="15"/>
      <c r="BE276" s="15"/>
      <c r="BF276" s="15"/>
      <c r="BG276" s="19"/>
      <c r="BH276" s="19"/>
      <c r="BI276" s="15"/>
      <c r="BJ276" s="15"/>
      <c r="BK276" s="15"/>
      <c r="BL276" s="15"/>
      <c r="BM276" s="15"/>
      <c r="BN276" s="15"/>
      <c r="BO276" s="20"/>
      <c r="BP276" s="15"/>
      <c r="BQ276" s="15"/>
      <c r="BR276" s="19"/>
      <c r="BS276" s="19"/>
      <c r="BT276" s="19"/>
      <c r="BU276" s="19"/>
      <c r="CI276"/>
      <c r="CJ276"/>
      <c r="CK276"/>
      <c r="CL276"/>
    </row>
    <row r="277" spans="1:90" hidden="1" x14ac:dyDescent="0.25">
      <c r="A277" s="120"/>
      <c r="C277" s="30"/>
      <c r="F277" s="3"/>
      <c r="G277" s="1"/>
      <c r="H277" s="1"/>
      <c r="I277" s="1"/>
      <c r="J277" s="1"/>
      <c r="K277" s="1"/>
      <c r="O277" s="19"/>
      <c r="P277" s="19"/>
      <c r="Q277" s="19"/>
      <c r="R277" s="19"/>
      <c r="S277" s="19"/>
      <c r="T277" s="19"/>
      <c r="U277" s="19"/>
      <c r="W277"/>
      <c r="Z277" s="20"/>
      <c r="AA277" s="15"/>
      <c r="AB277" s="20"/>
      <c r="AC277" s="15"/>
      <c r="AD277" s="20"/>
      <c r="AE277" s="15"/>
      <c r="AF277" s="20"/>
      <c r="AG277" s="15"/>
      <c r="AH277" s="20"/>
      <c r="AI277" s="15"/>
      <c r="AJ277" s="20"/>
      <c r="AK277" s="15"/>
      <c r="AL277" s="20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/>
      <c r="BC277" s="15"/>
      <c r="BD277" s="15"/>
      <c r="BE277" s="15"/>
      <c r="BF277" s="15"/>
      <c r="BG277" s="19"/>
      <c r="BH277" s="19"/>
      <c r="BI277" s="15"/>
      <c r="BJ277" s="15"/>
      <c r="BK277" s="15"/>
      <c r="BL277" s="15"/>
      <c r="BM277" s="15"/>
      <c r="BN277" s="15"/>
      <c r="BO277" s="20"/>
      <c r="BP277" s="15"/>
      <c r="BQ277" s="15"/>
      <c r="BR277" s="19"/>
      <c r="BS277" s="19"/>
      <c r="BT277" s="19"/>
      <c r="BU277" s="19"/>
      <c r="CI277"/>
      <c r="CJ277"/>
      <c r="CK277"/>
      <c r="CL277"/>
    </row>
    <row r="278" spans="1:90" s="70" customFormat="1" ht="15.75" hidden="1" thickBot="1" x14ac:dyDescent="0.3">
      <c r="A278" s="121"/>
      <c r="B278" s="122"/>
      <c r="C278" s="30"/>
      <c r="E278"/>
      <c r="F278" s="78"/>
      <c r="G278" s="79"/>
      <c r="H278" s="79"/>
      <c r="I278" s="79"/>
      <c r="J278" s="79"/>
      <c r="K278" s="79"/>
      <c r="L278"/>
      <c r="M278"/>
      <c r="N278"/>
      <c r="O278" s="17"/>
      <c r="P278"/>
      <c r="Q278" s="17"/>
      <c r="R278" s="81"/>
      <c r="S278" s="81"/>
      <c r="T278" s="81"/>
      <c r="U278"/>
      <c r="V278"/>
      <c r="W278" s="80"/>
      <c r="X278" s="80"/>
      <c r="Y278" s="80"/>
      <c r="Z278" s="81"/>
      <c r="AA278" s="82"/>
      <c r="AB278" s="81"/>
      <c r="AC278" s="82"/>
      <c r="AD278" s="81"/>
      <c r="AE278" s="82"/>
      <c r="AF278" s="81"/>
      <c r="AG278" s="82"/>
      <c r="AH278" s="81"/>
      <c r="AI278" s="82"/>
      <c r="AJ278" s="81"/>
      <c r="AK278" s="82"/>
      <c r="AL278" s="81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/>
      <c r="BC278" s="2"/>
      <c r="BD278" s="2"/>
      <c r="BE278" s="2"/>
      <c r="BF278" s="60"/>
      <c r="BG278" s="17"/>
      <c r="BH278" s="80"/>
      <c r="BI278" s="15"/>
      <c r="BJ278" s="19"/>
      <c r="BK278" s="15"/>
      <c r="BL278" s="19"/>
      <c r="BM278" s="19"/>
      <c r="BN278" s="19"/>
      <c r="BO278" s="20"/>
      <c r="BP278" s="19"/>
      <c r="BQ278" s="15"/>
      <c r="BR278" s="19"/>
      <c r="BS278" s="19"/>
      <c r="BT278" s="19"/>
      <c r="BU278" s="80"/>
    </row>
    <row r="279" spans="1:90" ht="15.75" hidden="1" thickBot="1" x14ac:dyDescent="0.3">
      <c r="A279" s="121"/>
      <c r="B279" s="76"/>
      <c r="C279" s="30"/>
      <c r="D279" s="86"/>
      <c r="F279" s="123"/>
      <c r="G279" s="124"/>
      <c r="H279" s="124"/>
      <c r="I279" s="124"/>
      <c r="J279" s="124"/>
      <c r="K279" s="1"/>
      <c r="O279" s="17"/>
      <c r="Q279" s="17"/>
      <c r="R279" s="125"/>
      <c r="S279" s="125"/>
      <c r="T279" s="125"/>
      <c r="W279" s="126"/>
      <c r="X279" s="126"/>
      <c r="Y279" s="80"/>
      <c r="Z279" s="81"/>
      <c r="AA279" s="82"/>
      <c r="AB279" s="81"/>
      <c r="AC279" s="82"/>
      <c r="AD279" s="81"/>
      <c r="AE279" s="82"/>
      <c r="AF279" s="81"/>
      <c r="AG279" s="82"/>
      <c r="AH279" s="81"/>
      <c r="AI279" s="82"/>
      <c r="AJ279" s="81"/>
      <c r="AK279" s="82"/>
      <c r="AL279" s="81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/>
      <c r="BC279" s="2"/>
      <c r="BD279" s="2"/>
      <c r="BE279" s="2"/>
      <c r="BF279" s="60"/>
      <c r="BG279" s="17"/>
      <c r="BH279" s="126"/>
      <c r="BI279" s="15"/>
      <c r="BJ279" s="19"/>
      <c r="BK279" s="15"/>
      <c r="BL279" s="19"/>
      <c r="BM279" s="19"/>
      <c r="BN279" s="19"/>
      <c r="BO279" s="20"/>
      <c r="BP279" s="19"/>
      <c r="BQ279" s="15"/>
      <c r="BR279" s="19"/>
      <c r="BS279" s="19"/>
      <c r="BT279" s="19"/>
      <c r="BU279" s="19"/>
    </row>
    <row r="280" spans="1:90" ht="15.75" hidden="1" thickBot="1" x14ac:dyDescent="0.3">
      <c r="A280" s="121"/>
      <c r="B280" s="76"/>
      <c r="C280" s="30"/>
      <c r="D280" s="86"/>
      <c r="F280" s="123"/>
      <c r="G280" s="124"/>
      <c r="H280" s="124"/>
      <c r="I280" s="124"/>
      <c r="J280" s="124"/>
      <c r="K280" s="1"/>
      <c r="O280" s="17"/>
      <c r="Q280" s="17"/>
      <c r="R280" s="125"/>
      <c r="S280" s="125"/>
      <c r="T280" s="125"/>
      <c r="W280" s="126"/>
      <c r="X280" s="126"/>
      <c r="Y280" s="80"/>
      <c r="Z280" s="81"/>
      <c r="AA280" s="82"/>
      <c r="AB280" s="81"/>
      <c r="AC280" s="82"/>
      <c r="AD280" s="81"/>
      <c r="AE280" s="82"/>
      <c r="AF280" s="81"/>
      <c r="AG280" s="82"/>
      <c r="AH280" s="81"/>
      <c r="AI280" s="82"/>
      <c r="AJ280" s="81"/>
      <c r="AK280" s="82"/>
      <c r="AL280" s="81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/>
      <c r="BC280" s="2"/>
      <c r="BD280" s="2"/>
      <c r="BE280" s="2"/>
      <c r="BF280" s="60"/>
      <c r="BG280" s="17"/>
      <c r="BH280" s="126"/>
      <c r="BI280" s="15"/>
      <c r="BJ280" s="19"/>
      <c r="BK280" s="15"/>
      <c r="BL280" s="19"/>
      <c r="BM280" s="19"/>
      <c r="BN280" s="19"/>
      <c r="BO280" s="20"/>
      <c r="BP280" s="19"/>
      <c r="BQ280" s="15"/>
      <c r="BR280" s="19"/>
      <c r="BS280" s="19"/>
      <c r="BT280" s="19"/>
      <c r="BU280" s="19"/>
    </row>
    <row r="281" spans="1:90" ht="15.75" hidden="1" thickBot="1" x14ac:dyDescent="0.3">
      <c r="A281" s="121"/>
      <c r="B281" s="76"/>
      <c r="C281" s="30"/>
      <c r="D281" s="86"/>
      <c r="F281" s="123"/>
      <c r="G281" s="124"/>
      <c r="H281" s="124"/>
      <c r="I281" s="124"/>
      <c r="J281" s="124"/>
      <c r="K281" s="1"/>
      <c r="O281" s="17"/>
      <c r="Q281" s="17"/>
      <c r="R281" s="125"/>
      <c r="S281" s="125"/>
      <c r="T281" s="125"/>
      <c r="W281" s="126"/>
      <c r="X281" s="126"/>
      <c r="Y281" s="80"/>
      <c r="Z281" s="81"/>
      <c r="AA281" s="82"/>
      <c r="AB281" s="81"/>
      <c r="AC281" s="82"/>
      <c r="AD281" s="81"/>
      <c r="AE281" s="82"/>
      <c r="AF281" s="81"/>
      <c r="AG281" s="82"/>
      <c r="AH281" s="81"/>
      <c r="AI281" s="82"/>
      <c r="AJ281" s="81"/>
      <c r="AK281" s="82"/>
      <c r="AL281" s="81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/>
      <c r="BC281" s="2"/>
      <c r="BD281" s="2"/>
      <c r="BE281" s="2"/>
      <c r="BF281" s="60"/>
      <c r="BG281" s="17"/>
      <c r="BH281" s="126"/>
      <c r="BI281" s="15"/>
      <c r="BJ281" s="19"/>
      <c r="BK281" s="15"/>
      <c r="BL281" s="19"/>
      <c r="BM281" s="19"/>
      <c r="BN281" s="19"/>
      <c r="BO281" s="20"/>
      <c r="BP281" s="19"/>
      <c r="BQ281" s="15"/>
      <c r="BR281" s="19"/>
      <c r="BS281" s="19"/>
      <c r="BT281" s="19"/>
      <c r="BU281" s="19"/>
    </row>
    <row r="282" spans="1:90" ht="15.75" hidden="1" thickBot="1" x14ac:dyDescent="0.3">
      <c r="A282" s="121"/>
      <c r="B282" s="76"/>
      <c r="C282" s="30"/>
      <c r="D282" s="86"/>
      <c r="F282" s="123"/>
      <c r="G282" s="124"/>
      <c r="H282" s="124"/>
      <c r="I282" s="124"/>
      <c r="J282" s="124"/>
      <c r="K282" s="1"/>
      <c r="O282" s="17"/>
      <c r="Q282" s="17"/>
      <c r="R282" s="125"/>
      <c r="S282" s="125"/>
      <c r="T282" s="125"/>
      <c r="W282" s="126"/>
      <c r="X282" s="126"/>
      <c r="Y282" s="80"/>
      <c r="Z282" s="81"/>
      <c r="AA282" s="82"/>
      <c r="AB282" s="81"/>
      <c r="AC282" s="82"/>
      <c r="AD282" s="81"/>
      <c r="AE282" s="82"/>
      <c r="AF282" s="81"/>
      <c r="AG282" s="82"/>
      <c r="AH282" s="81"/>
      <c r="AI282" s="82"/>
      <c r="AJ282" s="81"/>
      <c r="AK282" s="82"/>
      <c r="AL282" s="81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/>
      <c r="BC282" s="2"/>
      <c r="BD282" s="2"/>
      <c r="BE282" s="2"/>
      <c r="BF282" s="60"/>
      <c r="BG282" s="17"/>
      <c r="BH282" s="126"/>
      <c r="BI282" s="15"/>
      <c r="BJ282" s="19"/>
      <c r="BK282" s="15"/>
      <c r="BL282" s="19"/>
      <c r="BM282" s="19"/>
      <c r="BN282" s="19"/>
      <c r="BO282" s="20"/>
      <c r="BP282" s="19"/>
      <c r="BQ282" s="15"/>
      <c r="BR282" s="19"/>
      <c r="BS282" s="19"/>
      <c r="BT282" s="19"/>
      <c r="BU282" s="19"/>
    </row>
    <row r="283" spans="1:90" ht="15.75" hidden="1" thickBot="1" x14ac:dyDescent="0.3">
      <c r="A283" s="121"/>
      <c r="B283" s="76"/>
      <c r="C283" s="30"/>
      <c r="D283" s="86"/>
      <c r="F283" s="123"/>
      <c r="G283" s="124"/>
      <c r="H283" s="124"/>
      <c r="I283" s="124"/>
      <c r="J283" s="124"/>
      <c r="K283" s="1"/>
      <c r="O283" s="17"/>
      <c r="Q283" s="17"/>
      <c r="R283" s="125"/>
      <c r="S283" s="125"/>
      <c r="T283" s="125"/>
      <c r="W283" s="126"/>
      <c r="X283" s="126"/>
      <c r="Y283" s="80"/>
      <c r="Z283" s="81"/>
      <c r="AA283" s="82"/>
      <c r="AB283" s="81"/>
      <c r="AC283" s="82"/>
      <c r="AD283" s="81"/>
      <c r="AE283" s="82"/>
      <c r="AF283" s="81"/>
      <c r="AG283" s="82"/>
      <c r="AH283" s="81"/>
      <c r="AI283" s="82"/>
      <c r="AJ283" s="81"/>
      <c r="AK283" s="82"/>
      <c r="AL283" s="81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/>
      <c r="BC283" s="2"/>
      <c r="BD283" s="2"/>
      <c r="BE283" s="2"/>
      <c r="BF283" s="60"/>
      <c r="BG283" s="17"/>
      <c r="BH283" s="126"/>
      <c r="BI283" s="15"/>
      <c r="BJ283" s="19"/>
      <c r="BK283" s="15"/>
      <c r="BL283" s="19"/>
      <c r="BM283" s="19"/>
      <c r="BN283" s="19"/>
      <c r="BO283" s="20"/>
      <c r="BP283" s="19"/>
      <c r="BQ283" s="15"/>
      <c r="BR283" s="19"/>
      <c r="BS283" s="19"/>
      <c r="BT283" s="19"/>
      <c r="BU283" s="19"/>
    </row>
    <row r="284" spans="1:90" ht="15.75" hidden="1" thickBot="1" x14ac:dyDescent="0.3">
      <c r="A284" s="121"/>
      <c r="B284" s="76"/>
      <c r="C284" s="30"/>
      <c r="D284" s="86"/>
      <c r="F284" s="123"/>
      <c r="G284" s="124"/>
      <c r="H284" s="124"/>
      <c r="I284" s="124"/>
      <c r="J284" s="124"/>
      <c r="K284" s="1"/>
      <c r="O284" s="17"/>
      <c r="Q284" s="17"/>
      <c r="R284" s="125"/>
      <c r="S284" s="125"/>
      <c r="T284" s="125"/>
      <c r="W284" s="126"/>
      <c r="X284" s="126"/>
      <c r="Y284" s="80"/>
      <c r="Z284" s="81"/>
      <c r="AA284" s="82"/>
      <c r="AB284" s="81"/>
      <c r="AC284" s="82"/>
      <c r="AD284" s="81"/>
      <c r="AE284" s="82"/>
      <c r="AF284" s="81"/>
      <c r="AG284" s="82"/>
      <c r="AH284" s="81"/>
      <c r="AI284" s="82"/>
      <c r="AJ284" s="81"/>
      <c r="AK284" s="82"/>
      <c r="AL284" s="81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/>
      <c r="BC284" s="2"/>
      <c r="BD284" s="2"/>
      <c r="BE284" s="2"/>
      <c r="BF284" s="60"/>
      <c r="BG284" s="17"/>
      <c r="BH284" s="126"/>
      <c r="BI284" s="15"/>
      <c r="BJ284" s="19"/>
      <c r="BK284" s="15"/>
      <c r="BL284" s="19"/>
      <c r="BM284" s="19"/>
      <c r="BN284" s="19"/>
      <c r="BO284" s="20"/>
      <c r="BP284" s="19"/>
      <c r="BQ284" s="15"/>
      <c r="BR284" s="19"/>
      <c r="BS284" s="19"/>
      <c r="BT284" s="19"/>
      <c r="BU284" s="19"/>
    </row>
    <row r="285" spans="1:90" ht="15.75" hidden="1" thickBot="1" x14ac:dyDescent="0.3">
      <c r="A285" s="121"/>
      <c r="B285" s="76"/>
      <c r="C285" s="30"/>
      <c r="D285" s="86"/>
      <c r="F285" s="123"/>
      <c r="G285" s="124"/>
      <c r="H285" s="124"/>
      <c r="I285" s="124"/>
      <c r="J285" s="124"/>
      <c r="K285" s="1"/>
      <c r="O285" s="17"/>
      <c r="Q285" s="17"/>
      <c r="R285" s="125"/>
      <c r="S285" s="125"/>
      <c r="T285" s="125"/>
      <c r="W285" s="126"/>
      <c r="X285" s="126"/>
      <c r="Y285" s="80"/>
      <c r="Z285" s="81"/>
      <c r="AA285" s="82"/>
      <c r="AB285" s="81"/>
      <c r="AC285" s="82"/>
      <c r="AD285" s="81"/>
      <c r="AE285" s="82"/>
      <c r="AF285" s="81"/>
      <c r="AG285" s="82"/>
      <c r="AH285" s="81"/>
      <c r="AI285" s="82"/>
      <c r="AJ285" s="81"/>
      <c r="AK285" s="82"/>
      <c r="AL285" s="81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/>
      <c r="BC285" s="2"/>
      <c r="BD285" s="2"/>
      <c r="BE285" s="2"/>
      <c r="BF285" s="60"/>
      <c r="BG285" s="17"/>
      <c r="BH285" s="126"/>
      <c r="BI285" s="15"/>
      <c r="BJ285" s="19"/>
      <c r="BK285" s="15"/>
      <c r="BL285" s="19"/>
      <c r="BM285" s="19"/>
      <c r="BN285" s="19"/>
      <c r="BO285" s="20"/>
      <c r="BP285" s="19"/>
      <c r="BQ285" s="15"/>
      <c r="BR285" s="19"/>
      <c r="BS285" s="19"/>
      <c r="BT285" s="19"/>
      <c r="BU285" s="19"/>
    </row>
    <row r="286" spans="1:90" ht="15.75" hidden="1" thickTop="1" x14ac:dyDescent="0.25">
      <c r="A286" s="83"/>
      <c r="B286" s="127"/>
      <c r="C286" s="30"/>
      <c r="D286" s="86"/>
      <c r="F286" s="123"/>
      <c r="G286" s="124"/>
      <c r="H286" s="124"/>
      <c r="I286" s="124"/>
      <c r="J286" s="124"/>
      <c r="K286" s="1"/>
      <c r="O286" s="17"/>
      <c r="Q286" s="17"/>
      <c r="R286" s="125"/>
      <c r="S286" s="125"/>
      <c r="T286" s="125"/>
      <c r="W286" s="126"/>
      <c r="X286" s="126"/>
      <c r="Y286" s="80"/>
      <c r="Z286" s="81"/>
      <c r="AA286" s="82"/>
      <c r="AB286" s="81"/>
      <c r="AC286" s="82"/>
      <c r="AD286" s="81"/>
      <c r="AE286" s="82"/>
      <c r="AF286" s="81"/>
      <c r="AG286" s="82"/>
      <c r="AH286" s="81"/>
      <c r="AI286" s="82"/>
      <c r="AJ286" s="81"/>
      <c r="AK286" s="82"/>
      <c r="AL286" s="81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/>
      <c r="BC286" s="2"/>
      <c r="BD286" s="2"/>
      <c r="BE286" s="2"/>
      <c r="BF286" s="60"/>
      <c r="BG286" s="17"/>
      <c r="BH286" s="126"/>
      <c r="BI286" s="15"/>
      <c r="BJ286" s="19"/>
      <c r="BK286" s="15"/>
      <c r="BL286" s="19"/>
      <c r="BM286" s="19"/>
      <c r="BN286" s="19"/>
      <c r="BO286" s="20"/>
      <c r="BP286" s="19"/>
      <c r="BQ286" s="15"/>
      <c r="BR286" s="19"/>
      <c r="BS286" s="19"/>
      <c r="BT286" s="19"/>
      <c r="BU286" s="19"/>
    </row>
    <row r="287" spans="1:90" hidden="1" x14ac:dyDescent="0.25">
      <c r="A287" s="83"/>
      <c r="B287" s="76"/>
      <c r="C287" s="30"/>
      <c r="D287" s="86"/>
      <c r="F287" s="123"/>
      <c r="G287" s="124"/>
      <c r="H287" s="124"/>
      <c r="I287" s="124"/>
      <c r="J287" s="124"/>
      <c r="K287" s="1"/>
      <c r="O287" s="17"/>
      <c r="Q287" s="17"/>
      <c r="R287" s="125"/>
      <c r="S287" s="125"/>
      <c r="T287" s="125"/>
      <c r="W287" s="126"/>
      <c r="X287" s="126"/>
      <c r="Y287" s="80"/>
      <c r="Z287" s="81"/>
      <c r="AA287" s="82"/>
      <c r="AB287" s="81"/>
      <c r="AC287" s="82"/>
      <c r="AD287" s="81"/>
      <c r="AE287" s="82"/>
      <c r="AF287" s="81"/>
      <c r="AG287" s="82"/>
      <c r="AH287" s="81"/>
      <c r="AI287" s="82"/>
      <c r="AJ287" s="81"/>
      <c r="AK287" s="82"/>
      <c r="AL287" s="81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/>
      <c r="BC287" s="2"/>
      <c r="BD287" s="2"/>
      <c r="BE287" s="2"/>
      <c r="BF287" s="60"/>
      <c r="BG287" s="17"/>
      <c r="BH287" s="126"/>
      <c r="BI287" s="15"/>
      <c r="BJ287" s="19"/>
      <c r="BK287" s="15"/>
      <c r="BL287" s="19"/>
      <c r="BM287" s="19"/>
      <c r="BN287" s="19"/>
      <c r="BO287" s="20"/>
      <c r="BP287" s="19"/>
      <c r="BQ287" s="15"/>
      <c r="BR287" s="19"/>
      <c r="BS287" s="19"/>
      <c r="BT287" s="19"/>
      <c r="BU287" s="19"/>
    </row>
    <row r="288" spans="1:90" hidden="1" x14ac:dyDescent="0.25">
      <c r="A288" s="83"/>
      <c r="B288" s="76"/>
      <c r="C288" s="30"/>
      <c r="D288" s="86"/>
      <c r="F288" s="123"/>
      <c r="G288" s="124"/>
      <c r="H288" s="124"/>
      <c r="I288" s="124"/>
      <c r="J288" s="124"/>
      <c r="K288" s="1"/>
      <c r="O288" s="17"/>
      <c r="Q288" s="17"/>
      <c r="R288" s="125"/>
      <c r="S288" s="125"/>
      <c r="T288" s="125"/>
      <c r="W288" s="126"/>
      <c r="X288" s="126"/>
      <c r="Y288" s="80"/>
      <c r="Z288" s="81"/>
      <c r="AA288" s="82"/>
      <c r="AB288" s="81"/>
      <c r="AC288" s="82"/>
      <c r="AD288" s="81"/>
      <c r="AE288" s="82"/>
      <c r="AF288" s="81"/>
      <c r="AG288" s="82"/>
      <c r="AH288" s="81"/>
      <c r="AI288" s="82"/>
      <c r="AJ288" s="81"/>
      <c r="AK288" s="82"/>
      <c r="AL288" s="81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/>
      <c r="BC288" s="2"/>
      <c r="BD288" s="2"/>
      <c r="BE288" s="2"/>
      <c r="BF288" s="60"/>
      <c r="BG288" s="17"/>
      <c r="BH288" s="126"/>
      <c r="BI288" s="15"/>
      <c r="BJ288" s="19"/>
      <c r="BK288" s="15"/>
      <c r="BL288" s="19"/>
      <c r="BM288" s="19"/>
      <c r="BN288" s="19"/>
      <c r="BO288" s="20"/>
      <c r="BP288" s="19"/>
      <c r="BQ288" s="15"/>
      <c r="BR288" s="19"/>
      <c r="BS288" s="19"/>
      <c r="BT288" s="19"/>
      <c r="BU288" s="19"/>
    </row>
    <row r="289" spans="1:73" hidden="1" x14ac:dyDescent="0.25">
      <c r="A289" s="83"/>
      <c r="B289" s="76"/>
      <c r="C289" s="30"/>
      <c r="D289" s="86"/>
      <c r="F289" s="123"/>
      <c r="G289" s="124"/>
      <c r="H289" s="124"/>
      <c r="I289" s="124"/>
      <c r="J289" s="124"/>
      <c r="K289" s="1"/>
      <c r="O289" s="17"/>
      <c r="Q289" s="17"/>
      <c r="R289" s="125"/>
      <c r="S289" s="125"/>
      <c r="T289" s="125"/>
      <c r="W289" s="126"/>
      <c r="X289" s="126"/>
      <c r="Y289" s="80"/>
      <c r="Z289" s="81"/>
      <c r="AA289" s="82"/>
      <c r="AB289" s="81"/>
      <c r="AC289" s="82"/>
      <c r="AD289" s="81"/>
      <c r="AE289" s="82"/>
      <c r="AF289" s="81"/>
      <c r="AG289" s="82"/>
      <c r="AH289" s="81"/>
      <c r="AI289" s="82"/>
      <c r="AJ289" s="81"/>
      <c r="AK289" s="82"/>
      <c r="AL289" s="81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/>
      <c r="BC289" s="2"/>
      <c r="BD289" s="2"/>
      <c r="BE289" s="2"/>
      <c r="BF289" s="60"/>
      <c r="BG289" s="17"/>
      <c r="BH289" s="126"/>
      <c r="BI289" s="15"/>
      <c r="BJ289" s="19"/>
      <c r="BK289" s="15"/>
      <c r="BL289" s="19"/>
      <c r="BM289" s="19"/>
      <c r="BN289" s="19"/>
      <c r="BO289" s="20"/>
      <c r="BP289" s="19"/>
      <c r="BQ289" s="15"/>
      <c r="BR289" s="19"/>
      <c r="BS289" s="19"/>
      <c r="BT289" s="19"/>
      <c r="BU289" s="19"/>
    </row>
    <row r="290" spans="1:73" hidden="1" x14ac:dyDescent="0.25">
      <c r="A290" s="128"/>
      <c r="B290" s="76"/>
      <c r="C290" s="30"/>
      <c r="D290" s="86"/>
      <c r="F290" s="123"/>
      <c r="G290" s="124"/>
      <c r="H290" s="124"/>
      <c r="I290" s="124"/>
      <c r="J290" s="124"/>
      <c r="K290" s="1"/>
      <c r="O290" s="17"/>
      <c r="Q290" s="17"/>
      <c r="R290" s="125"/>
      <c r="S290" s="125"/>
      <c r="T290" s="125"/>
      <c r="W290" s="126"/>
      <c r="X290" s="126"/>
      <c r="Y290" s="80"/>
      <c r="Z290" s="81"/>
      <c r="AA290" s="82"/>
      <c r="AB290" s="81"/>
      <c r="AC290" s="82"/>
      <c r="AD290" s="81"/>
      <c r="AE290" s="82"/>
      <c r="AF290" s="81"/>
      <c r="AG290" s="82"/>
      <c r="AH290" s="81"/>
      <c r="AI290" s="82"/>
      <c r="AJ290" s="81"/>
      <c r="AK290" s="82"/>
      <c r="AL290" s="81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/>
      <c r="BC290" s="2"/>
      <c r="BD290" s="2"/>
      <c r="BE290" s="2"/>
      <c r="BF290" s="60"/>
      <c r="BG290" s="17"/>
      <c r="BH290" s="126"/>
      <c r="BI290" s="15"/>
      <c r="BJ290" s="19"/>
      <c r="BK290" s="15"/>
      <c r="BL290" s="19"/>
      <c r="BM290" s="19"/>
      <c r="BN290" s="19"/>
      <c r="BO290" s="20"/>
      <c r="BP290" s="19"/>
      <c r="BQ290" s="15"/>
      <c r="BR290" s="19"/>
      <c r="BS290" s="19"/>
      <c r="BT290" s="19"/>
      <c r="BU290" s="19"/>
    </row>
    <row r="291" spans="1:73" hidden="1" x14ac:dyDescent="0.25">
      <c r="A291" s="83"/>
      <c r="B291" s="76"/>
      <c r="C291" s="30"/>
      <c r="D291" s="86"/>
      <c r="F291" s="123"/>
      <c r="G291" s="124"/>
      <c r="H291" s="124"/>
      <c r="I291" s="124"/>
      <c r="J291" s="124"/>
      <c r="K291" s="1"/>
      <c r="O291" s="17"/>
      <c r="Q291" s="17"/>
      <c r="R291" s="125"/>
      <c r="S291" s="125"/>
      <c r="T291" s="125"/>
      <c r="W291" s="126"/>
      <c r="X291" s="126"/>
      <c r="Y291" s="80"/>
      <c r="Z291" s="81"/>
      <c r="AA291" s="82"/>
      <c r="AB291" s="81"/>
      <c r="AC291" s="82"/>
      <c r="AD291" s="81"/>
      <c r="AE291" s="82"/>
      <c r="AF291" s="81"/>
      <c r="AG291" s="82"/>
      <c r="AH291" s="81"/>
      <c r="AI291" s="82"/>
      <c r="AJ291" s="81"/>
      <c r="AK291" s="82"/>
      <c r="AL291" s="81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/>
      <c r="BC291" s="2"/>
      <c r="BD291" s="2"/>
      <c r="BE291" s="2"/>
      <c r="BF291" s="60"/>
      <c r="BG291" s="17"/>
      <c r="BH291" s="126"/>
      <c r="BI291" s="15"/>
      <c r="BJ291" s="19"/>
      <c r="BK291" s="15"/>
      <c r="BL291" s="19"/>
      <c r="BM291" s="19"/>
      <c r="BN291" s="19"/>
      <c r="BO291" s="20"/>
      <c r="BP291" s="19"/>
      <c r="BQ291" s="15"/>
      <c r="BR291" s="19"/>
      <c r="BS291" s="19"/>
      <c r="BT291" s="19"/>
      <c r="BU291" s="19"/>
    </row>
    <row r="292" spans="1:73" hidden="1" x14ac:dyDescent="0.25">
      <c r="A292" s="83"/>
      <c r="B292" s="76"/>
      <c r="C292" s="30"/>
      <c r="D292" s="86"/>
      <c r="F292" s="123"/>
      <c r="G292" s="124"/>
      <c r="H292" s="124"/>
      <c r="I292" s="124"/>
      <c r="J292" s="124"/>
      <c r="K292" s="1"/>
      <c r="O292" s="17"/>
      <c r="Q292" s="17"/>
      <c r="R292" s="125"/>
      <c r="S292" s="125"/>
      <c r="T292" s="125"/>
      <c r="W292" s="126"/>
      <c r="X292" s="126"/>
      <c r="Y292" s="80"/>
      <c r="Z292" s="81"/>
      <c r="AA292" s="82"/>
      <c r="AB292" s="81"/>
      <c r="AC292" s="82"/>
      <c r="AD292" s="81"/>
      <c r="AE292" s="82"/>
      <c r="AF292" s="81"/>
      <c r="AG292" s="82"/>
      <c r="AH292" s="81"/>
      <c r="AI292" s="82"/>
      <c r="AJ292" s="81"/>
      <c r="AK292" s="82"/>
      <c r="AL292" s="81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/>
      <c r="BC292" s="20"/>
      <c r="BD292" s="20"/>
      <c r="BE292" s="20"/>
      <c r="BF292" s="60"/>
      <c r="BG292" s="17"/>
      <c r="BH292" s="126"/>
      <c r="BI292" s="15"/>
      <c r="BJ292" s="19"/>
      <c r="BK292" s="15"/>
      <c r="BL292" s="19"/>
      <c r="BM292" s="19"/>
      <c r="BN292" s="19"/>
      <c r="BO292" s="20"/>
      <c r="BP292" s="19"/>
      <c r="BQ292" s="15"/>
      <c r="BR292" s="19"/>
      <c r="BS292" s="19"/>
      <c r="BT292" s="19"/>
      <c r="BU292" s="19"/>
    </row>
    <row r="293" spans="1:73" hidden="1" x14ac:dyDescent="0.25">
      <c r="A293" s="83"/>
      <c r="B293" s="76"/>
      <c r="C293" s="30"/>
      <c r="D293" s="86"/>
      <c r="F293" s="123"/>
      <c r="G293" s="124"/>
      <c r="H293" s="124"/>
      <c r="I293" s="124"/>
      <c r="J293" s="124"/>
      <c r="K293" s="1"/>
      <c r="O293" s="17"/>
      <c r="Q293" s="17"/>
      <c r="R293" s="125"/>
      <c r="S293" s="125"/>
      <c r="T293" s="125"/>
      <c r="W293" s="126"/>
      <c r="X293" s="126"/>
      <c r="Y293" s="80"/>
      <c r="Z293" s="81"/>
      <c r="AA293" s="82"/>
      <c r="AB293" s="81"/>
      <c r="AC293" s="82"/>
      <c r="AD293" s="81"/>
      <c r="AE293" s="82"/>
      <c r="AF293" s="81"/>
      <c r="AG293" s="82"/>
      <c r="AH293" s="81"/>
      <c r="AI293" s="82"/>
      <c r="AJ293" s="81"/>
      <c r="AK293" s="82"/>
      <c r="AL293" s="81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/>
      <c r="BC293" s="20"/>
      <c r="BD293" s="20"/>
      <c r="BE293" s="20"/>
      <c r="BF293" s="60"/>
      <c r="BG293" s="17"/>
      <c r="BH293" s="126"/>
      <c r="BI293" s="15"/>
      <c r="BJ293" s="19"/>
      <c r="BK293" s="15"/>
      <c r="BL293" s="19"/>
      <c r="BM293" s="19"/>
      <c r="BN293" s="19"/>
      <c r="BO293" s="20"/>
      <c r="BP293" s="19"/>
      <c r="BQ293" s="15"/>
      <c r="BR293" s="19"/>
      <c r="BS293" s="19"/>
      <c r="BT293" s="19"/>
      <c r="BU293" s="19"/>
    </row>
    <row r="294" spans="1:73" hidden="1" x14ac:dyDescent="0.25">
      <c r="A294" s="128"/>
      <c r="B294" s="76"/>
      <c r="C294" s="30"/>
      <c r="D294" s="86"/>
      <c r="F294" s="123"/>
      <c r="G294" s="124"/>
      <c r="H294" s="124"/>
      <c r="I294" s="124"/>
      <c r="J294" s="124"/>
      <c r="K294" s="1"/>
      <c r="O294" s="17"/>
      <c r="Q294" s="17"/>
      <c r="R294" s="125"/>
      <c r="S294" s="125"/>
      <c r="T294" s="125"/>
      <c r="W294" s="126"/>
      <c r="X294" s="126"/>
      <c r="Y294" s="80"/>
      <c r="Z294" s="81"/>
      <c r="AA294" s="82"/>
      <c r="AB294" s="81"/>
      <c r="AC294" s="82"/>
      <c r="AD294" s="81"/>
      <c r="AE294" s="82"/>
      <c r="AF294" s="81"/>
      <c r="AG294" s="82"/>
      <c r="AH294" s="81"/>
      <c r="AI294" s="82"/>
      <c r="AJ294" s="81"/>
      <c r="AK294" s="82"/>
      <c r="AL294" s="81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/>
      <c r="BC294" s="2"/>
      <c r="BD294" s="2"/>
      <c r="BE294" s="2"/>
      <c r="BF294" s="60"/>
      <c r="BG294" s="17"/>
      <c r="BH294" s="126"/>
      <c r="BI294" s="15"/>
      <c r="BJ294" s="19"/>
      <c r="BK294" s="15"/>
      <c r="BL294" s="19"/>
      <c r="BM294" s="19"/>
      <c r="BN294" s="19"/>
      <c r="BO294" s="20"/>
      <c r="BP294" s="19"/>
      <c r="BQ294" s="15"/>
      <c r="BR294" s="19"/>
      <c r="BS294" s="19"/>
      <c r="BT294" s="19"/>
      <c r="BU294" s="19"/>
    </row>
    <row r="295" spans="1:73" hidden="1" x14ac:dyDescent="0.25">
      <c r="A295" s="83"/>
      <c r="B295" s="76"/>
      <c r="C295" s="30"/>
      <c r="D295" s="86"/>
      <c r="F295" s="123"/>
      <c r="G295" s="124"/>
      <c r="H295" s="124"/>
      <c r="I295" s="124"/>
      <c r="J295" s="124"/>
      <c r="K295" s="1"/>
      <c r="O295" s="17"/>
      <c r="Q295" s="17"/>
      <c r="R295" s="125"/>
      <c r="S295" s="125"/>
      <c r="T295" s="125"/>
      <c r="W295" s="126"/>
      <c r="X295" s="126"/>
      <c r="Y295" s="80"/>
      <c r="Z295" s="81"/>
      <c r="AA295" s="82"/>
      <c r="AB295" s="81"/>
      <c r="AC295" s="82"/>
      <c r="AD295" s="81"/>
      <c r="AE295" s="82"/>
      <c r="AF295" s="81"/>
      <c r="AG295" s="82"/>
      <c r="AH295" s="81"/>
      <c r="AI295" s="82"/>
      <c r="AJ295" s="81"/>
      <c r="AK295" s="82"/>
      <c r="AL295" s="81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/>
      <c r="BC295" s="2"/>
      <c r="BD295" s="2"/>
      <c r="BE295" s="2"/>
      <c r="BF295" s="60"/>
      <c r="BG295" s="17"/>
      <c r="BH295" s="126"/>
      <c r="BI295" s="15"/>
      <c r="BJ295" s="19"/>
      <c r="BK295" s="15"/>
      <c r="BL295" s="19"/>
      <c r="BM295" s="19"/>
      <c r="BN295" s="19"/>
      <c r="BO295" s="20"/>
      <c r="BP295" s="19"/>
      <c r="BQ295" s="15"/>
      <c r="BR295" s="19"/>
      <c r="BS295" s="19"/>
      <c r="BT295" s="19"/>
      <c r="BU295" s="19"/>
    </row>
    <row r="296" spans="1:73" hidden="1" x14ac:dyDescent="0.25">
      <c r="A296" s="128"/>
      <c r="B296" s="76"/>
      <c r="C296" s="30"/>
      <c r="D296" s="86"/>
      <c r="F296" s="123"/>
      <c r="G296" s="124"/>
      <c r="H296" s="124"/>
      <c r="I296" s="124"/>
      <c r="J296" s="124"/>
      <c r="K296" s="1"/>
      <c r="O296" s="17"/>
      <c r="Q296" s="17"/>
      <c r="R296" s="125"/>
      <c r="S296" s="125"/>
      <c r="T296" s="125"/>
      <c r="W296" s="126"/>
      <c r="X296" s="126"/>
      <c r="Y296" s="80"/>
      <c r="Z296" s="81"/>
      <c r="AA296" s="82"/>
      <c r="AB296" s="81"/>
      <c r="AC296" s="82"/>
      <c r="AD296" s="81"/>
      <c r="AE296" s="82"/>
      <c r="AF296" s="81"/>
      <c r="AG296" s="82"/>
      <c r="AH296" s="81"/>
      <c r="AI296" s="82"/>
      <c r="AJ296" s="81"/>
      <c r="AK296" s="82"/>
      <c r="AL296" s="81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/>
      <c r="BC296" s="20"/>
      <c r="BD296" s="2"/>
      <c r="BE296" s="2"/>
      <c r="BF296" s="60"/>
      <c r="BG296" s="17"/>
      <c r="BH296" s="126"/>
      <c r="BI296" s="15"/>
      <c r="BJ296" s="19"/>
      <c r="BK296" s="15"/>
      <c r="BL296" s="19"/>
      <c r="BM296" s="19"/>
      <c r="BN296" s="19"/>
      <c r="BO296" s="20"/>
      <c r="BP296" s="19"/>
      <c r="BQ296" s="15"/>
      <c r="BR296" s="19"/>
      <c r="BS296" s="19"/>
      <c r="BT296" s="19"/>
      <c r="BU296" s="19"/>
    </row>
    <row r="297" spans="1:73" hidden="1" x14ac:dyDescent="0.25">
      <c r="A297" s="83"/>
      <c r="B297" s="76"/>
      <c r="C297" s="30"/>
      <c r="D297" s="86"/>
      <c r="F297" s="123"/>
      <c r="G297" s="124"/>
      <c r="H297" s="124"/>
      <c r="I297" s="1"/>
      <c r="J297" s="1"/>
      <c r="K297" s="1"/>
      <c r="O297" s="19"/>
      <c r="P297" s="19"/>
      <c r="Q297" s="19"/>
      <c r="R297" s="19"/>
      <c r="S297" s="19"/>
      <c r="T297" s="19"/>
      <c r="U297" s="19"/>
      <c r="W297" s="126"/>
      <c r="X297" s="126"/>
      <c r="Y297" s="19"/>
      <c r="Z297" s="125"/>
      <c r="AA297" s="15"/>
      <c r="AB297" s="20"/>
      <c r="AC297" s="15"/>
      <c r="AD297" s="20"/>
      <c r="AE297" s="15"/>
      <c r="AF297" s="20"/>
      <c r="AG297" s="15"/>
      <c r="AH297" s="20"/>
      <c r="AI297" s="15"/>
      <c r="AJ297" s="20"/>
      <c r="AK297" s="15"/>
      <c r="AL297" s="20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26"/>
      <c r="BN297" s="126"/>
      <c r="BO297" s="20"/>
      <c r="BP297" s="126"/>
      <c r="BQ297" s="15"/>
      <c r="BR297" s="19"/>
      <c r="BS297" s="126"/>
      <c r="BT297" s="126"/>
      <c r="BU297" s="19"/>
    </row>
    <row r="298" spans="1:73" hidden="1" x14ac:dyDescent="0.25">
      <c r="A298" s="83"/>
      <c r="B298" s="76"/>
      <c r="C298" s="30"/>
      <c r="D298" s="129"/>
      <c r="F298" s="123"/>
      <c r="G298" s="124"/>
      <c r="H298" s="124"/>
      <c r="I298" s="1"/>
      <c r="J298" s="1"/>
      <c r="K298" s="1"/>
      <c r="O298" s="19"/>
      <c r="P298" s="19"/>
      <c r="Q298" s="19"/>
      <c r="R298" s="19"/>
      <c r="S298" s="19"/>
      <c r="T298" s="19"/>
      <c r="U298" s="19"/>
      <c r="W298" s="126"/>
      <c r="X298" s="126"/>
      <c r="Y298" s="19"/>
      <c r="Z298" s="125"/>
      <c r="AA298" s="15"/>
      <c r="AB298" s="20"/>
      <c r="AC298" s="15"/>
      <c r="AD298" s="20"/>
      <c r="AE298" s="15"/>
      <c r="AF298" s="20"/>
      <c r="AG298" s="15"/>
      <c r="AH298" s="20"/>
      <c r="AI298" s="15"/>
      <c r="AJ298" s="20"/>
      <c r="AK298" s="15"/>
      <c r="AL298" s="20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26"/>
      <c r="BN298" s="126"/>
      <c r="BO298" s="20"/>
      <c r="BP298" s="126"/>
      <c r="BQ298" s="15"/>
      <c r="BR298" s="19"/>
      <c r="BS298" s="126"/>
      <c r="BT298" s="126"/>
      <c r="BU298" s="19"/>
    </row>
    <row r="299" spans="1:73" hidden="1" x14ac:dyDescent="0.25">
      <c r="A299" s="128"/>
      <c r="B299" s="76"/>
      <c r="C299" s="30"/>
      <c r="D299" s="129"/>
      <c r="F299" s="123"/>
      <c r="G299" s="124"/>
      <c r="H299" s="124"/>
      <c r="I299" s="1"/>
      <c r="J299" s="1"/>
      <c r="K299" s="1"/>
      <c r="O299" s="19"/>
      <c r="P299" s="19"/>
      <c r="Q299" s="19"/>
      <c r="R299" s="19"/>
      <c r="S299" s="19"/>
      <c r="T299" s="19"/>
      <c r="U299" s="19"/>
      <c r="W299" s="126"/>
      <c r="X299" s="126"/>
      <c r="Y299" s="19"/>
      <c r="Z299" s="125"/>
      <c r="AA299" s="15"/>
      <c r="AB299" s="20"/>
      <c r="AC299" s="15"/>
      <c r="AD299" s="20"/>
      <c r="AE299" s="15"/>
      <c r="AF299" s="20"/>
      <c r="AG299" s="15"/>
      <c r="AH299" s="20"/>
      <c r="AI299" s="15"/>
      <c r="AJ299" s="20"/>
      <c r="AK299" s="15"/>
      <c r="AL299" s="20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26"/>
      <c r="BN299" s="126"/>
      <c r="BO299" s="20"/>
      <c r="BP299" s="126"/>
      <c r="BQ299" s="15"/>
      <c r="BR299" s="19"/>
      <c r="BS299" s="126"/>
      <c r="BT299" s="126"/>
      <c r="BU299" s="19"/>
    </row>
    <row r="300" spans="1:73" hidden="1" x14ac:dyDescent="0.25">
      <c r="A300" s="83"/>
      <c r="B300" s="76"/>
      <c r="C300" s="30"/>
      <c r="D300" s="129"/>
      <c r="F300" s="123"/>
      <c r="G300" s="124"/>
      <c r="H300" s="124"/>
      <c r="I300" s="1"/>
      <c r="J300" s="1"/>
      <c r="K300" s="1"/>
      <c r="O300" s="19"/>
      <c r="P300" s="19"/>
      <c r="Q300" s="19"/>
      <c r="R300" s="19"/>
      <c r="S300" s="19"/>
      <c r="T300" s="19"/>
      <c r="U300" s="19"/>
      <c r="W300" s="126"/>
      <c r="X300" s="126"/>
      <c r="Y300" s="19"/>
      <c r="Z300" s="125"/>
      <c r="AA300" s="15"/>
      <c r="AB300" s="20"/>
      <c r="AC300" s="15"/>
      <c r="AD300" s="20"/>
      <c r="AE300" s="15"/>
      <c r="AF300" s="20"/>
      <c r="AG300" s="15"/>
      <c r="AH300" s="20"/>
      <c r="AI300" s="15"/>
      <c r="AJ300" s="20"/>
      <c r="AK300" s="15"/>
      <c r="AL300" s="20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26"/>
      <c r="BN300" s="126"/>
      <c r="BO300" s="20"/>
      <c r="BP300" s="126"/>
      <c r="BQ300" s="15"/>
      <c r="BR300" s="19"/>
      <c r="BS300" s="126"/>
      <c r="BT300" s="126"/>
      <c r="BU300" s="19"/>
    </row>
    <row r="301" spans="1:73" hidden="1" x14ac:dyDescent="0.25">
      <c r="A301" s="83"/>
      <c r="B301" s="76"/>
      <c r="C301" s="30"/>
      <c r="D301" s="129"/>
      <c r="F301" s="123"/>
      <c r="G301" s="124"/>
      <c r="H301" s="124"/>
      <c r="I301" s="1"/>
      <c r="J301" s="1"/>
      <c r="K301" s="1"/>
      <c r="O301" s="19"/>
      <c r="P301" s="19"/>
      <c r="Q301" s="19"/>
      <c r="R301" s="19"/>
      <c r="S301" s="19"/>
      <c r="T301" s="19"/>
      <c r="U301" s="19"/>
      <c r="W301" s="126"/>
      <c r="X301" s="126"/>
      <c r="Y301" s="19"/>
      <c r="Z301" s="125"/>
      <c r="AA301" s="15"/>
      <c r="AB301" s="20"/>
      <c r="AC301" s="15"/>
      <c r="AD301" s="20"/>
      <c r="AE301" s="15"/>
      <c r="AF301" s="20"/>
      <c r="AG301" s="15"/>
      <c r="AH301" s="20"/>
      <c r="AI301" s="15"/>
      <c r="AJ301" s="20"/>
      <c r="AK301" s="15"/>
      <c r="AL301" s="20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26"/>
      <c r="BN301" s="126"/>
      <c r="BO301" s="20"/>
      <c r="BP301" s="126"/>
      <c r="BQ301" s="15"/>
      <c r="BR301" s="19"/>
      <c r="BS301" s="126"/>
      <c r="BT301" s="126"/>
      <c r="BU301" s="19"/>
    </row>
    <row r="302" spans="1:73" hidden="1" x14ac:dyDescent="0.25">
      <c r="A302" s="83"/>
      <c r="B302" s="76"/>
      <c r="C302" s="30"/>
      <c r="D302" s="129"/>
      <c r="F302" s="123"/>
      <c r="G302" s="124"/>
      <c r="H302" s="124"/>
      <c r="I302" s="1"/>
      <c r="J302" s="1"/>
      <c r="K302" s="1"/>
      <c r="O302" s="19"/>
      <c r="P302" s="19"/>
      <c r="Q302" s="19"/>
      <c r="R302" s="19"/>
      <c r="S302" s="19"/>
      <c r="T302" s="19"/>
      <c r="U302" s="19"/>
      <c r="W302" s="126"/>
      <c r="X302" s="126"/>
      <c r="Y302" s="19"/>
      <c r="Z302" s="125"/>
      <c r="AA302" s="15"/>
      <c r="AB302" s="20"/>
      <c r="AC302" s="15"/>
      <c r="AD302" s="20"/>
      <c r="AE302" s="15"/>
      <c r="AF302" s="20"/>
      <c r="AG302" s="15"/>
      <c r="AH302" s="20"/>
      <c r="AI302" s="15"/>
      <c r="AJ302" s="20"/>
      <c r="AK302" s="15"/>
      <c r="AL302" s="20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26"/>
      <c r="BN302" s="126"/>
      <c r="BO302" s="20"/>
      <c r="BP302" s="126"/>
      <c r="BQ302" s="15"/>
      <c r="BR302" s="19"/>
      <c r="BS302" s="126"/>
      <c r="BT302" s="126"/>
      <c r="BU302" s="19"/>
    </row>
    <row r="303" spans="1:73" hidden="1" x14ac:dyDescent="0.25">
      <c r="A303" s="83"/>
      <c r="B303" s="76"/>
      <c r="C303" s="30"/>
      <c r="D303" s="129"/>
      <c r="F303" s="123"/>
      <c r="G303" s="124"/>
      <c r="H303" s="124"/>
      <c r="I303" s="1"/>
      <c r="J303" s="1"/>
      <c r="K303" s="1"/>
      <c r="O303" s="19"/>
      <c r="P303" s="19"/>
      <c r="Q303" s="19"/>
      <c r="R303" s="19"/>
      <c r="S303" s="19"/>
      <c r="T303" s="19"/>
      <c r="U303" s="19"/>
      <c r="W303" s="126"/>
      <c r="X303" s="126"/>
      <c r="Y303" s="19"/>
      <c r="Z303" s="125"/>
      <c r="AA303" s="15"/>
      <c r="AB303" s="20"/>
      <c r="AC303" s="15"/>
      <c r="AD303" s="20"/>
      <c r="AE303" s="15"/>
      <c r="AF303" s="20"/>
      <c r="AG303" s="15"/>
      <c r="AH303" s="20"/>
      <c r="AI303" s="15"/>
      <c r="AJ303" s="20"/>
      <c r="AK303" s="15"/>
      <c r="AL303" s="20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26"/>
      <c r="BN303" s="126"/>
      <c r="BO303" s="20"/>
      <c r="BP303" s="126"/>
      <c r="BQ303" s="15"/>
      <c r="BR303" s="19"/>
      <c r="BS303" s="126"/>
      <c r="BT303" s="126"/>
      <c r="BU303" s="19"/>
    </row>
    <row r="304" spans="1:73" hidden="1" x14ac:dyDescent="0.25">
      <c r="A304" s="83"/>
      <c r="B304" s="76"/>
      <c r="C304" s="30"/>
      <c r="D304" s="129"/>
      <c r="F304" s="123"/>
      <c r="G304" s="124"/>
      <c r="H304" s="124"/>
      <c r="I304" s="1"/>
      <c r="J304" s="1"/>
      <c r="K304" s="1"/>
      <c r="O304" s="19"/>
      <c r="P304" s="19"/>
      <c r="Q304" s="19"/>
      <c r="R304" s="19"/>
      <c r="S304" s="19"/>
      <c r="T304" s="19"/>
      <c r="U304" s="19"/>
      <c r="W304" s="126"/>
      <c r="X304" s="126"/>
      <c r="Y304" s="19"/>
      <c r="Z304" s="125"/>
      <c r="AA304" s="15"/>
      <c r="AB304" s="20"/>
      <c r="AC304" s="15"/>
      <c r="AD304" s="20"/>
      <c r="AE304" s="15"/>
      <c r="AF304" s="20"/>
      <c r="AG304" s="15"/>
      <c r="AH304" s="20"/>
      <c r="AI304" s="15"/>
      <c r="AJ304" s="20"/>
      <c r="AK304" s="15"/>
      <c r="AL304" s="20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26"/>
      <c r="BN304" s="126"/>
      <c r="BO304" s="20"/>
      <c r="BP304" s="126"/>
      <c r="BQ304" s="15"/>
      <c r="BR304" s="19"/>
      <c r="BS304" s="126"/>
      <c r="BT304" s="126"/>
      <c r="BU304" s="19"/>
    </row>
    <row r="305" spans="1:92" hidden="1" x14ac:dyDescent="0.25">
      <c r="A305" s="83"/>
      <c r="B305" s="76"/>
      <c r="C305" s="30"/>
      <c r="D305" s="129"/>
      <c r="F305" s="123"/>
      <c r="G305" s="124"/>
      <c r="H305" s="124"/>
      <c r="I305" s="1"/>
      <c r="J305" s="1"/>
      <c r="K305" s="1"/>
      <c r="O305" s="19"/>
      <c r="P305" s="19"/>
      <c r="Q305" s="19"/>
      <c r="R305" s="19"/>
      <c r="S305" s="19"/>
      <c r="T305" s="19"/>
      <c r="U305" s="19"/>
      <c r="W305" s="126"/>
      <c r="X305" s="126"/>
      <c r="Y305" s="19"/>
      <c r="Z305" s="125"/>
      <c r="AA305" s="15"/>
      <c r="AB305" s="20"/>
      <c r="AC305" s="15"/>
      <c r="AD305" s="20"/>
      <c r="AE305" s="15"/>
      <c r="AF305" s="20"/>
      <c r="AG305" s="15"/>
      <c r="AH305" s="20"/>
      <c r="AI305" s="15"/>
      <c r="AJ305" s="20"/>
      <c r="AK305" s="15"/>
      <c r="AL305" s="20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26"/>
      <c r="BN305" s="126"/>
      <c r="BO305" s="20"/>
      <c r="BP305" s="126"/>
      <c r="BQ305" s="15"/>
      <c r="BR305" s="19"/>
      <c r="BS305" s="126"/>
      <c r="BT305" s="126"/>
      <c r="BU305" s="19"/>
    </row>
    <row r="306" spans="1:92" hidden="1" x14ac:dyDescent="0.25">
      <c r="A306" s="83"/>
      <c r="B306" s="76"/>
      <c r="C306" s="30"/>
      <c r="D306" s="129"/>
      <c r="F306" s="123"/>
      <c r="G306" s="124"/>
      <c r="H306" s="124"/>
      <c r="I306" s="1"/>
      <c r="J306" s="1"/>
      <c r="K306" s="1"/>
      <c r="O306" s="19"/>
      <c r="P306" s="19"/>
      <c r="Q306" s="19"/>
      <c r="R306" s="19"/>
      <c r="S306" s="19"/>
      <c r="T306" s="19"/>
      <c r="U306" s="19"/>
      <c r="W306" s="126"/>
      <c r="X306" s="126"/>
      <c r="Y306" s="19"/>
      <c r="Z306" s="125"/>
      <c r="AA306" s="15"/>
      <c r="AB306" s="20"/>
      <c r="AC306" s="15"/>
      <c r="AD306" s="20"/>
      <c r="AE306" s="15"/>
      <c r="AF306" s="20"/>
      <c r="AG306" s="15"/>
      <c r="AH306" s="20"/>
      <c r="AI306" s="15"/>
      <c r="AJ306" s="20"/>
      <c r="AK306" s="15"/>
      <c r="AL306" s="20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26"/>
      <c r="BN306" s="126"/>
      <c r="BO306" s="20"/>
      <c r="BP306" s="126"/>
      <c r="BQ306" s="15"/>
      <c r="BR306" s="19"/>
      <c r="BS306" s="126"/>
      <c r="BT306" s="126"/>
      <c r="BU306" s="19"/>
    </row>
    <row r="307" spans="1:92" hidden="1" x14ac:dyDescent="0.25">
      <c r="A307" s="83"/>
      <c r="B307" s="76"/>
      <c r="C307" s="30"/>
      <c r="D307" s="129"/>
      <c r="F307" s="123"/>
      <c r="G307" s="124"/>
      <c r="H307" s="124"/>
      <c r="I307" s="1"/>
      <c r="J307" s="1"/>
      <c r="K307" s="1"/>
      <c r="O307" s="19"/>
      <c r="P307" s="19"/>
      <c r="Q307" s="19"/>
      <c r="R307" s="19"/>
      <c r="S307" s="19"/>
      <c r="T307" s="19"/>
      <c r="U307" s="19"/>
      <c r="W307" s="126"/>
      <c r="X307" s="126"/>
      <c r="Y307" s="19"/>
      <c r="Z307" s="125"/>
      <c r="AA307" s="15"/>
      <c r="AB307" s="20"/>
      <c r="AC307" s="15"/>
      <c r="AD307" s="20"/>
      <c r="AE307" s="15"/>
      <c r="AF307" s="20"/>
      <c r="AG307" s="15"/>
      <c r="AH307" s="20"/>
      <c r="AI307" s="15"/>
      <c r="AJ307" s="20"/>
      <c r="AK307" s="15"/>
      <c r="AL307" s="20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26"/>
      <c r="BN307" s="126"/>
      <c r="BO307" s="20"/>
      <c r="BP307" s="126"/>
      <c r="BQ307" s="15"/>
      <c r="BR307" s="19"/>
      <c r="BS307" s="126"/>
      <c r="BT307" s="126"/>
      <c r="BU307" s="19"/>
    </row>
    <row r="308" spans="1:92" hidden="1" x14ac:dyDescent="0.25">
      <c r="A308" s="83"/>
      <c r="B308" s="76"/>
      <c r="C308" s="30"/>
      <c r="D308" s="129"/>
      <c r="F308" s="123"/>
      <c r="G308" s="124"/>
      <c r="H308" s="124"/>
      <c r="I308" s="1"/>
      <c r="J308" s="1"/>
      <c r="K308" s="1"/>
      <c r="O308" s="19"/>
      <c r="P308" s="19"/>
      <c r="Q308" s="19"/>
      <c r="R308" s="19"/>
      <c r="S308" s="19"/>
      <c r="T308" s="19"/>
      <c r="U308" s="19"/>
      <c r="W308" s="126"/>
      <c r="X308" s="126"/>
      <c r="Y308" s="19"/>
      <c r="Z308" s="125"/>
      <c r="AA308" s="15"/>
      <c r="AB308" s="20"/>
      <c r="AC308" s="15"/>
      <c r="AD308" s="20"/>
      <c r="AE308" s="15"/>
      <c r="AF308" s="20"/>
      <c r="AG308" s="15"/>
      <c r="AH308" s="20"/>
      <c r="AI308" s="15"/>
      <c r="AJ308" s="20"/>
      <c r="AK308" s="15"/>
      <c r="AL308" s="20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26"/>
      <c r="BN308" s="126"/>
      <c r="BO308" s="20"/>
      <c r="BP308" s="126"/>
      <c r="BQ308" s="15"/>
      <c r="BR308" s="19"/>
      <c r="BS308" s="126"/>
      <c r="BT308" s="126"/>
      <c r="BU308" s="19"/>
    </row>
    <row r="309" spans="1:92" hidden="1" x14ac:dyDescent="0.25">
      <c r="A309" s="83"/>
      <c r="B309" s="76"/>
      <c r="C309" s="30"/>
      <c r="D309" s="129"/>
      <c r="F309" s="123"/>
      <c r="G309" s="124"/>
      <c r="H309" s="124"/>
      <c r="I309" s="1"/>
      <c r="J309" s="1"/>
      <c r="K309" s="1"/>
      <c r="O309" s="19"/>
      <c r="P309" s="19"/>
      <c r="Q309" s="19"/>
      <c r="R309" s="19"/>
      <c r="S309" s="19"/>
      <c r="T309" s="19"/>
      <c r="U309" s="19"/>
      <c r="W309" s="126"/>
      <c r="X309" s="126"/>
      <c r="Y309" s="19"/>
      <c r="Z309" s="125"/>
      <c r="AA309" s="15"/>
      <c r="AB309" s="20"/>
      <c r="AC309" s="15"/>
      <c r="AD309" s="20"/>
      <c r="AE309" s="15"/>
      <c r="AF309" s="20"/>
      <c r="AG309" s="15"/>
      <c r="AH309" s="20"/>
      <c r="AI309" s="15"/>
      <c r="AJ309" s="20"/>
      <c r="AK309" s="15"/>
      <c r="AL309" s="20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26"/>
      <c r="BN309" s="126"/>
      <c r="BO309" s="20"/>
      <c r="BP309" s="126"/>
      <c r="BQ309" s="15"/>
      <c r="BR309" s="19"/>
      <c r="BS309" s="126"/>
      <c r="BT309" s="126"/>
      <c r="BU309" s="19"/>
    </row>
    <row r="310" spans="1:92" hidden="1" x14ac:dyDescent="0.25">
      <c r="A310" s="83"/>
      <c r="B310" s="130"/>
      <c r="C310" s="30"/>
      <c r="D310" s="129"/>
      <c r="F310" s="123"/>
      <c r="G310" s="124"/>
      <c r="H310" s="124"/>
      <c r="I310" s="1"/>
      <c r="J310" s="1"/>
      <c r="K310" s="1"/>
      <c r="O310" s="19"/>
      <c r="P310" s="19"/>
      <c r="Q310" s="19"/>
      <c r="R310" s="19"/>
      <c r="S310" s="19"/>
      <c r="T310" s="19"/>
      <c r="U310" s="19"/>
      <c r="W310" s="126"/>
      <c r="X310" s="126"/>
      <c r="Y310" s="19"/>
      <c r="Z310" s="125"/>
      <c r="AA310" s="15"/>
      <c r="AB310" s="20"/>
      <c r="AC310" s="15"/>
      <c r="AD310" s="20"/>
      <c r="AE310" s="15"/>
      <c r="AF310" s="20"/>
      <c r="AG310" s="15"/>
      <c r="AH310" s="20"/>
      <c r="AI310" s="15"/>
      <c r="AJ310" s="20"/>
      <c r="AK310" s="15"/>
      <c r="AL310" s="20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26"/>
      <c r="BN310" s="126"/>
      <c r="BO310" s="20"/>
      <c r="BP310" s="126"/>
      <c r="BQ310" s="15"/>
      <c r="BR310" s="19"/>
      <c r="BS310" s="126"/>
      <c r="BT310" s="126"/>
      <c r="BU310" s="19"/>
    </row>
    <row r="311" spans="1:92" hidden="1" x14ac:dyDescent="0.25">
      <c r="A311" s="131"/>
      <c r="B311" s="130"/>
      <c r="C311" s="30"/>
      <c r="D311" s="86"/>
      <c r="E311" s="35"/>
      <c r="F311" s="4"/>
      <c r="G311" s="35"/>
      <c r="H311" s="132"/>
      <c r="I311" s="133"/>
      <c r="J311" s="133"/>
      <c r="K311" s="1"/>
      <c r="O311" s="134"/>
      <c r="P311" s="35"/>
      <c r="Q311" s="134"/>
      <c r="R311" s="35"/>
      <c r="S311" s="35"/>
      <c r="T311" s="35"/>
      <c r="U311" s="35"/>
      <c r="V311" s="19"/>
      <c r="W311" s="19"/>
      <c r="X311" s="19"/>
      <c r="Y311" s="80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/>
      <c r="BC311" s="46"/>
      <c r="BD311" s="46"/>
      <c r="BE311" s="46"/>
      <c r="BF311" s="60"/>
      <c r="BG311" s="134"/>
      <c r="BH311" s="19"/>
      <c r="BI311" s="15"/>
      <c r="BJ311" s="15"/>
      <c r="BK311" s="15"/>
      <c r="BL311" s="15"/>
      <c r="BM311" s="15"/>
      <c r="BN311" s="19"/>
      <c r="BO311" s="135"/>
      <c r="BP311" s="136"/>
      <c r="BQ311" s="15"/>
      <c r="BR311" s="19"/>
      <c r="BS311" s="19"/>
      <c r="BT311" s="19"/>
      <c r="BU311" s="80"/>
    </row>
    <row r="312" spans="1:92" hidden="1" x14ac:dyDescent="0.25">
      <c r="A312" s="131"/>
      <c r="B312" s="130"/>
      <c r="C312" s="30"/>
      <c r="D312" s="86"/>
      <c r="E312" s="35"/>
      <c r="F312" s="4"/>
      <c r="G312" s="35"/>
      <c r="I312" s="35"/>
      <c r="J312" s="35"/>
      <c r="K312" s="1"/>
      <c r="O312" s="134"/>
      <c r="P312" s="35"/>
      <c r="Q312" s="134"/>
      <c r="R312" s="35"/>
      <c r="S312" s="35"/>
      <c r="T312" s="35"/>
      <c r="U312" s="35"/>
      <c r="V312" s="19"/>
      <c r="W312" s="19"/>
      <c r="X312" s="19"/>
      <c r="Y312" s="80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/>
      <c r="BC312" s="46"/>
      <c r="BD312" s="46"/>
      <c r="BE312" s="46"/>
      <c r="BF312" s="60"/>
      <c r="BG312" s="134"/>
      <c r="BH312" s="19"/>
      <c r="BI312" s="15"/>
      <c r="BJ312" s="15"/>
      <c r="BK312" s="15"/>
      <c r="BL312" s="15"/>
      <c r="BM312" s="15"/>
      <c r="BN312" s="19"/>
      <c r="BO312" s="135"/>
      <c r="BP312" s="136"/>
      <c r="BQ312" s="15"/>
      <c r="BR312" s="19"/>
      <c r="BS312" s="19"/>
      <c r="BT312" s="19"/>
      <c r="BU312" s="137"/>
      <c r="CI312"/>
      <c r="CJ312"/>
      <c r="CL312" s="17"/>
      <c r="CM312" s="18"/>
      <c r="CN312" s="18"/>
    </row>
    <row r="313" spans="1:92" hidden="1" x14ac:dyDescent="0.25">
      <c r="A313" s="138"/>
      <c r="B313" s="130"/>
      <c r="C313" s="30"/>
      <c r="D313" s="86"/>
      <c r="E313" s="35"/>
      <c r="F313" s="4"/>
      <c r="G313" s="35"/>
      <c r="I313" s="35"/>
      <c r="J313" s="35"/>
      <c r="K313" s="1"/>
      <c r="O313" s="134"/>
      <c r="P313" s="35"/>
      <c r="Q313" s="134"/>
      <c r="R313" s="35"/>
      <c r="S313" s="35"/>
      <c r="T313" s="35"/>
      <c r="U313" s="35"/>
      <c r="V313" s="19"/>
      <c r="W313" s="19"/>
      <c r="X313" s="19"/>
      <c r="Y313" s="80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/>
      <c r="BC313" s="46"/>
      <c r="BD313" s="46"/>
      <c r="BE313" s="46"/>
      <c r="BF313" s="60"/>
      <c r="BG313" s="134"/>
      <c r="BH313" s="19"/>
      <c r="BI313" s="15"/>
      <c r="BJ313" s="15"/>
      <c r="BK313" s="15"/>
      <c r="BL313" s="15"/>
      <c r="BM313" s="15"/>
      <c r="BN313" s="19"/>
      <c r="BO313" s="135"/>
      <c r="BP313" s="136"/>
      <c r="BQ313" s="15"/>
      <c r="BR313" s="19"/>
      <c r="BS313" s="19"/>
      <c r="BT313" s="19"/>
      <c r="BU313" s="137"/>
      <c r="CI313"/>
      <c r="CJ313"/>
      <c r="CL313" s="17"/>
      <c r="CM313" s="18"/>
      <c r="CN313" s="18"/>
    </row>
    <row r="314" spans="1:92" hidden="1" x14ac:dyDescent="0.25">
      <c r="A314" s="138"/>
      <c r="B314" s="130"/>
      <c r="C314" s="30"/>
      <c r="D314" s="86"/>
      <c r="E314" s="35"/>
      <c r="F314" s="4"/>
      <c r="G314" s="35"/>
      <c r="I314" s="35"/>
      <c r="J314" s="35"/>
      <c r="K314" s="1"/>
      <c r="O314" s="134"/>
      <c r="P314" s="35"/>
      <c r="Q314" s="134"/>
      <c r="R314" s="35"/>
      <c r="S314" s="35"/>
      <c r="T314" s="35"/>
      <c r="U314" s="35"/>
      <c r="V314" s="19"/>
      <c r="W314" s="19"/>
      <c r="X314" s="19"/>
      <c r="Y314" s="80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/>
      <c r="BC314" s="46"/>
      <c r="BD314" s="46"/>
      <c r="BE314" s="46"/>
      <c r="BF314" s="60"/>
      <c r="BG314" s="134"/>
      <c r="BH314" s="19"/>
      <c r="BI314" s="15"/>
      <c r="BJ314" s="15"/>
      <c r="BK314" s="15"/>
      <c r="BL314" s="15"/>
      <c r="BM314" s="15"/>
      <c r="BN314" s="19"/>
      <c r="BO314" s="135"/>
      <c r="BP314" s="136"/>
      <c r="BQ314" s="15"/>
      <c r="BR314" s="19"/>
      <c r="BS314" s="19"/>
      <c r="BT314" s="19"/>
      <c r="BU314" s="137"/>
      <c r="CI314"/>
      <c r="CJ314"/>
      <c r="CL314" s="17"/>
      <c r="CM314" s="18"/>
      <c r="CN314" s="18"/>
    </row>
    <row r="315" spans="1:92" hidden="1" x14ac:dyDescent="0.25">
      <c r="A315" s="138"/>
      <c r="B315" s="130"/>
      <c r="C315" s="30"/>
      <c r="D315" s="86"/>
      <c r="E315" s="35"/>
      <c r="F315" s="4"/>
      <c r="G315" s="35"/>
      <c r="I315" s="35"/>
      <c r="J315" s="35"/>
      <c r="K315" s="1"/>
      <c r="O315" s="134"/>
      <c r="P315" s="35"/>
      <c r="Q315" s="134"/>
      <c r="R315" s="35"/>
      <c r="S315" s="35"/>
      <c r="T315" s="35"/>
      <c r="U315" s="35"/>
      <c r="V315" s="19"/>
      <c r="W315" s="19"/>
      <c r="X315" s="19"/>
      <c r="Y315" s="80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/>
      <c r="BC315" s="142"/>
      <c r="BD315" s="142"/>
      <c r="BE315" s="46"/>
      <c r="BF315" s="60"/>
      <c r="BG315" s="134"/>
      <c r="BH315" s="19"/>
      <c r="BI315" s="15"/>
      <c r="BJ315" s="15"/>
      <c r="BK315" s="15"/>
      <c r="BL315" s="15"/>
      <c r="BM315" s="15"/>
      <c r="BN315" s="19"/>
      <c r="BO315" s="135"/>
      <c r="BP315" s="136"/>
      <c r="BQ315" s="15"/>
      <c r="BR315" s="19"/>
      <c r="BS315" s="19"/>
      <c r="BT315" s="19"/>
      <c r="BU315" s="137"/>
      <c r="CI315"/>
      <c r="CJ315"/>
      <c r="CL315" s="17"/>
      <c r="CM315" s="18"/>
      <c r="CN315" s="18"/>
    </row>
    <row r="316" spans="1:92" hidden="1" x14ac:dyDescent="0.25">
      <c r="A316" s="131"/>
      <c r="B316" s="130"/>
      <c r="C316" s="30"/>
      <c r="D316" s="86"/>
      <c r="E316" s="35"/>
      <c r="F316" s="4"/>
      <c r="G316" s="35"/>
      <c r="I316" s="35"/>
      <c r="J316" s="35"/>
      <c r="K316" s="1"/>
      <c r="O316" s="134"/>
      <c r="P316" s="35"/>
      <c r="Q316" s="134"/>
      <c r="R316" s="35"/>
      <c r="S316" s="35"/>
      <c r="T316" s="35"/>
      <c r="U316" s="35"/>
      <c r="V316" s="19"/>
      <c r="W316" s="19"/>
      <c r="X316" s="19"/>
      <c r="Y316" s="80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/>
      <c r="BC316" s="142"/>
      <c r="BD316" s="142"/>
      <c r="BE316" s="142"/>
      <c r="BF316" s="60"/>
      <c r="BG316" s="134"/>
      <c r="BH316" s="19"/>
      <c r="BI316" s="15"/>
      <c r="BJ316" s="15"/>
      <c r="BK316" s="15"/>
      <c r="BL316" s="15"/>
      <c r="BM316" s="15"/>
      <c r="BN316" s="19"/>
      <c r="BO316" s="135"/>
      <c r="BP316" s="136"/>
      <c r="BQ316" s="15"/>
      <c r="BR316" s="19"/>
      <c r="BS316" s="19"/>
      <c r="BT316" s="19"/>
      <c r="BU316" s="137"/>
      <c r="CI316"/>
      <c r="CJ316"/>
      <c r="CL316" s="17"/>
      <c r="CM316" s="18"/>
      <c r="CN316" s="18"/>
    </row>
    <row r="317" spans="1:92" hidden="1" x14ac:dyDescent="0.25">
      <c r="A317" s="131"/>
      <c r="B317" s="130"/>
      <c r="C317" s="30"/>
      <c r="D317" s="86"/>
      <c r="E317" s="35"/>
      <c r="F317" s="4"/>
      <c r="G317" s="35"/>
      <c r="I317" s="35"/>
      <c r="J317" s="35"/>
      <c r="K317" s="1"/>
      <c r="O317" s="134"/>
      <c r="P317" s="35"/>
      <c r="Q317" s="134"/>
      <c r="R317" s="35"/>
      <c r="S317" s="35"/>
      <c r="T317" s="35"/>
      <c r="U317" s="35"/>
      <c r="V317" s="19"/>
      <c r="W317" s="19"/>
      <c r="X317" s="19"/>
      <c r="Y317" s="80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/>
      <c r="BC317" s="142"/>
      <c r="BD317" s="142"/>
      <c r="BE317" s="142"/>
      <c r="BF317" s="60"/>
      <c r="BG317" s="134"/>
      <c r="BH317" s="19"/>
      <c r="BI317" s="15"/>
      <c r="BJ317" s="15"/>
      <c r="BK317" s="15"/>
      <c r="BL317" s="15"/>
      <c r="BM317" s="15"/>
      <c r="BN317" s="19"/>
      <c r="BO317" s="135"/>
      <c r="BP317" s="136"/>
      <c r="BQ317" s="15"/>
      <c r="BR317" s="19"/>
      <c r="BS317" s="19"/>
      <c r="BT317" s="19"/>
      <c r="BU317" s="137"/>
      <c r="CI317"/>
      <c r="CJ317"/>
      <c r="CL317" s="17"/>
      <c r="CM317" s="18"/>
      <c r="CN317" s="18"/>
    </row>
    <row r="318" spans="1:92" hidden="1" x14ac:dyDescent="0.25">
      <c r="A318" s="131"/>
      <c r="B318" s="77"/>
      <c r="C318" s="30"/>
      <c r="D318" s="86"/>
      <c r="E318" s="35"/>
      <c r="F318" s="4"/>
      <c r="G318" s="35"/>
      <c r="I318" s="35"/>
      <c r="J318" s="35"/>
      <c r="K318" s="1"/>
      <c r="O318" s="134"/>
      <c r="P318" s="35"/>
      <c r="Q318" s="134"/>
      <c r="R318" s="35"/>
      <c r="S318" s="35"/>
      <c r="T318" s="35"/>
      <c r="U318" s="35"/>
      <c r="V318" s="19"/>
      <c r="W318" s="19"/>
      <c r="X318" s="19"/>
      <c r="Y318" s="80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/>
      <c r="BC318" s="142"/>
      <c r="BD318" s="142"/>
      <c r="BE318" s="142"/>
      <c r="BF318" s="60"/>
      <c r="BG318" s="134"/>
      <c r="BH318" s="19"/>
      <c r="BI318" s="15"/>
      <c r="BJ318" s="15"/>
      <c r="BK318" s="15"/>
      <c r="BL318" s="15"/>
      <c r="BM318" s="15"/>
      <c r="BN318" s="19"/>
      <c r="BO318" s="135"/>
      <c r="BP318" s="136"/>
      <c r="BQ318" s="15"/>
      <c r="BR318" s="19"/>
      <c r="BS318" s="19"/>
      <c r="BT318" s="19"/>
      <c r="BU318" s="137"/>
      <c r="CI318"/>
      <c r="CJ318"/>
      <c r="CL318" s="17"/>
      <c r="CM318" s="18"/>
      <c r="CN318" s="18"/>
    </row>
    <row r="319" spans="1:92" ht="15.75" hidden="1" thickTop="1" x14ac:dyDescent="0.25">
      <c r="A319" s="131"/>
      <c r="B319" s="127"/>
      <c r="C319" s="30"/>
      <c r="D319" s="86"/>
      <c r="E319" s="35"/>
      <c r="F319" s="4"/>
      <c r="G319" s="35"/>
      <c r="I319" s="35"/>
      <c r="J319" s="35"/>
      <c r="K319" s="1"/>
      <c r="O319" s="134"/>
      <c r="P319" s="35"/>
      <c r="Q319" s="134"/>
      <c r="R319" s="35"/>
      <c r="S319" s="35"/>
      <c r="T319" s="35"/>
      <c r="U319" s="35"/>
      <c r="V319" s="19"/>
      <c r="W319" s="19"/>
      <c r="X319" s="19"/>
      <c r="Y319" s="80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/>
      <c r="BC319" s="142"/>
      <c r="BD319" s="142"/>
      <c r="BE319" s="142"/>
      <c r="BF319" s="60"/>
      <c r="BG319" s="134"/>
      <c r="BH319" s="19"/>
      <c r="BI319" s="15"/>
      <c r="BJ319" s="15"/>
      <c r="BK319" s="15"/>
      <c r="BL319" s="15"/>
      <c r="BM319" s="15"/>
      <c r="BN319" s="19"/>
      <c r="BO319" s="135"/>
      <c r="BP319" s="136"/>
      <c r="BQ319" s="15"/>
      <c r="BR319" s="19"/>
      <c r="BS319" s="19"/>
      <c r="BT319" s="19"/>
      <c r="BU319" s="137"/>
      <c r="CI319"/>
      <c r="CJ319"/>
      <c r="CL319" s="17"/>
      <c r="CM319" s="18"/>
      <c r="CN319" s="18"/>
    </row>
    <row r="320" spans="1:92" hidden="1" x14ac:dyDescent="0.25">
      <c r="A320" s="138"/>
      <c r="B320" s="130"/>
      <c r="C320" s="30"/>
      <c r="D320" s="86"/>
      <c r="E320" s="35"/>
      <c r="F320" s="4"/>
      <c r="G320" s="35"/>
      <c r="I320" s="35"/>
      <c r="J320" s="35"/>
      <c r="K320" s="1"/>
      <c r="O320" s="134"/>
      <c r="P320" s="35"/>
      <c r="Q320" s="134"/>
      <c r="R320" s="35"/>
      <c r="S320" s="35"/>
      <c r="T320" s="35"/>
      <c r="U320" s="35"/>
      <c r="V320" s="19"/>
      <c r="W320" s="19"/>
      <c r="X320" s="19"/>
      <c r="Y320" s="80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/>
      <c r="BC320" s="142"/>
      <c r="BD320" s="142"/>
      <c r="BE320" s="142"/>
      <c r="BF320" s="60"/>
      <c r="BG320" s="134"/>
      <c r="BH320" s="19"/>
      <c r="BI320" s="15"/>
      <c r="BJ320" s="15"/>
      <c r="BK320" s="15"/>
      <c r="BL320" s="15"/>
      <c r="BM320" s="15"/>
      <c r="BN320" s="19"/>
      <c r="BO320" s="135"/>
      <c r="BP320" s="136"/>
      <c r="BQ320" s="15"/>
      <c r="BR320" s="19"/>
      <c r="BS320" s="19"/>
      <c r="BT320" s="19"/>
      <c r="BU320" s="137"/>
      <c r="CI320"/>
      <c r="CJ320"/>
      <c r="CL320" s="17"/>
      <c r="CM320" s="18"/>
      <c r="CN320" s="18"/>
    </row>
    <row r="321" spans="1:92" hidden="1" x14ac:dyDescent="0.25">
      <c r="A321" s="131"/>
      <c r="B321" s="130"/>
      <c r="C321" s="30"/>
      <c r="D321" s="86"/>
      <c r="E321" s="35"/>
      <c r="F321" s="4"/>
      <c r="G321" s="35"/>
      <c r="I321" s="35"/>
      <c r="J321" s="35"/>
      <c r="K321" s="1"/>
      <c r="O321" s="134"/>
      <c r="P321" s="61"/>
      <c r="Q321" s="134"/>
      <c r="R321" s="35"/>
      <c r="S321" s="35"/>
      <c r="T321" s="35"/>
      <c r="U321" s="35"/>
      <c r="V321" s="19"/>
      <c r="W321" s="19"/>
      <c r="X321" s="19"/>
      <c r="Y321" s="80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/>
      <c r="BC321" s="142"/>
      <c r="BD321" s="61"/>
      <c r="BE321" s="61"/>
      <c r="BF321" s="60"/>
      <c r="BG321" s="134"/>
      <c r="BH321" s="19"/>
      <c r="BI321" s="15"/>
      <c r="BJ321" s="15"/>
      <c r="BK321" s="15"/>
      <c r="BL321" s="15"/>
      <c r="BM321" s="15"/>
      <c r="BN321" s="19"/>
      <c r="BO321" s="135"/>
      <c r="BP321" s="136"/>
      <c r="BQ321" s="15"/>
      <c r="BR321" s="19"/>
      <c r="BS321" s="19"/>
      <c r="BT321" s="19"/>
      <c r="BU321" s="137"/>
      <c r="CI321"/>
      <c r="CJ321"/>
      <c r="CL321" s="17"/>
      <c r="CM321" s="18"/>
      <c r="CN321" s="18"/>
    </row>
    <row r="322" spans="1:92" hidden="1" x14ac:dyDescent="0.25">
      <c r="A322" s="131"/>
      <c r="B322" s="130"/>
      <c r="C322" s="30"/>
      <c r="D322" s="86"/>
      <c r="E322" s="35"/>
      <c r="F322" s="4"/>
      <c r="G322" s="35"/>
      <c r="I322" s="35"/>
      <c r="J322" s="35"/>
      <c r="K322" s="1"/>
      <c r="O322" s="134"/>
      <c r="P322" s="35"/>
      <c r="Q322" s="134"/>
      <c r="R322" s="35"/>
      <c r="S322" s="35"/>
      <c r="T322" s="35"/>
      <c r="U322" s="35"/>
      <c r="V322" s="19"/>
      <c r="W322" s="19"/>
      <c r="X322" s="19"/>
      <c r="Y322" s="80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/>
      <c r="BC322" s="142"/>
      <c r="BD322" s="142"/>
      <c r="BE322" s="142"/>
      <c r="BF322" s="60"/>
      <c r="BG322" s="134"/>
      <c r="BH322" s="19"/>
      <c r="BI322" s="15"/>
      <c r="BJ322" s="15"/>
      <c r="BK322" s="15"/>
      <c r="BL322" s="15"/>
      <c r="BM322" s="15"/>
      <c r="BN322" s="19"/>
      <c r="BO322" s="135"/>
      <c r="BP322" s="136"/>
      <c r="BQ322" s="15"/>
      <c r="BR322" s="19"/>
      <c r="BS322" s="19"/>
      <c r="BT322" s="19"/>
      <c r="BU322" s="137"/>
      <c r="CI322"/>
      <c r="CJ322"/>
      <c r="CL322" s="17"/>
      <c r="CM322" s="18"/>
      <c r="CN322" s="18"/>
    </row>
    <row r="323" spans="1:92" hidden="1" x14ac:dyDescent="0.25">
      <c r="A323" s="131"/>
      <c r="B323" s="130"/>
      <c r="C323" s="30"/>
      <c r="D323" s="86"/>
      <c r="E323" s="35"/>
      <c r="F323" s="4"/>
      <c r="G323" s="35"/>
      <c r="I323" s="35"/>
      <c r="J323" s="35"/>
      <c r="K323" s="1"/>
      <c r="O323" s="134"/>
      <c r="P323" s="35"/>
      <c r="Q323" s="134"/>
      <c r="R323" s="35"/>
      <c r="S323" s="35"/>
      <c r="T323" s="35"/>
      <c r="U323" s="35"/>
      <c r="V323" s="19"/>
      <c r="W323" s="19"/>
      <c r="X323" s="19"/>
      <c r="Y323" s="80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/>
      <c r="BC323" s="46"/>
      <c r="BD323" s="46"/>
      <c r="BE323" s="46"/>
      <c r="BF323" s="60"/>
      <c r="BG323" s="134"/>
      <c r="BH323" s="19"/>
      <c r="BI323" s="15"/>
      <c r="BJ323" s="15"/>
      <c r="BK323" s="15"/>
      <c r="BL323" s="15"/>
      <c r="BM323" s="15"/>
      <c r="BN323" s="19"/>
      <c r="BO323" s="135"/>
      <c r="BP323" s="136"/>
      <c r="BQ323" s="15"/>
      <c r="BR323" s="19"/>
      <c r="BS323" s="19"/>
      <c r="BT323" s="19"/>
      <c r="BU323" s="137"/>
      <c r="CI323"/>
      <c r="CJ323"/>
      <c r="CL323" s="17"/>
      <c r="CM323" s="18"/>
      <c r="CN323" s="18"/>
    </row>
    <row r="324" spans="1:92" hidden="1" x14ac:dyDescent="0.25">
      <c r="A324" s="131"/>
      <c r="B324" s="130"/>
      <c r="C324" s="30"/>
      <c r="D324" s="86"/>
      <c r="E324" s="35"/>
      <c r="F324" s="4"/>
      <c r="G324" s="35"/>
      <c r="H324" s="97"/>
      <c r="I324" s="35"/>
      <c r="J324" s="35"/>
      <c r="K324" s="1"/>
      <c r="O324" s="134"/>
      <c r="P324" s="35"/>
      <c r="Q324" s="134"/>
      <c r="R324" s="35"/>
      <c r="S324" s="35"/>
      <c r="T324" s="35"/>
      <c r="U324" s="35"/>
      <c r="V324" s="19"/>
      <c r="W324" s="19"/>
      <c r="X324" s="19"/>
      <c r="Y324" s="80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/>
      <c r="BC324" s="142"/>
      <c r="BD324" s="142"/>
      <c r="BE324" s="142"/>
      <c r="BF324" s="60"/>
      <c r="BG324" s="134"/>
      <c r="BH324" s="19"/>
      <c r="BI324" s="15"/>
      <c r="BJ324" s="15"/>
      <c r="BK324" s="15"/>
      <c r="BL324" s="15"/>
      <c r="BM324" s="15"/>
      <c r="BN324" s="19"/>
      <c r="BO324" s="135"/>
      <c r="BP324" s="136"/>
      <c r="BQ324" s="15"/>
      <c r="BR324" s="19"/>
      <c r="BS324" s="19"/>
      <c r="BT324" s="19"/>
      <c r="BU324" s="137"/>
      <c r="CI324"/>
      <c r="CJ324"/>
      <c r="CL324" s="17"/>
      <c r="CM324" s="18"/>
      <c r="CN324" s="18"/>
    </row>
    <row r="325" spans="1:92" hidden="1" x14ac:dyDescent="0.25">
      <c r="A325" s="131"/>
      <c r="B325" s="130"/>
      <c r="C325" s="30"/>
      <c r="D325" s="86"/>
      <c r="E325" s="35"/>
      <c r="F325" s="4"/>
      <c r="G325" s="35"/>
      <c r="I325" s="35"/>
      <c r="J325" s="35"/>
      <c r="K325" s="1"/>
      <c r="O325" s="134"/>
      <c r="P325" s="35"/>
      <c r="Q325" s="134"/>
      <c r="R325" s="35"/>
      <c r="S325" s="35"/>
      <c r="T325" s="35"/>
      <c r="U325" s="35"/>
      <c r="V325" s="19"/>
      <c r="W325" s="19"/>
      <c r="X325" s="19"/>
      <c r="Y325" s="80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/>
      <c r="BC325" s="142"/>
      <c r="BD325" s="142"/>
      <c r="BE325" s="142"/>
      <c r="BF325" s="60"/>
      <c r="BG325" s="134"/>
      <c r="BH325" s="19"/>
      <c r="BI325" s="15"/>
      <c r="BJ325" s="15"/>
      <c r="BK325" s="15"/>
      <c r="BL325" s="15"/>
      <c r="BM325" s="15"/>
      <c r="BN325" s="19"/>
      <c r="BO325" s="135"/>
      <c r="BP325" s="136"/>
      <c r="BQ325" s="15"/>
      <c r="BR325" s="19"/>
      <c r="BS325" s="19"/>
      <c r="BT325" s="19"/>
      <c r="BU325" s="137"/>
      <c r="CI325"/>
      <c r="CJ325"/>
      <c r="CL325" s="17"/>
      <c r="CM325" s="18"/>
      <c r="CN325" s="18"/>
    </row>
    <row r="326" spans="1:92" hidden="1" x14ac:dyDescent="0.25">
      <c r="A326" s="131"/>
      <c r="B326" s="130"/>
      <c r="C326" s="30"/>
      <c r="D326" s="86"/>
      <c r="E326" s="35"/>
      <c r="F326" s="4"/>
      <c r="G326" s="35"/>
      <c r="I326" s="35"/>
      <c r="J326" s="35"/>
      <c r="K326" s="1"/>
      <c r="O326" s="134"/>
      <c r="P326" s="35"/>
      <c r="Q326" s="134"/>
      <c r="R326" s="35"/>
      <c r="S326" s="35"/>
      <c r="T326" s="35"/>
      <c r="U326" s="35"/>
      <c r="V326" s="19"/>
      <c r="W326" s="19"/>
      <c r="X326" s="19"/>
      <c r="Y326" s="80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/>
      <c r="BC326" s="142"/>
      <c r="BD326" s="142"/>
      <c r="BE326" s="142"/>
      <c r="BF326" s="60"/>
      <c r="BG326" s="134"/>
      <c r="BH326" s="19"/>
      <c r="BI326" s="15"/>
      <c r="BJ326" s="15"/>
      <c r="BK326" s="15"/>
      <c r="BL326" s="15"/>
      <c r="BM326" s="15"/>
      <c r="BN326" s="19"/>
      <c r="BO326" s="135"/>
      <c r="BP326" s="136"/>
      <c r="BQ326" s="15"/>
      <c r="BR326" s="19"/>
      <c r="BS326" s="19"/>
      <c r="BT326" s="19"/>
      <c r="BU326" s="137"/>
      <c r="CI326"/>
      <c r="CJ326"/>
      <c r="CL326" s="17"/>
      <c r="CM326" s="18"/>
      <c r="CN326" s="18"/>
    </row>
    <row r="327" spans="1:92" hidden="1" x14ac:dyDescent="0.25">
      <c r="A327" s="131"/>
      <c r="B327" s="130"/>
      <c r="C327" s="30"/>
      <c r="D327" s="86"/>
      <c r="E327" s="35"/>
      <c r="F327" s="4"/>
      <c r="G327" s="35"/>
      <c r="I327" s="35"/>
      <c r="J327" s="35"/>
      <c r="K327" s="1"/>
      <c r="O327" s="134"/>
      <c r="P327" s="35"/>
      <c r="Q327" s="134"/>
      <c r="R327" s="35"/>
      <c r="S327" s="35"/>
      <c r="T327" s="35"/>
      <c r="U327" s="35"/>
      <c r="V327" s="19"/>
      <c r="W327" s="19"/>
      <c r="X327" s="19"/>
      <c r="Y327" s="80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/>
      <c r="BC327" s="46"/>
      <c r="BD327" s="142"/>
      <c r="BE327" s="142"/>
      <c r="BF327" s="60"/>
      <c r="BG327" s="134"/>
      <c r="BH327" s="19"/>
      <c r="BI327" s="15"/>
      <c r="BJ327" s="15"/>
      <c r="BK327" s="15"/>
      <c r="BL327" s="15"/>
      <c r="BM327" s="15"/>
      <c r="BN327" s="19"/>
      <c r="BO327" s="135"/>
      <c r="BP327" s="136"/>
      <c r="BQ327" s="15"/>
      <c r="BR327" s="19"/>
      <c r="BS327" s="19"/>
      <c r="BT327" s="19"/>
      <c r="BU327" s="137"/>
      <c r="CI327"/>
      <c r="CJ327"/>
      <c r="CL327" s="17"/>
      <c r="CM327" s="18"/>
      <c r="CN327" s="18"/>
    </row>
    <row r="328" spans="1:92" hidden="1" x14ac:dyDescent="0.25">
      <c r="A328" s="131"/>
      <c r="B328" s="130"/>
      <c r="C328" s="30"/>
      <c r="D328" s="86"/>
      <c r="E328" s="35"/>
      <c r="F328" s="4"/>
      <c r="G328" s="35"/>
      <c r="I328" s="35"/>
      <c r="J328" s="35"/>
      <c r="K328" s="1"/>
      <c r="O328" s="134"/>
      <c r="P328" s="35"/>
      <c r="Q328" s="134"/>
      <c r="R328" s="35"/>
      <c r="S328" s="35"/>
      <c r="T328" s="35"/>
      <c r="U328" s="35"/>
      <c r="V328" s="19"/>
      <c r="W328" s="19"/>
      <c r="X328" s="19"/>
      <c r="Y328" s="80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/>
      <c r="BC328" s="46"/>
      <c r="BD328" s="46"/>
      <c r="BE328" s="46"/>
      <c r="BF328" s="60"/>
      <c r="BG328" s="134"/>
      <c r="BH328" s="19"/>
      <c r="BI328" s="15"/>
      <c r="BJ328" s="15"/>
      <c r="BK328" s="15"/>
      <c r="BL328" s="15"/>
      <c r="BM328" s="15"/>
      <c r="BN328" s="19"/>
      <c r="BO328" s="135"/>
      <c r="BP328" s="136"/>
      <c r="BQ328" s="15"/>
      <c r="BR328" s="19"/>
      <c r="BS328" s="19"/>
      <c r="BT328" s="19"/>
      <c r="BU328" s="137"/>
      <c r="CI328"/>
      <c r="CJ328"/>
      <c r="CL328" s="17"/>
      <c r="CM328" s="18"/>
      <c r="CN328" s="18"/>
    </row>
    <row r="329" spans="1:92" hidden="1" x14ac:dyDescent="0.25">
      <c r="A329" s="131"/>
      <c r="B329" s="130"/>
      <c r="C329" s="30"/>
      <c r="D329" s="86"/>
      <c r="E329" s="35"/>
      <c r="F329" s="4"/>
      <c r="G329" s="35"/>
      <c r="I329" s="35"/>
      <c r="J329" s="35"/>
      <c r="K329" s="1"/>
      <c r="O329" s="134"/>
      <c r="P329" s="35"/>
      <c r="Q329" s="134"/>
      <c r="R329" s="35"/>
      <c r="S329" s="35"/>
      <c r="T329" s="35"/>
      <c r="U329" s="35"/>
      <c r="V329" s="19"/>
      <c r="W329" s="19"/>
      <c r="X329" s="19"/>
      <c r="Y329" s="80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/>
      <c r="BC329" s="142"/>
      <c r="BD329" s="142"/>
      <c r="BE329" s="142"/>
      <c r="BF329" s="60"/>
      <c r="BG329" s="134"/>
      <c r="BH329" s="19"/>
      <c r="BI329" s="15"/>
      <c r="BJ329" s="15"/>
      <c r="BK329" s="15"/>
      <c r="BL329" s="15"/>
      <c r="BM329" s="15"/>
      <c r="BN329" s="19"/>
      <c r="BO329" s="135"/>
      <c r="BP329" s="136"/>
      <c r="BQ329" s="15"/>
      <c r="BR329" s="19"/>
      <c r="BS329" s="19"/>
      <c r="BT329" s="19"/>
      <c r="BU329" s="137"/>
      <c r="CI329"/>
      <c r="CJ329"/>
      <c r="CL329" s="17"/>
      <c r="CM329" s="18"/>
      <c r="CN329" s="18"/>
    </row>
    <row r="330" spans="1:92" hidden="1" x14ac:dyDescent="0.25">
      <c r="A330" s="131"/>
      <c r="B330" s="130"/>
      <c r="C330" s="30"/>
      <c r="D330" s="86"/>
      <c r="E330" s="35"/>
      <c r="F330" s="4"/>
      <c r="G330" s="35"/>
      <c r="I330" s="35"/>
      <c r="J330" s="35"/>
      <c r="K330" s="1"/>
      <c r="O330" s="134"/>
      <c r="P330" s="35"/>
      <c r="Q330" s="134"/>
      <c r="R330" s="35"/>
      <c r="S330" s="35"/>
      <c r="T330" s="35"/>
      <c r="U330" s="35"/>
      <c r="V330" s="19"/>
      <c r="W330" s="19"/>
      <c r="X330" s="19"/>
      <c r="Y330" s="80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/>
      <c r="BC330" s="142"/>
      <c r="BD330" s="142"/>
      <c r="BE330" s="142"/>
      <c r="BF330" s="60"/>
      <c r="BG330" s="134"/>
      <c r="BH330" s="19"/>
      <c r="BI330" s="15"/>
      <c r="BJ330" s="15"/>
      <c r="BK330" s="15"/>
      <c r="BL330" s="15"/>
      <c r="BM330" s="15"/>
      <c r="BN330" s="19"/>
      <c r="BO330" s="135"/>
      <c r="BP330" s="136"/>
      <c r="BQ330" s="15"/>
      <c r="BR330" s="19"/>
      <c r="BS330" s="19"/>
      <c r="BT330" s="19"/>
      <c r="BU330" s="137"/>
      <c r="CI330"/>
      <c r="CJ330"/>
      <c r="CL330" s="17"/>
      <c r="CM330" s="18"/>
      <c r="CN330" s="18"/>
    </row>
    <row r="331" spans="1:92" hidden="1" x14ac:dyDescent="0.25">
      <c r="A331" s="131"/>
      <c r="B331" s="130"/>
      <c r="C331" s="30"/>
      <c r="D331" s="86"/>
      <c r="E331" s="35"/>
      <c r="F331" s="4"/>
      <c r="G331" s="35"/>
      <c r="I331" s="35"/>
      <c r="J331" s="35"/>
      <c r="K331" s="1"/>
      <c r="O331" s="134"/>
      <c r="P331" s="35"/>
      <c r="Q331" s="134"/>
      <c r="R331" s="35"/>
      <c r="S331" s="35"/>
      <c r="T331" s="35"/>
      <c r="U331" s="35"/>
      <c r="V331" s="19"/>
      <c r="W331" s="19"/>
      <c r="X331" s="19"/>
      <c r="Y331" s="80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/>
      <c r="BC331" s="142"/>
      <c r="BD331" s="142"/>
      <c r="BE331" s="142"/>
      <c r="BF331" s="60"/>
      <c r="BG331" s="134"/>
      <c r="BH331" s="19"/>
      <c r="BI331" s="15"/>
      <c r="BJ331" s="15"/>
      <c r="BK331" s="15"/>
      <c r="BL331" s="15"/>
      <c r="BM331" s="15"/>
      <c r="BN331" s="19"/>
      <c r="BO331" s="135"/>
      <c r="BP331" s="136"/>
      <c r="BQ331" s="15"/>
      <c r="BR331" s="19"/>
      <c r="BS331" s="19"/>
      <c r="BT331" s="19"/>
      <c r="BU331" s="137"/>
      <c r="CI331"/>
      <c r="CJ331"/>
      <c r="CL331" s="17"/>
      <c r="CM331" s="18"/>
      <c r="CN331" s="18"/>
    </row>
    <row r="332" spans="1:92" hidden="1" x14ac:dyDescent="0.25">
      <c r="A332" s="131"/>
      <c r="B332" s="130"/>
      <c r="C332" s="30"/>
      <c r="D332" s="86"/>
      <c r="E332" s="35"/>
      <c r="F332" s="4"/>
      <c r="G332" s="35"/>
      <c r="I332" s="35"/>
      <c r="J332" s="35"/>
      <c r="K332" s="1"/>
      <c r="O332" s="134"/>
      <c r="P332" s="35"/>
      <c r="Q332" s="134"/>
      <c r="R332" s="35"/>
      <c r="S332" s="35"/>
      <c r="T332" s="35"/>
      <c r="U332" s="35"/>
      <c r="V332" s="19"/>
      <c r="W332" s="19"/>
      <c r="X332" s="19"/>
      <c r="Y332" s="80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/>
      <c r="BC332" s="142"/>
      <c r="BD332" s="142"/>
      <c r="BE332" s="142"/>
      <c r="BF332" s="60"/>
      <c r="BG332" s="134"/>
      <c r="BH332" s="19"/>
      <c r="BI332" s="15"/>
      <c r="BJ332" s="15"/>
      <c r="BK332" s="15"/>
      <c r="BL332" s="15"/>
      <c r="BM332" s="15"/>
      <c r="BN332" s="19"/>
      <c r="BO332" s="135"/>
      <c r="BP332" s="136"/>
      <c r="BQ332" s="15"/>
      <c r="BR332" s="19"/>
      <c r="BS332" s="19"/>
      <c r="BT332" s="19"/>
      <c r="BU332" s="137"/>
      <c r="CI332"/>
      <c r="CJ332"/>
      <c r="CL332" s="17"/>
      <c r="CM332" s="18"/>
      <c r="CN332" s="18"/>
    </row>
    <row r="333" spans="1:92" hidden="1" x14ac:dyDescent="0.25">
      <c r="A333" s="138"/>
      <c r="B333" s="130"/>
      <c r="C333" s="30"/>
      <c r="D333" s="86"/>
      <c r="E333" s="35"/>
      <c r="F333" s="4"/>
      <c r="G333" s="35"/>
      <c r="I333" s="35"/>
      <c r="J333" s="35"/>
      <c r="K333" s="1"/>
      <c r="O333" s="134"/>
      <c r="P333" s="35"/>
      <c r="Q333" s="134"/>
      <c r="R333" s="35"/>
      <c r="S333" s="35"/>
      <c r="T333" s="35"/>
      <c r="U333" s="35"/>
      <c r="V333" s="19"/>
      <c r="W333" s="19"/>
      <c r="X333" s="19"/>
      <c r="Y333" s="80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/>
      <c r="BC333" s="142"/>
      <c r="BD333" s="142"/>
      <c r="BE333" s="142"/>
      <c r="BF333" s="60"/>
      <c r="BG333" s="134"/>
      <c r="BH333" s="19"/>
      <c r="BI333" s="15"/>
      <c r="BJ333" s="15"/>
      <c r="BK333" s="15"/>
      <c r="BL333" s="15"/>
      <c r="BM333" s="15"/>
      <c r="BN333" s="19"/>
      <c r="BO333" s="135"/>
      <c r="BP333" s="136"/>
      <c r="BQ333" s="15"/>
      <c r="BR333" s="19"/>
      <c r="BS333" s="19"/>
      <c r="BT333" s="19"/>
      <c r="BU333" s="137"/>
      <c r="CI333"/>
      <c r="CJ333"/>
      <c r="CL333" s="17"/>
      <c r="CM333" s="18"/>
      <c r="CN333" s="18"/>
    </row>
    <row r="334" spans="1:92" hidden="1" x14ac:dyDescent="0.25">
      <c r="A334" s="131"/>
      <c r="B334" s="130"/>
      <c r="C334" s="30"/>
      <c r="D334" s="86"/>
      <c r="E334" s="35"/>
      <c r="F334" s="4"/>
      <c r="G334" s="35"/>
      <c r="I334" s="35"/>
      <c r="J334" s="35"/>
      <c r="K334" s="1"/>
      <c r="O334" s="134"/>
      <c r="P334" s="35"/>
      <c r="Q334" s="134"/>
      <c r="R334" s="35"/>
      <c r="S334" s="35"/>
      <c r="T334" s="35"/>
      <c r="U334" s="35"/>
      <c r="V334" s="19"/>
      <c r="W334" s="19"/>
      <c r="X334" s="19"/>
      <c r="Y334" s="80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/>
      <c r="BC334" s="142"/>
      <c r="BD334" s="142"/>
      <c r="BE334" s="142"/>
      <c r="BF334" s="60"/>
      <c r="BG334" s="134"/>
      <c r="BH334" s="19"/>
      <c r="BI334" s="15"/>
      <c r="BJ334" s="15"/>
      <c r="BK334" s="15"/>
      <c r="BL334" s="15"/>
      <c r="BM334" s="15"/>
      <c r="BN334" s="19"/>
      <c r="BO334" s="135"/>
      <c r="BP334" s="136"/>
      <c r="BQ334" s="15"/>
      <c r="BR334" s="19"/>
      <c r="BS334" s="19"/>
      <c r="BT334" s="19"/>
      <c r="BU334" s="137"/>
      <c r="CI334"/>
      <c r="CJ334"/>
      <c r="CL334" s="17"/>
      <c r="CM334" s="18"/>
      <c r="CN334" s="18"/>
    </row>
    <row r="335" spans="1:92" hidden="1" x14ac:dyDescent="0.25">
      <c r="A335" s="131"/>
      <c r="B335" s="130"/>
      <c r="C335" s="30"/>
      <c r="D335" s="86"/>
      <c r="E335" s="90"/>
      <c r="F335" s="4"/>
      <c r="G335" s="35"/>
      <c r="I335" s="35"/>
      <c r="J335" s="35"/>
      <c r="K335" s="1"/>
      <c r="O335" s="134"/>
      <c r="P335" s="35"/>
      <c r="Q335" s="35"/>
      <c r="R335" s="87"/>
      <c r="S335" s="87"/>
      <c r="T335" s="87"/>
      <c r="U335" s="90"/>
      <c r="V335" s="19"/>
      <c r="W335" s="19"/>
      <c r="X335" s="19"/>
      <c r="Y335" s="80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/>
      <c r="BC335" s="15"/>
      <c r="BD335" s="15"/>
      <c r="BE335" s="15"/>
      <c r="BF335" s="60"/>
      <c r="BG335" s="19"/>
      <c r="BH335" s="19"/>
      <c r="BI335" s="15"/>
      <c r="BJ335" s="15"/>
      <c r="BK335" s="15"/>
      <c r="BL335" s="15"/>
      <c r="BM335" s="15"/>
      <c r="BN335" s="19"/>
      <c r="BO335" s="135"/>
      <c r="BP335" s="136"/>
      <c r="BQ335" s="15"/>
      <c r="BR335" s="19"/>
      <c r="BS335" s="19"/>
      <c r="BT335" s="19"/>
      <c r="BU335" s="137"/>
      <c r="CI335"/>
      <c r="CJ335"/>
      <c r="CL335" s="17"/>
      <c r="CM335" s="18"/>
      <c r="CN335" s="18"/>
    </row>
    <row r="336" spans="1:92" hidden="1" x14ac:dyDescent="0.25">
      <c r="A336" s="131"/>
      <c r="B336" s="130"/>
      <c r="C336" s="30"/>
      <c r="D336" s="86"/>
      <c r="E336" s="90"/>
      <c r="F336" s="4"/>
      <c r="G336" s="35"/>
      <c r="I336" s="35"/>
      <c r="J336" s="35"/>
      <c r="K336" s="1"/>
      <c r="O336" s="134"/>
      <c r="P336" s="35"/>
      <c r="Q336" s="35"/>
      <c r="R336" s="87"/>
      <c r="S336" s="87"/>
      <c r="T336" s="87"/>
      <c r="U336" s="90"/>
      <c r="V336" s="19"/>
      <c r="W336" s="19"/>
      <c r="X336" s="19"/>
      <c r="Y336" s="80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/>
      <c r="BC336" s="15"/>
      <c r="BD336" s="15"/>
      <c r="BE336" s="15"/>
      <c r="BF336" s="60"/>
      <c r="BG336" s="19"/>
      <c r="BH336" s="19"/>
      <c r="BI336" s="15"/>
      <c r="BJ336" s="15"/>
      <c r="BK336" s="15"/>
      <c r="BL336" s="15"/>
      <c r="BM336" s="15"/>
      <c r="BN336" s="19"/>
      <c r="BO336" s="135"/>
      <c r="BP336" s="136"/>
      <c r="BQ336" s="15"/>
      <c r="BR336" s="19"/>
      <c r="BS336" s="19"/>
      <c r="BT336" s="19"/>
      <c r="BU336" s="137"/>
      <c r="CI336"/>
      <c r="CJ336"/>
      <c r="CL336" s="17"/>
      <c r="CM336" s="18"/>
      <c r="CN336" s="18"/>
    </row>
    <row r="337" spans="1:92" hidden="1" x14ac:dyDescent="0.25">
      <c r="A337" s="131"/>
      <c r="B337" s="130"/>
      <c r="C337" s="30"/>
      <c r="D337" s="86"/>
      <c r="E337" s="90"/>
      <c r="F337" s="4"/>
      <c r="G337" s="35"/>
      <c r="H337" s="97"/>
      <c r="I337" s="35"/>
      <c r="J337" s="35"/>
      <c r="K337" s="1"/>
      <c r="O337" s="134"/>
      <c r="P337" s="35"/>
      <c r="Q337" s="35"/>
      <c r="R337" s="87"/>
      <c r="S337" s="87"/>
      <c r="T337" s="87"/>
      <c r="U337" s="90"/>
      <c r="V337" s="19"/>
      <c r="W337" s="19"/>
      <c r="X337" s="19"/>
      <c r="Y337" s="80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/>
      <c r="BC337" s="15"/>
      <c r="BD337" s="15"/>
      <c r="BE337" s="15"/>
      <c r="BF337" s="60"/>
      <c r="BG337" s="19"/>
      <c r="BH337" s="19"/>
      <c r="BI337" s="15"/>
      <c r="BJ337" s="15"/>
      <c r="BK337" s="15"/>
      <c r="BL337" s="15"/>
      <c r="BM337" s="15"/>
      <c r="BN337" s="19"/>
      <c r="BO337" s="135"/>
      <c r="BP337" s="136"/>
      <c r="BQ337" s="15"/>
      <c r="BR337" s="19"/>
      <c r="BS337" s="19"/>
      <c r="BT337" s="19"/>
      <c r="BU337" s="137"/>
      <c r="CI337"/>
      <c r="CJ337"/>
      <c r="CL337" s="17"/>
      <c r="CM337" s="18"/>
      <c r="CN337" s="18"/>
    </row>
    <row r="338" spans="1:92" hidden="1" x14ac:dyDescent="0.25">
      <c r="A338" s="131"/>
      <c r="B338" s="130"/>
      <c r="C338" s="30"/>
      <c r="D338" s="86"/>
      <c r="E338" s="90"/>
      <c r="F338" s="4"/>
      <c r="G338" s="35"/>
      <c r="H338" s="97"/>
      <c r="I338" s="35"/>
      <c r="J338" s="35"/>
      <c r="K338" s="1"/>
      <c r="O338" s="134"/>
      <c r="P338" s="35"/>
      <c r="Q338" s="35"/>
      <c r="R338" s="87"/>
      <c r="S338" s="87"/>
      <c r="T338" s="87"/>
      <c r="U338" s="90"/>
      <c r="V338" s="19"/>
      <c r="W338" s="19"/>
      <c r="X338" s="19"/>
      <c r="Y338" s="80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/>
      <c r="BC338" s="15"/>
      <c r="BD338" s="15"/>
      <c r="BE338" s="15"/>
      <c r="BF338" s="60"/>
      <c r="BG338" s="19"/>
      <c r="BH338" s="19"/>
      <c r="BI338" s="15"/>
      <c r="BJ338" s="15"/>
      <c r="BK338" s="15"/>
      <c r="BL338" s="15"/>
      <c r="BM338" s="15"/>
      <c r="BN338" s="19"/>
      <c r="BO338" s="135"/>
      <c r="BP338" s="136"/>
      <c r="BQ338" s="15"/>
      <c r="BR338" s="19"/>
      <c r="BS338" s="19"/>
      <c r="BT338" s="19"/>
      <c r="BU338" s="137"/>
      <c r="CI338"/>
      <c r="CJ338"/>
      <c r="CL338" s="17"/>
      <c r="CM338" s="18"/>
      <c r="CN338" s="18"/>
    </row>
    <row r="339" spans="1:92" hidden="1" x14ac:dyDescent="0.25">
      <c r="A339" s="138"/>
      <c r="B339" s="130"/>
      <c r="C339" s="30"/>
      <c r="D339" s="86"/>
      <c r="E339" s="90"/>
      <c r="F339" s="4"/>
      <c r="G339" s="35"/>
      <c r="H339" s="97"/>
      <c r="I339" s="35"/>
      <c r="J339" s="35"/>
      <c r="K339" s="1"/>
      <c r="O339" s="134"/>
      <c r="P339" s="35"/>
      <c r="Q339" s="35"/>
      <c r="R339" s="87"/>
      <c r="S339" s="87"/>
      <c r="T339" s="87"/>
      <c r="U339" s="90"/>
      <c r="V339" s="19"/>
      <c r="W339" s="19"/>
      <c r="X339" s="19"/>
      <c r="Y339" s="80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/>
      <c r="BC339" s="15"/>
      <c r="BD339" s="15"/>
      <c r="BE339" s="15"/>
      <c r="BF339" s="60"/>
      <c r="BG339" s="19"/>
      <c r="BH339" s="19"/>
      <c r="BI339" s="15"/>
      <c r="BJ339" s="15"/>
      <c r="BK339" s="15"/>
      <c r="BL339" s="15"/>
      <c r="BM339" s="15"/>
      <c r="BN339" s="19"/>
      <c r="BO339" s="135"/>
      <c r="BP339" s="136"/>
      <c r="BQ339" s="15"/>
      <c r="BR339" s="19"/>
      <c r="BS339" s="19"/>
      <c r="BT339" s="19"/>
      <c r="BU339" s="137"/>
      <c r="CI339"/>
      <c r="CJ339"/>
      <c r="CL339" s="17"/>
      <c r="CM339" s="18"/>
      <c r="CN339" s="18"/>
    </row>
    <row r="340" spans="1:92" hidden="1" x14ac:dyDescent="0.25">
      <c r="A340" s="131"/>
      <c r="B340" s="130"/>
      <c r="C340" s="30"/>
      <c r="D340" s="86"/>
      <c r="E340" s="90"/>
      <c r="F340" s="4"/>
      <c r="G340" s="35"/>
      <c r="H340" s="97"/>
      <c r="I340" s="35"/>
      <c r="J340" s="35"/>
      <c r="K340" s="1"/>
      <c r="O340" s="134"/>
      <c r="P340" s="35"/>
      <c r="Q340" s="35"/>
      <c r="R340" s="87"/>
      <c r="S340" s="87"/>
      <c r="T340" s="87"/>
      <c r="U340" s="90"/>
      <c r="V340" s="19"/>
      <c r="W340" s="19"/>
      <c r="X340" s="19"/>
      <c r="Y340" s="80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/>
      <c r="BC340" s="15"/>
      <c r="BD340" s="15"/>
      <c r="BE340" s="15"/>
      <c r="BF340" s="60"/>
      <c r="BG340" s="19"/>
      <c r="BH340" s="19"/>
      <c r="BI340" s="15"/>
      <c r="BJ340" s="15"/>
      <c r="BK340" s="15"/>
      <c r="BL340" s="15"/>
      <c r="BM340" s="15"/>
      <c r="BN340" s="19"/>
      <c r="BO340" s="135"/>
      <c r="BP340" s="136"/>
      <c r="BQ340" s="15"/>
      <c r="BR340" s="19"/>
      <c r="BS340" s="19"/>
      <c r="BT340" s="19"/>
      <c r="BU340" s="137"/>
      <c r="CI340"/>
      <c r="CJ340"/>
      <c r="CL340" s="17"/>
      <c r="CM340" s="18"/>
      <c r="CN340" s="18"/>
    </row>
    <row r="341" spans="1:92" hidden="1" x14ac:dyDescent="0.25">
      <c r="A341" s="131"/>
      <c r="B341" s="130"/>
      <c r="C341" s="30"/>
      <c r="D341" s="86"/>
      <c r="E341" s="90"/>
      <c r="F341" s="4"/>
      <c r="G341" s="35"/>
      <c r="H341" s="97"/>
      <c r="I341" s="35"/>
      <c r="J341" s="35"/>
      <c r="K341" s="1"/>
      <c r="O341" s="134"/>
      <c r="P341" s="35"/>
      <c r="Q341" s="35"/>
      <c r="R341" s="87"/>
      <c r="S341" s="87"/>
      <c r="T341" s="87"/>
      <c r="U341" s="90"/>
      <c r="V341" s="19"/>
      <c r="W341" s="19"/>
      <c r="X341" s="19"/>
      <c r="Y341" s="80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/>
      <c r="BC341" s="15"/>
      <c r="BD341" s="15"/>
      <c r="BE341" s="15"/>
      <c r="BF341" s="60"/>
      <c r="BG341" s="19"/>
      <c r="BH341" s="19"/>
      <c r="BI341" s="15"/>
      <c r="BJ341" s="15"/>
      <c r="BK341" s="15"/>
      <c r="BL341" s="15"/>
      <c r="BM341" s="15"/>
      <c r="BN341" s="19"/>
      <c r="BO341" s="135"/>
      <c r="BP341" s="136"/>
      <c r="BQ341" s="15"/>
      <c r="BR341" s="19"/>
      <c r="BS341" s="19"/>
      <c r="BT341" s="19"/>
      <c r="BU341" s="137"/>
      <c r="CI341"/>
      <c r="CJ341"/>
      <c r="CL341" s="17"/>
      <c r="CM341" s="18"/>
      <c r="CN341" s="18"/>
    </row>
    <row r="342" spans="1:92" hidden="1" x14ac:dyDescent="0.25">
      <c r="A342" s="131"/>
      <c r="B342" s="130"/>
      <c r="C342" s="30"/>
      <c r="D342" s="86"/>
      <c r="E342" s="90"/>
      <c r="F342" s="4"/>
      <c r="G342" s="35"/>
      <c r="H342" s="97"/>
      <c r="I342" s="35"/>
      <c r="J342" s="35"/>
      <c r="K342" s="1"/>
      <c r="O342" s="134"/>
      <c r="P342" s="35"/>
      <c r="Q342" s="35"/>
      <c r="R342" s="87"/>
      <c r="S342" s="87"/>
      <c r="T342" s="87"/>
      <c r="U342" s="90"/>
      <c r="V342" s="19"/>
      <c r="W342" s="19"/>
      <c r="X342" s="19"/>
      <c r="Y342" s="80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/>
      <c r="BC342" s="15"/>
      <c r="BD342" s="15"/>
      <c r="BE342" s="15"/>
      <c r="BF342" s="60"/>
      <c r="BG342" s="19"/>
      <c r="BH342" s="19"/>
      <c r="BI342" s="15"/>
      <c r="BJ342" s="15"/>
      <c r="BK342" s="15"/>
      <c r="BL342" s="15"/>
      <c r="BM342" s="15"/>
      <c r="BN342" s="19"/>
      <c r="BO342" s="135"/>
      <c r="BP342" s="136"/>
      <c r="BQ342" s="15"/>
      <c r="BR342" s="19"/>
      <c r="BS342" s="19"/>
      <c r="BT342" s="19"/>
      <c r="BU342" s="137"/>
      <c r="CI342"/>
      <c r="CJ342"/>
      <c r="CL342" s="17"/>
      <c r="CM342" s="18"/>
      <c r="CN342" s="18"/>
    </row>
    <row r="343" spans="1:92" hidden="1" x14ac:dyDescent="0.25">
      <c r="A343" s="131"/>
      <c r="B343" s="130"/>
      <c r="C343" s="30"/>
      <c r="D343" s="86"/>
      <c r="E343" s="90"/>
      <c r="F343" s="4"/>
      <c r="G343" s="35"/>
      <c r="H343" s="97"/>
      <c r="I343" s="35"/>
      <c r="J343" s="35"/>
      <c r="K343" s="1"/>
      <c r="O343" s="134"/>
      <c r="P343" s="35"/>
      <c r="Q343" s="35"/>
      <c r="R343" s="87"/>
      <c r="S343" s="87"/>
      <c r="T343" s="87"/>
      <c r="U343" s="90"/>
      <c r="V343" s="19"/>
      <c r="W343" s="19"/>
      <c r="X343" s="19"/>
      <c r="Y343" s="80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/>
      <c r="BC343" s="15"/>
      <c r="BD343" s="15"/>
      <c r="BE343" s="15"/>
      <c r="BF343" s="60"/>
      <c r="BG343" s="19"/>
      <c r="BH343" s="19"/>
      <c r="BI343" s="15"/>
      <c r="BJ343" s="15"/>
      <c r="BK343" s="15"/>
      <c r="BL343" s="15"/>
      <c r="BM343" s="15"/>
      <c r="BN343" s="19"/>
      <c r="BO343" s="135"/>
      <c r="BP343" s="136"/>
      <c r="BQ343" s="15"/>
      <c r="BR343" s="19"/>
      <c r="BS343" s="19"/>
      <c r="BT343" s="19"/>
      <c r="BU343" s="137"/>
      <c r="CI343"/>
      <c r="CJ343"/>
      <c r="CL343" s="17"/>
      <c r="CM343" s="18"/>
      <c r="CN343" s="18"/>
    </row>
    <row r="344" spans="1:92" hidden="1" x14ac:dyDescent="0.25">
      <c r="A344" s="131"/>
      <c r="B344" s="130"/>
      <c r="C344" s="30"/>
      <c r="D344" s="86"/>
      <c r="E344" s="90"/>
      <c r="F344" s="4"/>
      <c r="G344" s="35"/>
      <c r="H344" s="97"/>
      <c r="I344" s="35"/>
      <c r="J344" s="35"/>
      <c r="K344" s="1"/>
      <c r="O344" s="134"/>
      <c r="P344" s="35"/>
      <c r="Q344" s="35"/>
      <c r="R344" s="87"/>
      <c r="S344" s="87"/>
      <c r="T344" s="87"/>
      <c r="U344" s="90"/>
      <c r="V344" s="19"/>
      <c r="W344" s="19"/>
      <c r="X344" s="19"/>
      <c r="Y344" s="80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/>
      <c r="BC344" s="15"/>
      <c r="BD344" s="15"/>
      <c r="BE344" s="15"/>
      <c r="BF344" s="60"/>
      <c r="BG344" s="19"/>
      <c r="BH344" s="19"/>
      <c r="BI344" s="15"/>
      <c r="BJ344" s="15"/>
      <c r="BK344" s="15"/>
      <c r="BL344" s="15"/>
      <c r="BM344" s="15"/>
      <c r="BN344" s="19"/>
      <c r="BO344" s="135"/>
      <c r="BP344" s="136"/>
      <c r="BQ344" s="15"/>
      <c r="BR344" s="19"/>
      <c r="BS344" s="19"/>
      <c r="BT344" s="19"/>
      <c r="BU344" s="137"/>
      <c r="CI344"/>
      <c r="CJ344"/>
      <c r="CL344" s="17"/>
      <c r="CM344" s="18"/>
      <c r="CN344" s="18"/>
    </row>
    <row r="345" spans="1:92" hidden="1" x14ac:dyDescent="0.25">
      <c r="A345" s="131"/>
      <c r="B345" s="130"/>
      <c r="C345" s="30"/>
      <c r="D345" s="86"/>
      <c r="E345" s="90"/>
      <c r="F345" s="4"/>
      <c r="G345" s="35"/>
      <c r="H345" s="97"/>
      <c r="I345" s="35"/>
      <c r="J345" s="35"/>
      <c r="K345" s="1"/>
      <c r="O345" s="134"/>
      <c r="P345" s="35"/>
      <c r="Q345" s="35"/>
      <c r="R345" s="87"/>
      <c r="S345" s="87"/>
      <c r="T345" s="87"/>
      <c r="U345" s="90"/>
      <c r="V345" s="19"/>
      <c r="W345" s="19"/>
      <c r="X345" s="19"/>
      <c r="Y345" s="80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/>
      <c r="BC345" s="15"/>
      <c r="BD345" s="15"/>
      <c r="BE345" s="15"/>
      <c r="BF345" s="60"/>
      <c r="BG345" s="19"/>
      <c r="BH345" s="19"/>
      <c r="BI345" s="15"/>
      <c r="BJ345" s="15"/>
      <c r="BK345" s="15"/>
      <c r="BL345" s="15"/>
      <c r="BM345" s="15"/>
      <c r="BN345" s="19"/>
      <c r="BO345" s="135"/>
      <c r="BP345" s="136"/>
      <c r="BQ345" s="15"/>
      <c r="BR345" s="19"/>
      <c r="BS345" s="19"/>
      <c r="BT345" s="19"/>
      <c r="BU345" s="137"/>
      <c r="CI345"/>
      <c r="CJ345"/>
      <c r="CL345" s="17"/>
      <c r="CM345" s="18"/>
      <c r="CN345" s="18"/>
    </row>
    <row r="346" spans="1:92" hidden="1" x14ac:dyDescent="0.25">
      <c r="A346" s="131"/>
      <c r="B346" s="130"/>
      <c r="C346" s="30"/>
      <c r="D346" s="86"/>
      <c r="E346" s="90"/>
      <c r="F346" s="4"/>
      <c r="G346" s="35"/>
      <c r="H346" s="97"/>
      <c r="I346" s="35"/>
      <c r="J346" s="35"/>
      <c r="K346" s="1"/>
      <c r="O346" s="134"/>
      <c r="P346" s="35"/>
      <c r="Q346" s="35"/>
      <c r="R346" s="87"/>
      <c r="S346" s="87"/>
      <c r="T346" s="87"/>
      <c r="U346" s="90"/>
      <c r="V346" s="19"/>
      <c r="W346" s="19"/>
      <c r="X346" s="19"/>
      <c r="Y346" s="80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/>
      <c r="BC346" s="15"/>
      <c r="BD346" s="15"/>
      <c r="BE346" s="15"/>
      <c r="BF346" s="60"/>
      <c r="BG346" s="19"/>
      <c r="BH346" s="19"/>
      <c r="BI346" s="15"/>
      <c r="BJ346" s="15"/>
      <c r="BK346" s="15"/>
      <c r="BL346" s="15"/>
      <c r="BM346" s="15"/>
      <c r="BN346" s="19"/>
      <c r="BO346" s="135"/>
      <c r="BP346" s="136"/>
      <c r="BQ346" s="15"/>
      <c r="BR346" s="19"/>
      <c r="BS346" s="19"/>
      <c r="BT346" s="19"/>
      <c r="BU346" s="137"/>
      <c r="CI346"/>
      <c r="CJ346"/>
      <c r="CL346" s="17"/>
      <c r="CM346" s="18"/>
      <c r="CN346" s="18"/>
    </row>
    <row r="347" spans="1:92" hidden="1" x14ac:dyDescent="0.25">
      <c r="A347" s="131"/>
      <c r="B347" s="130"/>
      <c r="C347" s="30"/>
      <c r="D347" s="86"/>
      <c r="E347" s="90"/>
      <c r="F347" s="4"/>
      <c r="G347" s="35"/>
      <c r="H347" s="97"/>
      <c r="I347" s="35"/>
      <c r="J347" s="35"/>
      <c r="K347" s="1"/>
      <c r="O347" s="134"/>
      <c r="P347" s="35"/>
      <c r="Q347" s="35"/>
      <c r="R347" s="87"/>
      <c r="S347" s="87"/>
      <c r="T347" s="87"/>
      <c r="U347" s="90"/>
      <c r="V347" s="19"/>
      <c r="W347" s="19"/>
      <c r="X347" s="19"/>
      <c r="Y347" s="80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/>
      <c r="BC347" s="15"/>
      <c r="BD347" s="15"/>
      <c r="BE347" s="15"/>
      <c r="BF347" s="60"/>
      <c r="BG347" s="19"/>
      <c r="BH347" s="19"/>
      <c r="BI347" s="15"/>
      <c r="BJ347" s="15"/>
      <c r="BK347" s="15"/>
      <c r="BL347" s="15"/>
      <c r="BM347" s="15"/>
      <c r="BN347" s="19"/>
      <c r="BO347" s="135"/>
      <c r="BP347" s="136"/>
      <c r="BQ347" s="15"/>
      <c r="BR347" s="19"/>
      <c r="BS347" s="19"/>
      <c r="BT347" s="19"/>
      <c r="BU347" s="137"/>
      <c r="CI347"/>
      <c r="CJ347"/>
      <c r="CL347" s="17"/>
      <c r="CM347" s="18"/>
      <c r="CN347" s="18"/>
    </row>
    <row r="348" spans="1:92" hidden="1" x14ac:dyDescent="0.25">
      <c r="A348" s="131"/>
      <c r="B348" s="130"/>
      <c r="C348" s="30"/>
      <c r="D348" s="86"/>
      <c r="E348" s="90"/>
      <c r="F348" s="4"/>
      <c r="G348" s="35"/>
      <c r="H348" s="97"/>
      <c r="I348" s="35"/>
      <c r="J348" s="35"/>
      <c r="K348" s="1"/>
      <c r="O348" s="134"/>
      <c r="P348" s="35"/>
      <c r="Q348" s="35"/>
      <c r="R348" s="87"/>
      <c r="S348" s="87"/>
      <c r="T348" s="87"/>
      <c r="U348" s="90"/>
      <c r="V348" s="19"/>
      <c r="W348" s="19"/>
      <c r="X348" s="19"/>
      <c r="Y348" s="80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/>
      <c r="BC348" s="15"/>
      <c r="BD348" s="15"/>
      <c r="BE348" s="15"/>
      <c r="BF348" s="60"/>
      <c r="BG348" s="19"/>
      <c r="BH348" s="19"/>
      <c r="BI348" s="15"/>
      <c r="BJ348" s="15"/>
      <c r="BK348" s="15"/>
      <c r="BL348" s="15"/>
      <c r="BM348" s="15"/>
      <c r="BN348" s="19"/>
      <c r="BO348" s="135"/>
      <c r="BP348" s="136"/>
      <c r="BQ348" s="15"/>
      <c r="BR348" s="19"/>
      <c r="BS348" s="19"/>
      <c r="BT348" s="19"/>
      <c r="BU348" s="137"/>
      <c r="CI348"/>
      <c r="CJ348"/>
      <c r="CL348" s="17"/>
      <c r="CM348" s="18"/>
      <c r="CN348" s="18"/>
    </row>
    <row r="349" spans="1:92" hidden="1" x14ac:dyDescent="0.25">
      <c r="A349" s="131"/>
      <c r="B349" s="130"/>
      <c r="C349" s="30"/>
      <c r="D349" s="86"/>
      <c r="E349" s="90"/>
      <c r="F349" s="4"/>
      <c r="G349" s="35"/>
      <c r="H349" s="97"/>
      <c r="I349" s="35"/>
      <c r="J349" s="35"/>
      <c r="K349" s="1"/>
      <c r="O349" s="134"/>
      <c r="P349" s="35"/>
      <c r="Q349" s="35"/>
      <c r="R349" s="87"/>
      <c r="S349" s="87"/>
      <c r="T349" s="87"/>
      <c r="U349" s="90"/>
      <c r="V349" s="19"/>
      <c r="W349" s="19"/>
      <c r="X349" s="19"/>
      <c r="Y349" s="80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/>
      <c r="BC349" s="15"/>
      <c r="BD349" s="15"/>
      <c r="BE349" s="15"/>
      <c r="BF349" s="60"/>
      <c r="BG349" s="19"/>
      <c r="BH349" s="19"/>
      <c r="BI349" s="15"/>
      <c r="BJ349" s="15"/>
      <c r="BK349" s="15"/>
      <c r="BL349" s="15"/>
      <c r="BM349" s="15"/>
      <c r="BN349" s="19"/>
      <c r="BO349" s="135"/>
      <c r="BP349" s="136"/>
      <c r="BQ349" s="15"/>
      <c r="BR349" s="19"/>
      <c r="BS349" s="19"/>
      <c r="BT349" s="19"/>
      <c r="BU349" s="137"/>
      <c r="CI349"/>
      <c r="CJ349"/>
      <c r="CL349" s="17"/>
      <c r="CM349" s="18"/>
      <c r="CN349" s="18"/>
    </row>
    <row r="350" spans="1:92" hidden="1" x14ac:dyDescent="0.25">
      <c r="A350" s="131"/>
      <c r="B350" s="130"/>
      <c r="C350" s="30"/>
      <c r="D350" s="86"/>
      <c r="E350" s="90"/>
      <c r="F350" s="4"/>
      <c r="G350" s="35"/>
      <c r="H350" s="97"/>
      <c r="I350" s="35"/>
      <c r="J350" s="35"/>
      <c r="K350" s="1"/>
      <c r="O350" s="134"/>
      <c r="P350" s="35"/>
      <c r="Q350" s="35"/>
      <c r="R350" s="87"/>
      <c r="S350" s="87"/>
      <c r="T350" s="87"/>
      <c r="U350" s="90"/>
      <c r="V350" s="19"/>
      <c r="W350" s="19"/>
      <c r="X350" s="19"/>
      <c r="Y350" s="80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/>
      <c r="BC350" s="15"/>
      <c r="BD350" s="15"/>
      <c r="BE350" s="15"/>
      <c r="BF350" s="60"/>
      <c r="BG350" s="19"/>
      <c r="BH350" s="19"/>
      <c r="BI350" s="15"/>
      <c r="BJ350" s="15"/>
      <c r="BK350" s="15"/>
      <c r="BL350" s="15"/>
      <c r="BM350" s="15"/>
      <c r="BN350" s="19"/>
      <c r="BO350" s="135"/>
      <c r="BP350" s="136"/>
      <c r="BQ350" s="15"/>
      <c r="BR350" s="19"/>
      <c r="BS350" s="19"/>
      <c r="BT350" s="19"/>
      <c r="BU350" s="137"/>
      <c r="CI350"/>
      <c r="CJ350"/>
      <c r="CL350" s="17"/>
      <c r="CM350" s="18"/>
      <c r="CN350" s="18"/>
    </row>
    <row r="351" spans="1:92" hidden="1" x14ac:dyDescent="0.25">
      <c r="A351" s="131"/>
      <c r="B351" s="130"/>
      <c r="C351" s="30"/>
      <c r="D351" s="86"/>
      <c r="E351" s="90"/>
      <c r="F351" s="4"/>
      <c r="G351" s="35"/>
      <c r="H351" s="97"/>
      <c r="I351" s="35"/>
      <c r="J351" s="35"/>
      <c r="K351" s="1"/>
      <c r="O351" s="134"/>
      <c r="P351" s="35"/>
      <c r="Q351" s="35"/>
      <c r="R351" s="87"/>
      <c r="S351" s="87"/>
      <c r="T351" s="87"/>
      <c r="U351" s="90"/>
      <c r="V351" s="19"/>
      <c r="W351" s="19"/>
      <c r="X351" s="19"/>
      <c r="Y351" s="80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/>
      <c r="BC351" s="15"/>
      <c r="BD351" s="15"/>
      <c r="BE351" s="15"/>
      <c r="BF351" s="60"/>
      <c r="BG351" s="19"/>
      <c r="BH351" s="19"/>
      <c r="BI351" s="15"/>
      <c r="BJ351" s="15"/>
      <c r="BK351" s="15"/>
      <c r="BL351" s="15"/>
      <c r="BM351" s="15"/>
      <c r="BN351" s="19"/>
      <c r="BO351" s="135"/>
      <c r="BP351" s="136"/>
      <c r="BQ351" s="15"/>
      <c r="BR351" s="19"/>
      <c r="BS351" s="19"/>
      <c r="BT351" s="19"/>
      <c r="BU351" s="137"/>
      <c r="CI351"/>
      <c r="CJ351"/>
      <c r="CL351" s="17"/>
      <c r="CM351" s="18"/>
      <c r="CN351" s="18"/>
    </row>
    <row r="352" spans="1:92" x14ac:dyDescent="0.25">
      <c r="A352" s="140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7"/>
      <c r="P352" s="87"/>
      <c r="Q352" s="87"/>
      <c r="R352" s="87"/>
      <c r="S352" s="87"/>
      <c r="T352" s="87"/>
      <c r="U352" s="87"/>
      <c r="V352" s="86"/>
      <c r="W352" s="86"/>
      <c r="X352" s="86"/>
      <c r="Y352" s="86"/>
      <c r="Z352" s="20"/>
      <c r="AA352" s="87"/>
      <c r="AB352" s="20"/>
      <c r="AC352" s="87"/>
      <c r="AD352" s="20"/>
      <c r="AE352" s="87"/>
      <c r="AF352" s="20"/>
      <c r="AG352" s="87"/>
      <c r="AH352" s="20"/>
      <c r="AI352" s="87"/>
      <c r="AJ352" s="20"/>
      <c r="AK352" s="87"/>
      <c r="AL352" s="20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  <c r="BM352" s="87"/>
      <c r="BN352" s="87"/>
      <c r="BO352" s="87"/>
      <c r="BP352" s="87"/>
      <c r="BQ352" s="20"/>
      <c r="BR352" s="19"/>
      <c r="BS352" s="141"/>
      <c r="BT352" s="17"/>
      <c r="BU352" s="17"/>
      <c r="CI352"/>
      <c r="CJ352"/>
      <c r="CL352" s="17"/>
      <c r="CM352" s="18"/>
      <c r="CN352" s="18"/>
    </row>
    <row r="353" spans="11:59" x14ac:dyDescent="0.25">
      <c r="AM353" s="70"/>
    </row>
    <row r="355" spans="11:59" x14ac:dyDescent="0.25"/>
    <row r="357" spans="11:59" x14ac:dyDescent="0.25"/>
    <row r="358" spans="11:59" x14ac:dyDescent="0.25">
      <c r="K358" s="1"/>
    </row>
    <row r="363" spans="11:59" x14ac:dyDescent="0.25"/>
    <row r="364" spans="11:59" x14ac:dyDescent="0.25"/>
    <row r="366" spans="11:59" x14ac:dyDescent="0.25"/>
    <row r="368" spans="11:59" x14ac:dyDescent="0.25"/>
    <row r="370" spans="17:59" x14ac:dyDescent="0.25"/>
    <row r="371" spans="17:59" x14ac:dyDescent="0.25"/>
    <row r="372" spans="17:59" x14ac:dyDescent="0.25"/>
    <row r="373" spans="17:59" x14ac:dyDescent="0.25"/>
    <row r="374" spans="17:59" x14ac:dyDescent="0.25"/>
    <row r="376" spans="17:59" x14ac:dyDescent="0.25"/>
    <row r="377" spans="17:59" x14ac:dyDescent="0.25"/>
    <row r="378" spans="17:59" x14ac:dyDescent="0.25"/>
    <row r="381" spans="17:59" x14ac:dyDescent="0.25"/>
    <row r="382" spans="17:59" x14ac:dyDescent="0.25"/>
    <row r="383" spans="17:59" x14ac:dyDescent="0.25"/>
    <row r="385" spans="16:59" x14ac:dyDescent="0.25"/>
    <row r="386" spans="16:59" x14ac:dyDescent="0.25"/>
    <row r="388" spans="16:59" x14ac:dyDescent="0.25"/>
    <row r="389" spans="16:59" x14ac:dyDescent="0.25"/>
    <row r="390" spans="16:59" x14ac:dyDescent="0.25"/>
    <row r="391" spans="16:59" x14ac:dyDescent="0.25"/>
    <row r="392" spans="16:59" x14ac:dyDescent="0.25"/>
    <row r="393" spans="16:59" x14ac:dyDescent="0.25"/>
    <row r="394" spans="16:59" x14ac:dyDescent="0.25"/>
    <row r="395" spans="16:59" x14ac:dyDescent="0.25"/>
    <row r="396" spans="16:59" x14ac:dyDescent="0.25"/>
    <row r="397" spans="16:59" x14ac:dyDescent="0.25"/>
    <row r="398" spans="16:59" x14ac:dyDescent="0.25"/>
    <row r="399" spans="16:59" x14ac:dyDescent="0.25"/>
    <row r="400" spans="16:59" x14ac:dyDescent="0.25"/>
    <row r="401" spans="25:59" x14ac:dyDescent="0.25"/>
    <row r="402" spans="25:59" x14ac:dyDescent="0.25"/>
    <row r="403" spans="25:59" x14ac:dyDescent="0.25"/>
    <row r="404" spans="25:59" x14ac:dyDescent="0.25"/>
    <row r="405" spans="25:59" x14ac:dyDescent="0.25"/>
    <row r="406" spans="25:59" x14ac:dyDescent="0.25"/>
    <row r="408" spans="25:59" x14ac:dyDescent="0.25"/>
    <row r="414" spans="25:59" x14ac:dyDescent="0.25"/>
    <row r="417" spans="54:59" x14ac:dyDescent="0.25"/>
    <row r="418" spans="54:59" x14ac:dyDescent="0.25"/>
    <row r="422" spans="54:59" x14ac:dyDescent="0.25"/>
    <row r="424" spans="54:59" x14ac:dyDescent="0.25"/>
    <row r="425" spans="54:59" x14ac:dyDescent="0.25"/>
    <row r="427" spans="54:59" x14ac:dyDescent="0.25"/>
    <row r="428" spans="54:59" x14ac:dyDescent="0.25"/>
    <row r="429" spans="54:59" x14ac:dyDescent="0.25"/>
    <row r="430" spans="54:59" x14ac:dyDescent="0.25"/>
    <row r="431" spans="54:59" x14ac:dyDescent="0.25"/>
    <row r="435" spans="25:59" x14ac:dyDescent="0.25"/>
    <row r="436" spans="25:59" x14ac:dyDescent="0.25"/>
    <row r="439" spans="25:59" x14ac:dyDescent="0.25"/>
    <row r="440" spans="25:59" x14ac:dyDescent="0.25"/>
    <row r="441" spans="25:59" x14ac:dyDescent="0.25"/>
    <row r="442" spans="25:59" x14ac:dyDescent="0.25"/>
    <row r="443" spans="25:59" x14ac:dyDescent="0.25"/>
    <row r="444" spans="25:59" x14ac:dyDescent="0.25"/>
    <row r="445" spans="25:59" x14ac:dyDescent="0.25"/>
    <row r="446" spans="25:59" x14ac:dyDescent="0.25"/>
    <row r="448" spans="25:59" x14ac:dyDescent="0.25"/>
    <row r="449" spans="25:59" x14ac:dyDescent="0.25"/>
    <row r="450" spans="25:59" x14ac:dyDescent="0.25"/>
    <row r="451" spans="25:59" x14ac:dyDescent="0.25"/>
    <row r="454" spans="25:59" x14ac:dyDescent="0.25"/>
    <row r="455" spans="25:59" x14ac:dyDescent="0.25"/>
    <row r="456" spans="25:59" x14ac:dyDescent="0.25"/>
    <row r="457" spans="25:59" x14ac:dyDescent="0.25"/>
  </sheetData>
  <conditionalFormatting sqref="P1:U1 T353:X1048576 Z353:AA1048576 AC353:AH1048576 Z1:BA1 AK353:BD1048576 P352:U352 BV312:BV351 BO1:BR1 BN353:BT1048576 BI1:BL117 BO2:BT117 Z352:BV352 AL272:BP277 BM305:BN310 BM1:BN120 BM122:BN186 BM196:BN211 BM231:BN231 BF335:BH351 BN320:BU351 BN311:BN318">
    <cfRule type="containsText" dxfId="1433" priority="2612" operator="containsText" text="Discontinued">
      <formula>NOT(ISERROR(SEARCH("Discontinued",P1)))</formula>
    </cfRule>
    <cfRule type="containsText" dxfId="1432" priority="2613" operator="containsText" text="In Question">
      <formula>NOT(ISERROR(SEARCH("In Question",P1)))</formula>
    </cfRule>
    <cfRule type="containsText" dxfId="1431" priority="2614" operator="containsText" text="Continued">
      <formula>NOT(ISERROR(SEARCH("Continued",P1)))</formula>
    </cfRule>
  </conditionalFormatting>
  <conditionalFormatting sqref="E353:E1048576 V1 V352">
    <cfRule type="cellIs" dxfId="1430" priority="2535" operator="equal">
      <formula>"Y"</formula>
    </cfRule>
  </conditionalFormatting>
  <conditionalFormatting sqref="W1:Y1 CD279:CD311 W352:Y352 CD353:CD1048576 CF312:CF352">
    <cfRule type="cellIs" dxfId="1429" priority="2522" operator="equal">
      <formula>"Unknown"</formula>
    </cfRule>
  </conditionalFormatting>
  <conditionalFormatting sqref="AV245:AW245">
    <cfRule type="containsText" dxfId="1428" priority="296" operator="containsText" text="Discontinued">
      <formula>NOT(ISERROR(SEARCH("Discontinued",AV245)))</formula>
    </cfRule>
    <cfRule type="containsText" dxfId="1427" priority="297" operator="containsText" text="In Question">
      <formula>NOT(ISERROR(SEARCH("In Question",AV245)))</formula>
    </cfRule>
    <cfRule type="containsText" dxfId="1426" priority="298" operator="containsText" text="Continued">
      <formula>NOT(ISERROR(SEARCH("Continued",AV245)))</formula>
    </cfRule>
  </conditionalFormatting>
  <conditionalFormatting sqref="Z84:AB84 AJ84 AH84 AF84 AD84">
    <cfRule type="containsText" dxfId="1425" priority="1166" operator="containsText" text="Discontinued">
      <formula>NOT(ISERROR(SEARCH("Discontinued",Z84)))</formula>
    </cfRule>
    <cfRule type="containsText" dxfId="1424" priority="1167" operator="containsText" text="In Question">
      <formula>NOT(ISERROR(SEARCH("In Question",Z84)))</formula>
    </cfRule>
    <cfRule type="containsText" dxfId="1423" priority="1168" operator="containsText" text="Continued">
      <formula>NOT(ISERROR(SEARCH("Continued",Z84)))</formula>
    </cfRule>
  </conditionalFormatting>
  <conditionalFormatting sqref="Z86:AB86 AJ86 AH86 AF86 AD86">
    <cfRule type="containsText" dxfId="1422" priority="1163" operator="containsText" text="Discontinued">
      <formula>NOT(ISERROR(SEARCH("Discontinued",Z86)))</formula>
    </cfRule>
    <cfRule type="containsText" dxfId="1421" priority="1164" operator="containsText" text="In Question">
      <formula>NOT(ISERROR(SEARCH("In Question",Z86)))</formula>
    </cfRule>
    <cfRule type="containsText" dxfId="1420" priority="1165" operator="containsText" text="Continued">
      <formula>NOT(ISERROR(SEARCH("Continued",Z86)))</formula>
    </cfRule>
  </conditionalFormatting>
  <conditionalFormatting sqref="Z91:AB92 AJ91:AJ92 AH91:AH92 AF91:AF92 AD91:AD92">
    <cfRule type="containsText" dxfId="1419" priority="1160" operator="containsText" text="Discontinued">
      <formula>NOT(ISERROR(SEARCH("Discontinued",Z91)))</formula>
    </cfRule>
    <cfRule type="containsText" dxfId="1418" priority="1161" operator="containsText" text="In Question">
      <formula>NOT(ISERROR(SEARCH("In Question",Z91)))</formula>
    </cfRule>
    <cfRule type="containsText" dxfId="1417" priority="1162" operator="containsText" text="Continued">
      <formula>NOT(ISERROR(SEARCH("Continued",Z91)))</formula>
    </cfRule>
  </conditionalFormatting>
  <conditionalFormatting sqref="Z110:AB110 AJ110 AH110 AF110 AD110">
    <cfRule type="containsText" dxfId="1416" priority="1157" operator="containsText" text="Discontinued">
      <formula>NOT(ISERROR(SEARCH("Discontinued",Z110)))</formula>
    </cfRule>
    <cfRule type="containsText" dxfId="1415" priority="1158" operator="containsText" text="In Question">
      <formula>NOT(ISERROR(SEARCH("In Question",Z110)))</formula>
    </cfRule>
    <cfRule type="containsText" dxfId="1414" priority="1159" operator="containsText" text="Continued">
      <formula>NOT(ISERROR(SEARCH("Continued",Z110)))</formula>
    </cfRule>
  </conditionalFormatting>
  <conditionalFormatting sqref="Z108:AB108 AJ108 AH108 AF108 AD108">
    <cfRule type="containsText" dxfId="1413" priority="1154" operator="containsText" text="Discontinued">
      <formula>NOT(ISERROR(SEARCH("Discontinued",Z108)))</formula>
    </cfRule>
    <cfRule type="containsText" dxfId="1412" priority="1155" operator="containsText" text="In Question">
      <formula>NOT(ISERROR(SEARCH("In Question",Z108)))</formula>
    </cfRule>
    <cfRule type="containsText" dxfId="1411" priority="1156" operator="containsText" text="Continued">
      <formula>NOT(ISERROR(SEARCH("Continued",Z108)))</formula>
    </cfRule>
  </conditionalFormatting>
  <conditionalFormatting sqref="Z83:AB83 AD83">
    <cfRule type="containsText" dxfId="1410" priority="1151" operator="containsText" text="Discontinued">
      <formula>NOT(ISERROR(SEARCH("Discontinued",Z83)))</formula>
    </cfRule>
    <cfRule type="containsText" dxfId="1409" priority="1152" operator="containsText" text="In Question">
      <formula>NOT(ISERROR(SEARCH("In Question",Z83)))</formula>
    </cfRule>
    <cfRule type="containsText" dxfId="1408" priority="1153" operator="containsText" text="Continued">
      <formula>NOT(ISERROR(SEARCH("Continued",Z83)))</formula>
    </cfRule>
  </conditionalFormatting>
  <conditionalFormatting sqref="Z121:AB121 AL121:AM121 AJ121 AH121 AF121 AD121">
    <cfRule type="containsText" dxfId="1407" priority="1148" operator="containsText" text="Discontinued">
      <formula>NOT(ISERROR(SEARCH("Discontinued",Z121)))</formula>
    </cfRule>
    <cfRule type="containsText" dxfId="1406" priority="1149" operator="containsText" text="In Question">
      <formula>NOT(ISERROR(SEARCH("In Question",Z121)))</formula>
    </cfRule>
    <cfRule type="containsText" dxfId="1405" priority="1150" operator="containsText" text="Continued">
      <formula>NOT(ISERROR(SEARCH("Continued",Z121)))</formula>
    </cfRule>
  </conditionalFormatting>
  <conditionalFormatting sqref="Z122:AB122 AL122:AM122 AJ122 AH122 AF122 AD122">
    <cfRule type="containsText" dxfId="1404" priority="1145" operator="containsText" text="Discontinued">
      <formula>NOT(ISERROR(SEARCH("Discontinued",Z122)))</formula>
    </cfRule>
    <cfRule type="containsText" dxfId="1403" priority="1146" operator="containsText" text="In Question">
      <formula>NOT(ISERROR(SEARCH("In Question",Z122)))</formula>
    </cfRule>
    <cfRule type="containsText" dxfId="1402" priority="1147" operator="containsText" text="Continued">
      <formula>NOT(ISERROR(SEARCH("Continued",Z122)))</formula>
    </cfRule>
  </conditionalFormatting>
  <conditionalFormatting sqref="Z123:AB123 AL123:AM123 AJ123 AH123 AF123 AD123">
    <cfRule type="containsText" dxfId="1401" priority="1142" operator="containsText" text="Discontinued">
      <formula>NOT(ISERROR(SEARCH("Discontinued",Z123)))</formula>
    </cfRule>
    <cfRule type="containsText" dxfId="1400" priority="1143" operator="containsText" text="In Question">
      <formula>NOT(ISERROR(SEARCH("In Question",Z123)))</formula>
    </cfRule>
    <cfRule type="containsText" dxfId="1399" priority="1144" operator="containsText" text="Continued">
      <formula>NOT(ISERROR(SEARCH("Continued",Z123)))</formula>
    </cfRule>
  </conditionalFormatting>
  <conditionalFormatting sqref="Z124:AB124 AL124:AM124 AJ124 AH124 AF124 AD124">
    <cfRule type="containsText" dxfId="1398" priority="1139" operator="containsText" text="Discontinued">
      <formula>NOT(ISERROR(SEARCH("Discontinued",Z124)))</formula>
    </cfRule>
    <cfRule type="containsText" dxfId="1397" priority="1140" operator="containsText" text="In Question">
      <formula>NOT(ISERROR(SEARCH("In Question",Z124)))</formula>
    </cfRule>
    <cfRule type="containsText" dxfId="1396" priority="1141" operator="containsText" text="Continued">
      <formula>NOT(ISERROR(SEARCH("Continued",Z124)))</formula>
    </cfRule>
  </conditionalFormatting>
  <conditionalFormatting sqref="Z125:AB125 AL125:AM125 AJ125 AH125 AF125 AD125">
    <cfRule type="containsText" dxfId="1395" priority="1136" operator="containsText" text="Discontinued">
      <formula>NOT(ISERROR(SEARCH("Discontinued",Z125)))</formula>
    </cfRule>
    <cfRule type="containsText" dxfId="1394" priority="1137" operator="containsText" text="In Question">
      <formula>NOT(ISERROR(SEARCH("In Question",Z125)))</formula>
    </cfRule>
    <cfRule type="containsText" dxfId="1393" priority="1138" operator="containsText" text="Continued">
      <formula>NOT(ISERROR(SEARCH("Continued",Z125)))</formula>
    </cfRule>
  </conditionalFormatting>
  <conditionalFormatting sqref="Z133:AB133 AL133:AM133 AJ133 AH133 AF133 AD133">
    <cfRule type="containsText" dxfId="1392" priority="1133" operator="containsText" text="Discontinued">
      <formula>NOT(ISERROR(SEARCH("Discontinued",Z133)))</formula>
    </cfRule>
    <cfRule type="containsText" dxfId="1391" priority="1134" operator="containsText" text="In Question">
      <formula>NOT(ISERROR(SEARCH("In Question",Z133)))</formula>
    </cfRule>
    <cfRule type="containsText" dxfId="1390" priority="1135" operator="containsText" text="Continued">
      <formula>NOT(ISERROR(SEARCH("Continued",Z133)))</formula>
    </cfRule>
  </conditionalFormatting>
  <conditionalFormatting sqref="Z109:AB109 AL109:AO109 AJ109 AH109 AF109 AD109">
    <cfRule type="containsText" dxfId="1389" priority="1130" operator="containsText" text="Discontinued">
      <formula>NOT(ISERROR(SEARCH("Discontinued",Z109)))</formula>
    </cfRule>
    <cfRule type="containsText" dxfId="1388" priority="1131" operator="containsText" text="In Question">
      <formula>NOT(ISERROR(SEARCH("In Question",Z109)))</formula>
    </cfRule>
    <cfRule type="containsText" dxfId="1387" priority="1132" operator="containsText" text="Continued">
      <formula>NOT(ISERROR(SEARCH("Continued",Z109)))</formula>
    </cfRule>
  </conditionalFormatting>
  <conditionalFormatting sqref="Z127:AB127 AL127:AO127 AJ127 AH127 AF127 AD127">
    <cfRule type="containsText" dxfId="1386" priority="1127" operator="containsText" text="Discontinued">
      <formula>NOT(ISERROR(SEARCH("Discontinued",Z127)))</formula>
    </cfRule>
    <cfRule type="containsText" dxfId="1385" priority="1128" operator="containsText" text="In Question">
      <formula>NOT(ISERROR(SEARCH("In Question",Z127)))</formula>
    </cfRule>
    <cfRule type="containsText" dxfId="1384" priority="1129" operator="containsText" text="Continued">
      <formula>NOT(ISERROR(SEARCH("Continued",Z127)))</formula>
    </cfRule>
  </conditionalFormatting>
  <conditionalFormatting sqref="Z129:AB129 AL129:AO129 AJ129 AH129 AF129 AD129">
    <cfRule type="containsText" dxfId="1383" priority="1124" operator="containsText" text="Discontinued">
      <formula>NOT(ISERROR(SEARCH("Discontinued",Z129)))</formula>
    </cfRule>
    <cfRule type="containsText" dxfId="1382" priority="1125" operator="containsText" text="In Question">
      <formula>NOT(ISERROR(SEARCH("In Question",Z129)))</formula>
    </cfRule>
    <cfRule type="containsText" dxfId="1381" priority="1126" operator="containsText" text="Continued">
      <formula>NOT(ISERROR(SEARCH("Continued",Z129)))</formula>
    </cfRule>
  </conditionalFormatting>
  <conditionalFormatting sqref="Z130:AB130 AL130:AO130 AJ130 AH130 AF130 AD130">
    <cfRule type="containsText" dxfId="1380" priority="1121" operator="containsText" text="Discontinued">
      <formula>NOT(ISERROR(SEARCH("Discontinued",Z130)))</formula>
    </cfRule>
    <cfRule type="containsText" dxfId="1379" priority="1122" operator="containsText" text="In Question">
      <formula>NOT(ISERROR(SEARCH("In Question",Z130)))</formula>
    </cfRule>
    <cfRule type="containsText" dxfId="1378" priority="1123" operator="containsText" text="Continued">
      <formula>NOT(ISERROR(SEARCH("Continued",Z130)))</formula>
    </cfRule>
  </conditionalFormatting>
  <conditionalFormatting sqref="Z131:AB131 AL131:AO131 AJ131 AH131 AF131 AD131">
    <cfRule type="containsText" dxfId="1377" priority="1118" operator="containsText" text="Discontinued">
      <formula>NOT(ISERROR(SEARCH("Discontinued",Z131)))</formula>
    </cfRule>
    <cfRule type="containsText" dxfId="1376" priority="1119" operator="containsText" text="In Question">
      <formula>NOT(ISERROR(SEARCH("In Question",Z131)))</formula>
    </cfRule>
    <cfRule type="containsText" dxfId="1375" priority="1120" operator="containsText" text="Continued">
      <formula>NOT(ISERROR(SEARCH("Continued",Z131)))</formula>
    </cfRule>
  </conditionalFormatting>
  <conditionalFormatting sqref="Z135:AB135 AL135:AO135 AJ135 AH135 AF135 AD135">
    <cfRule type="containsText" dxfId="1374" priority="1115" operator="containsText" text="Discontinued">
      <formula>NOT(ISERROR(SEARCH("Discontinued",Z135)))</formula>
    </cfRule>
    <cfRule type="containsText" dxfId="1373" priority="1116" operator="containsText" text="In Question">
      <formula>NOT(ISERROR(SEARCH("In Question",Z135)))</formula>
    </cfRule>
    <cfRule type="containsText" dxfId="1372" priority="1117" operator="containsText" text="Continued">
      <formula>NOT(ISERROR(SEARCH("Continued",Z135)))</formula>
    </cfRule>
  </conditionalFormatting>
  <conditionalFormatting sqref="Z136:AB136 AL136:AO136 AJ136 AH136 AF136 AD136">
    <cfRule type="containsText" dxfId="1371" priority="1112" operator="containsText" text="Discontinued">
      <formula>NOT(ISERROR(SEARCH("Discontinued",Z136)))</formula>
    </cfRule>
    <cfRule type="containsText" dxfId="1370" priority="1113" operator="containsText" text="In Question">
      <formula>NOT(ISERROR(SEARCH("In Question",Z136)))</formula>
    </cfRule>
    <cfRule type="containsText" dxfId="1369" priority="1114" operator="containsText" text="Continued">
      <formula>NOT(ISERROR(SEARCH("Continued",Z136)))</formula>
    </cfRule>
  </conditionalFormatting>
  <conditionalFormatting sqref="Z141:AB141 AL141:AO141 AJ141 AH141 AF141 AD141">
    <cfRule type="containsText" dxfId="1368" priority="1109" operator="containsText" text="Discontinued">
      <formula>NOT(ISERROR(SEARCH("Discontinued",Z141)))</formula>
    </cfRule>
    <cfRule type="containsText" dxfId="1367" priority="1110" operator="containsText" text="In Question">
      <formula>NOT(ISERROR(SEARCH("In Question",Z141)))</formula>
    </cfRule>
    <cfRule type="containsText" dxfId="1366" priority="1111" operator="containsText" text="Continued">
      <formula>NOT(ISERROR(SEARCH("Continued",Z141)))</formula>
    </cfRule>
  </conditionalFormatting>
  <conditionalFormatting sqref="Z143:AB143 AL143:AO143 AJ143 AH143 AF143 AD143">
    <cfRule type="containsText" dxfId="1365" priority="1106" operator="containsText" text="Discontinued">
      <formula>NOT(ISERROR(SEARCH("Discontinued",Z143)))</formula>
    </cfRule>
    <cfRule type="containsText" dxfId="1364" priority="1107" operator="containsText" text="In Question">
      <formula>NOT(ISERROR(SEARCH("In Question",Z143)))</formula>
    </cfRule>
    <cfRule type="containsText" dxfId="1363" priority="1108" operator="containsText" text="Continued">
      <formula>NOT(ISERROR(SEARCH("Continued",Z143)))</formula>
    </cfRule>
  </conditionalFormatting>
  <conditionalFormatting sqref="Z145:AB145 AL145:AO145 AJ145 AH145 AF145 AD145">
    <cfRule type="containsText" dxfId="1362" priority="1103" operator="containsText" text="Discontinued">
      <formula>NOT(ISERROR(SEARCH("Discontinued",Z145)))</formula>
    </cfRule>
    <cfRule type="containsText" dxfId="1361" priority="1104" operator="containsText" text="In Question">
      <formula>NOT(ISERROR(SEARCH("In Question",Z145)))</formula>
    </cfRule>
    <cfRule type="containsText" dxfId="1360" priority="1105" operator="containsText" text="Continued">
      <formula>NOT(ISERROR(SEARCH("Continued",Z145)))</formula>
    </cfRule>
  </conditionalFormatting>
  <conditionalFormatting sqref="AN132:AU132">
    <cfRule type="containsText" dxfId="1359" priority="1100" operator="containsText" text="Discontinued">
      <formula>NOT(ISERROR(SEARCH("Discontinued",AN132)))</formula>
    </cfRule>
    <cfRule type="containsText" dxfId="1358" priority="1101" operator="containsText" text="In Question">
      <formula>NOT(ISERROR(SEARCH("In Question",AN132)))</formula>
    </cfRule>
    <cfRule type="containsText" dxfId="1357" priority="1102" operator="containsText" text="Continued">
      <formula>NOT(ISERROR(SEARCH("Continued",AN132)))</formula>
    </cfRule>
  </conditionalFormatting>
  <conditionalFormatting sqref="Z132:AB132 AL132:AM132 AJ132 AH132 AF132 AD132">
    <cfRule type="containsText" dxfId="1356" priority="1097" operator="containsText" text="Discontinued">
      <formula>NOT(ISERROR(SEARCH("Discontinued",Z132)))</formula>
    </cfRule>
    <cfRule type="containsText" dxfId="1355" priority="1098" operator="containsText" text="In Question">
      <formula>NOT(ISERROR(SEARCH("In Question",Z132)))</formula>
    </cfRule>
    <cfRule type="containsText" dxfId="1354" priority="1099" operator="containsText" text="Continued">
      <formula>NOT(ISERROR(SEARCH("Continued",Z132)))</formula>
    </cfRule>
  </conditionalFormatting>
  <conditionalFormatting sqref="AN134:AU134">
    <cfRule type="containsText" dxfId="1353" priority="1094" operator="containsText" text="Discontinued">
      <formula>NOT(ISERROR(SEARCH("Discontinued",AN134)))</formula>
    </cfRule>
    <cfRule type="containsText" dxfId="1352" priority="1095" operator="containsText" text="In Question">
      <formula>NOT(ISERROR(SEARCH("In Question",AN134)))</formula>
    </cfRule>
    <cfRule type="containsText" dxfId="1351" priority="1096" operator="containsText" text="Continued">
      <formula>NOT(ISERROR(SEARCH("Continued",AN134)))</formula>
    </cfRule>
  </conditionalFormatting>
  <conditionalFormatting sqref="Z134:AB134 AL134:AM134 AJ134 AH134 AF134 AD134">
    <cfRule type="containsText" dxfId="1350" priority="1091" operator="containsText" text="Discontinued">
      <formula>NOT(ISERROR(SEARCH("Discontinued",Z134)))</formula>
    </cfRule>
    <cfRule type="containsText" dxfId="1349" priority="1092" operator="containsText" text="In Question">
      <formula>NOT(ISERROR(SEARCH("In Question",Z134)))</formula>
    </cfRule>
    <cfRule type="containsText" dxfId="1348" priority="1093" operator="containsText" text="Continued">
      <formula>NOT(ISERROR(SEARCH("Continued",Z134)))</formula>
    </cfRule>
  </conditionalFormatting>
  <conditionalFormatting sqref="AN137:AU137">
    <cfRule type="containsText" dxfId="1347" priority="1088" operator="containsText" text="Discontinued">
      <formula>NOT(ISERROR(SEARCH("Discontinued",AN137)))</formula>
    </cfRule>
    <cfRule type="containsText" dxfId="1346" priority="1089" operator="containsText" text="In Question">
      <formula>NOT(ISERROR(SEARCH("In Question",AN137)))</formula>
    </cfRule>
    <cfRule type="containsText" dxfId="1345" priority="1090" operator="containsText" text="Continued">
      <formula>NOT(ISERROR(SEARCH("Continued",AN137)))</formula>
    </cfRule>
  </conditionalFormatting>
  <conditionalFormatting sqref="Z137:AB137 AL137:AM137 AJ137 AH137 AF137 AD137">
    <cfRule type="containsText" dxfId="1344" priority="1085" operator="containsText" text="Discontinued">
      <formula>NOT(ISERROR(SEARCH("Discontinued",Z137)))</formula>
    </cfRule>
    <cfRule type="containsText" dxfId="1343" priority="1086" operator="containsText" text="In Question">
      <formula>NOT(ISERROR(SEARCH("In Question",Z137)))</formula>
    </cfRule>
    <cfRule type="containsText" dxfId="1342" priority="1087" operator="containsText" text="Continued">
      <formula>NOT(ISERROR(SEARCH("Continued",Z137)))</formula>
    </cfRule>
  </conditionalFormatting>
  <conditionalFormatting sqref="AN138:AU138">
    <cfRule type="containsText" dxfId="1341" priority="1082" operator="containsText" text="Discontinued">
      <formula>NOT(ISERROR(SEARCH("Discontinued",AN138)))</formula>
    </cfRule>
    <cfRule type="containsText" dxfId="1340" priority="1083" operator="containsText" text="In Question">
      <formula>NOT(ISERROR(SEARCH("In Question",AN138)))</formula>
    </cfRule>
    <cfRule type="containsText" dxfId="1339" priority="1084" operator="containsText" text="Continued">
      <formula>NOT(ISERROR(SEARCH("Continued",AN138)))</formula>
    </cfRule>
  </conditionalFormatting>
  <conditionalFormatting sqref="Z138:AB138 AL138:AM138 AJ138 AH138 AF138 AD138">
    <cfRule type="containsText" dxfId="1338" priority="1079" operator="containsText" text="Discontinued">
      <formula>NOT(ISERROR(SEARCH("Discontinued",Z138)))</formula>
    </cfRule>
    <cfRule type="containsText" dxfId="1337" priority="1080" operator="containsText" text="In Question">
      <formula>NOT(ISERROR(SEARCH("In Question",Z138)))</formula>
    </cfRule>
    <cfRule type="containsText" dxfId="1336" priority="1081" operator="containsText" text="Continued">
      <formula>NOT(ISERROR(SEARCH("Continued",Z138)))</formula>
    </cfRule>
  </conditionalFormatting>
  <conditionalFormatting sqref="AN139:AU139">
    <cfRule type="containsText" dxfId="1335" priority="1076" operator="containsText" text="Discontinued">
      <formula>NOT(ISERROR(SEARCH("Discontinued",AN139)))</formula>
    </cfRule>
    <cfRule type="containsText" dxfId="1334" priority="1077" operator="containsText" text="In Question">
      <formula>NOT(ISERROR(SEARCH("In Question",AN139)))</formula>
    </cfRule>
    <cfRule type="containsText" dxfId="1333" priority="1078" operator="containsText" text="Continued">
      <formula>NOT(ISERROR(SEARCH("Continued",AN139)))</formula>
    </cfRule>
  </conditionalFormatting>
  <conditionalFormatting sqref="Z139:AB139 AL139:AM139 AJ139 AH139 AF139 AD139">
    <cfRule type="containsText" dxfId="1332" priority="1073" operator="containsText" text="Discontinued">
      <formula>NOT(ISERROR(SEARCH("Discontinued",Z139)))</formula>
    </cfRule>
    <cfRule type="containsText" dxfId="1331" priority="1074" operator="containsText" text="In Question">
      <formula>NOT(ISERROR(SEARCH("In Question",Z139)))</formula>
    </cfRule>
    <cfRule type="containsText" dxfId="1330" priority="1075" operator="containsText" text="Continued">
      <formula>NOT(ISERROR(SEARCH("Continued",Z139)))</formula>
    </cfRule>
  </conditionalFormatting>
  <conditionalFormatting sqref="AN140:AU140">
    <cfRule type="containsText" dxfId="1329" priority="1070" operator="containsText" text="Discontinued">
      <formula>NOT(ISERROR(SEARCH("Discontinued",AN140)))</formula>
    </cfRule>
    <cfRule type="containsText" dxfId="1328" priority="1071" operator="containsText" text="In Question">
      <formula>NOT(ISERROR(SEARCH("In Question",AN140)))</formula>
    </cfRule>
    <cfRule type="containsText" dxfId="1327" priority="1072" operator="containsText" text="Continued">
      <formula>NOT(ISERROR(SEARCH("Continued",AN140)))</formula>
    </cfRule>
  </conditionalFormatting>
  <conditionalFormatting sqref="Z140:AB140 AL140:AM140 AJ140 AH140 AF140 AD140">
    <cfRule type="containsText" dxfId="1326" priority="1067" operator="containsText" text="Discontinued">
      <formula>NOT(ISERROR(SEARCH("Discontinued",Z140)))</formula>
    </cfRule>
    <cfRule type="containsText" dxfId="1325" priority="1068" operator="containsText" text="In Question">
      <formula>NOT(ISERROR(SEARCH("In Question",Z140)))</formula>
    </cfRule>
    <cfRule type="containsText" dxfId="1324" priority="1069" operator="containsText" text="Continued">
      <formula>NOT(ISERROR(SEARCH("Continued",Z140)))</formula>
    </cfRule>
  </conditionalFormatting>
  <conditionalFormatting sqref="AN142:AU142">
    <cfRule type="containsText" dxfId="1323" priority="1064" operator="containsText" text="Discontinued">
      <formula>NOT(ISERROR(SEARCH("Discontinued",AN142)))</formula>
    </cfRule>
    <cfRule type="containsText" dxfId="1322" priority="1065" operator="containsText" text="In Question">
      <formula>NOT(ISERROR(SEARCH("In Question",AN142)))</formula>
    </cfRule>
    <cfRule type="containsText" dxfId="1321" priority="1066" operator="containsText" text="Continued">
      <formula>NOT(ISERROR(SEARCH("Continued",AN142)))</formula>
    </cfRule>
  </conditionalFormatting>
  <conditionalFormatting sqref="Z142:AB142 AL142:AM142 AJ142 AH142 AF142 AD142">
    <cfRule type="containsText" dxfId="1320" priority="1061" operator="containsText" text="Discontinued">
      <formula>NOT(ISERROR(SEARCH("Discontinued",Z142)))</formula>
    </cfRule>
    <cfRule type="containsText" dxfId="1319" priority="1062" operator="containsText" text="In Question">
      <formula>NOT(ISERROR(SEARCH("In Question",Z142)))</formula>
    </cfRule>
    <cfRule type="containsText" dxfId="1318" priority="1063" operator="containsText" text="Continued">
      <formula>NOT(ISERROR(SEARCH("Continued",Z142)))</formula>
    </cfRule>
  </conditionalFormatting>
  <conditionalFormatting sqref="AN144:AU144">
    <cfRule type="containsText" dxfId="1317" priority="1058" operator="containsText" text="Discontinued">
      <formula>NOT(ISERROR(SEARCH("Discontinued",AN144)))</formula>
    </cfRule>
    <cfRule type="containsText" dxfId="1316" priority="1059" operator="containsText" text="In Question">
      <formula>NOT(ISERROR(SEARCH("In Question",AN144)))</formula>
    </cfRule>
    <cfRule type="containsText" dxfId="1315" priority="1060" operator="containsText" text="Continued">
      <formula>NOT(ISERROR(SEARCH("Continued",AN144)))</formula>
    </cfRule>
  </conditionalFormatting>
  <conditionalFormatting sqref="Z144:AB144 AL144:AM144 AJ144 AH144 AF144 AD144">
    <cfRule type="containsText" dxfId="1314" priority="1055" operator="containsText" text="Discontinued">
      <formula>NOT(ISERROR(SEARCH("Discontinued",Z144)))</formula>
    </cfRule>
    <cfRule type="containsText" dxfId="1313" priority="1056" operator="containsText" text="In Question">
      <formula>NOT(ISERROR(SEARCH("In Question",Z144)))</formula>
    </cfRule>
    <cfRule type="containsText" dxfId="1312" priority="1057" operator="containsText" text="Continued">
      <formula>NOT(ISERROR(SEARCH("Continued",Z144)))</formula>
    </cfRule>
  </conditionalFormatting>
  <conditionalFormatting sqref="AN146:AU146">
    <cfRule type="containsText" dxfId="1311" priority="1052" operator="containsText" text="Discontinued">
      <formula>NOT(ISERROR(SEARCH("Discontinued",AN146)))</formula>
    </cfRule>
    <cfRule type="containsText" dxfId="1310" priority="1053" operator="containsText" text="In Question">
      <formula>NOT(ISERROR(SEARCH("In Question",AN146)))</formula>
    </cfRule>
    <cfRule type="containsText" dxfId="1309" priority="1054" operator="containsText" text="Continued">
      <formula>NOT(ISERROR(SEARCH("Continued",AN146)))</formula>
    </cfRule>
  </conditionalFormatting>
  <conditionalFormatting sqref="Z146:AB146 AL146:AM146 AJ146 AH146 AF146 AD146">
    <cfRule type="containsText" dxfId="1308" priority="1049" operator="containsText" text="Discontinued">
      <formula>NOT(ISERROR(SEARCH("Discontinued",Z146)))</formula>
    </cfRule>
    <cfRule type="containsText" dxfId="1307" priority="1050" operator="containsText" text="In Question">
      <formula>NOT(ISERROR(SEARCH("In Question",Z146)))</formula>
    </cfRule>
    <cfRule type="containsText" dxfId="1306" priority="1051" operator="containsText" text="Continued">
      <formula>NOT(ISERROR(SEARCH("Continued",Z146)))</formula>
    </cfRule>
  </conditionalFormatting>
  <conditionalFormatting sqref="AN147:AU147">
    <cfRule type="containsText" dxfId="1305" priority="1046" operator="containsText" text="Discontinued">
      <formula>NOT(ISERROR(SEARCH("Discontinued",AN147)))</formula>
    </cfRule>
    <cfRule type="containsText" dxfId="1304" priority="1047" operator="containsText" text="In Question">
      <formula>NOT(ISERROR(SEARCH("In Question",AN147)))</formula>
    </cfRule>
    <cfRule type="containsText" dxfId="1303" priority="1048" operator="containsText" text="Continued">
      <formula>NOT(ISERROR(SEARCH("Continued",AN147)))</formula>
    </cfRule>
  </conditionalFormatting>
  <conditionalFormatting sqref="Z147:AB147 AL147:AM147 AJ147 AH147 AF147 AD147">
    <cfRule type="containsText" dxfId="1302" priority="1043" operator="containsText" text="Discontinued">
      <formula>NOT(ISERROR(SEARCH("Discontinued",Z147)))</formula>
    </cfRule>
    <cfRule type="containsText" dxfId="1301" priority="1044" operator="containsText" text="In Question">
      <formula>NOT(ISERROR(SEARCH("In Question",Z147)))</formula>
    </cfRule>
    <cfRule type="containsText" dxfId="1300" priority="1045" operator="containsText" text="Continued">
      <formula>NOT(ISERROR(SEARCH("Continued",Z147)))</formula>
    </cfRule>
  </conditionalFormatting>
  <conditionalFormatting sqref="AN148:AU148">
    <cfRule type="containsText" dxfId="1299" priority="1040" operator="containsText" text="Discontinued">
      <formula>NOT(ISERROR(SEARCH("Discontinued",AN148)))</formula>
    </cfRule>
    <cfRule type="containsText" dxfId="1298" priority="1041" operator="containsText" text="In Question">
      <formula>NOT(ISERROR(SEARCH("In Question",AN148)))</formula>
    </cfRule>
    <cfRule type="containsText" dxfId="1297" priority="1042" operator="containsText" text="Continued">
      <formula>NOT(ISERROR(SEARCH("Continued",AN148)))</formula>
    </cfRule>
  </conditionalFormatting>
  <conditionalFormatting sqref="Z148:AB148 AL148:AM148 AJ148 AH148 AF148 AD148">
    <cfRule type="containsText" dxfId="1296" priority="1037" operator="containsText" text="Discontinued">
      <formula>NOT(ISERROR(SEARCH("Discontinued",Z148)))</formula>
    </cfRule>
    <cfRule type="containsText" dxfId="1295" priority="1038" operator="containsText" text="In Question">
      <formula>NOT(ISERROR(SEARCH("In Question",Z148)))</formula>
    </cfRule>
    <cfRule type="containsText" dxfId="1294" priority="1039" operator="containsText" text="Continued">
      <formula>NOT(ISERROR(SEARCH("Continued",Z148)))</formula>
    </cfRule>
  </conditionalFormatting>
  <conditionalFormatting sqref="AN149:AU149">
    <cfRule type="containsText" dxfId="1293" priority="1034" operator="containsText" text="Discontinued">
      <formula>NOT(ISERROR(SEARCH("Discontinued",AN149)))</formula>
    </cfRule>
    <cfRule type="containsText" dxfId="1292" priority="1035" operator="containsText" text="In Question">
      <formula>NOT(ISERROR(SEARCH("In Question",AN149)))</formula>
    </cfRule>
    <cfRule type="containsText" dxfId="1291" priority="1036" operator="containsText" text="Continued">
      <formula>NOT(ISERROR(SEARCH("Continued",AN149)))</formula>
    </cfRule>
  </conditionalFormatting>
  <conditionalFormatting sqref="Z149:AB149 AL149:AM149 AJ149 AH149 AF149 AD149">
    <cfRule type="containsText" dxfId="1290" priority="1031" operator="containsText" text="Discontinued">
      <formula>NOT(ISERROR(SEARCH("Discontinued",Z149)))</formula>
    </cfRule>
    <cfRule type="containsText" dxfId="1289" priority="1032" operator="containsText" text="In Question">
      <formula>NOT(ISERROR(SEARCH("In Question",Z149)))</formula>
    </cfRule>
    <cfRule type="containsText" dxfId="1288" priority="1033" operator="containsText" text="Continued">
      <formula>NOT(ISERROR(SEARCH("Continued",Z149)))</formula>
    </cfRule>
  </conditionalFormatting>
  <conditionalFormatting sqref="AN150:AU150">
    <cfRule type="containsText" dxfId="1287" priority="1028" operator="containsText" text="Discontinued">
      <formula>NOT(ISERROR(SEARCH("Discontinued",AN150)))</formula>
    </cfRule>
    <cfRule type="containsText" dxfId="1286" priority="1029" operator="containsText" text="In Question">
      <formula>NOT(ISERROR(SEARCH("In Question",AN150)))</formula>
    </cfRule>
    <cfRule type="containsText" dxfId="1285" priority="1030" operator="containsText" text="Continued">
      <formula>NOT(ISERROR(SEARCH("Continued",AN150)))</formula>
    </cfRule>
  </conditionalFormatting>
  <conditionalFormatting sqref="Z150:AB150 AL150:AM150 AJ150 AH150 AF150 AD150">
    <cfRule type="containsText" dxfId="1284" priority="1025" operator="containsText" text="Discontinued">
      <formula>NOT(ISERROR(SEARCH("Discontinued",Z150)))</formula>
    </cfRule>
    <cfRule type="containsText" dxfId="1283" priority="1026" operator="containsText" text="In Question">
      <formula>NOT(ISERROR(SEARCH("In Question",Z150)))</formula>
    </cfRule>
    <cfRule type="containsText" dxfId="1282" priority="1027" operator="containsText" text="Continued">
      <formula>NOT(ISERROR(SEARCH("Continued",Z150)))</formula>
    </cfRule>
  </conditionalFormatting>
  <conditionalFormatting sqref="AN151:AU151">
    <cfRule type="containsText" dxfId="1281" priority="1022" operator="containsText" text="Discontinued">
      <formula>NOT(ISERROR(SEARCH("Discontinued",AN151)))</formula>
    </cfRule>
    <cfRule type="containsText" dxfId="1280" priority="1023" operator="containsText" text="In Question">
      <formula>NOT(ISERROR(SEARCH("In Question",AN151)))</formula>
    </cfRule>
    <cfRule type="containsText" dxfId="1279" priority="1024" operator="containsText" text="Continued">
      <formula>NOT(ISERROR(SEARCH("Continued",AN151)))</formula>
    </cfRule>
  </conditionalFormatting>
  <conditionalFormatting sqref="Z151:AB151 AL151:AM151 AJ151 AH151 AF151 AD151">
    <cfRule type="containsText" dxfId="1278" priority="1019" operator="containsText" text="Discontinued">
      <formula>NOT(ISERROR(SEARCH("Discontinued",Z151)))</formula>
    </cfRule>
    <cfRule type="containsText" dxfId="1277" priority="1020" operator="containsText" text="In Question">
      <formula>NOT(ISERROR(SEARCH("In Question",Z151)))</formula>
    </cfRule>
    <cfRule type="containsText" dxfId="1276" priority="1021" operator="containsText" text="Continued">
      <formula>NOT(ISERROR(SEARCH("Continued",Z151)))</formula>
    </cfRule>
  </conditionalFormatting>
  <conditionalFormatting sqref="AN153:AU153">
    <cfRule type="containsText" dxfId="1275" priority="1016" operator="containsText" text="Discontinued">
      <formula>NOT(ISERROR(SEARCH("Discontinued",AN153)))</formula>
    </cfRule>
    <cfRule type="containsText" dxfId="1274" priority="1017" operator="containsText" text="In Question">
      <formula>NOT(ISERROR(SEARCH("In Question",AN153)))</formula>
    </cfRule>
    <cfRule type="containsText" dxfId="1273" priority="1018" operator="containsText" text="Continued">
      <formula>NOT(ISERROR(SEARCH("Continued",AN153)))</formula>
    </cfRule>
  </conditionalFormatting>
  <conditionalFormatting sqref="Z153:AB153 AL153:AM153 AJ153 AH153 AF153 AD153">
    <cfRule type="containsText" dxfId="1272" priority="1013" operator="containsText" text="Discontinued">
      <formula>NOT(ISERROR(SEARCH("Discontinued",Z153)))</formula>
    </cfRule>
    <cfRule type="containsText" dxfId="1271" priority="1014" operator="containsText" text="In Question">
      <formula>NOT(ISERROR(SEARCH("In Question",Z153)))</formula>
    </cfRule>
    <cfRule type="containsText" dxfId="1270" priority="1015" operator="containsText" text="Continued">
      <formula>NOT(ISERROR(SEARCH("Continued",Z153)))</formula>
    </cfRule>
  </conditionalFormatting>
  <conditionalFormatting sqref="AN154:AU154">
    <cfRule type="containsText" dxfId="1269" priority="1010" operator="containsText" text="Discontinued">
      <formula>NOT(ISERROR(SEARCH("Discontinued",AN154)))</formula>
    </cfRule>
    <cfRule type="containsText" dxfId="1268" priority="1011" operator="containsText" text="In Question">
      <formula>NOT(ISERROR(SEARCH("In Question",AN154)))</formula>
    </cfRule>
    <cfRule type="containsText" dxfId="1267" priority="1012" operator="containsText" text="Continued">
      <formula>NOT(ISERROR(SEARCH("Continued",AN154)))</formula>
    </cfRule>
  </conditionalFormatting>
  <conditionalFormatting sqref="Z154:AB154 AL154:AM154 AJ154 AH154 AF154 AD154">
    <cfRule type="containsText" dxfId="1266" priority="1007" operator="containsText" text="Discontinued">
      <formula>NOT(ISERROR(SEARCH("Discontinued",Z154)))</formula>
    </cfRule>
    <cfRule type="containsText" dxfId="1265" priority="1008" operator="containsText" text="In Question">
      <formula>NOT(ISERROR(SEARCH("In Question",Z154)))</formula>
    </cfRule>
    <cfRule type="containsText" dxfId="1264" priority="1009" operator="containsText" text="Continued">
      <formula>NOT(ISERROR(SEARCH("Continued",Z154)))</formula>
    </cfRule>
  </conditionalFormatting>
  <conditionalFormatting sqref="AN158:AU158">
    <cfRule type="containsText" dxfId="1263" priority="1004" operator="containsText" text="Discontinued">
      <formula>NOT(ISERROR(SEARCH("Discontinued",AN158)))</formula>
    </cfRule>
    <cfRule type="containsText" dxfId="1262" priority="1005" operator="containsText" text="In Question">
      <formula>NOT(ISERROR(SEARCH("In Question",AN158)))</formula>
    </cfRule>
    <cfRule type="containsText" dxfId="1261" priority="1006" operator="containsText" text="Continued">
      <formula>NOT(ISERROR(SEARCH("Continued",AN158)))</formula>
    </cfRule>
  </conditionalFormatting>
  <conditionalFormatting sqref="Z158:AB158 AL158:AM158 AJ158 AH158 AF158 AD158">
    <cfRule type="containsText" dxfId="1260" priority="1001" operator="containsText" text="Discontinued">
      <formula>NOT(ISERROR(SEARCH("Discontinued",Z158)))</formula>
    </cfRule>
    <cfRule type="containsText" dxfId="1259" priority="1002" operator="containsText" text="In Question">
      <formula>NOT(ISERROR(SEARCH("In Question",Z158)))</formula>
    </cfRule>
    <cfRule type="containsText" dxfId="1258" priority="1003" operator="containsText" text="Continued">
      <formula>NOT(ISERROR(SEARCH("Continued",Z158)))</formula>
    </cfRule>
  </conditionalFormatting>
  <conditionalFormatting sqref="AN159:AU159">
    <cfRule type="containsText" dxfId="1257" priority="998" operator="containsText" text="Discontinued">
      <formula>NOT(ISERROR(SEARCH("Discontinued",AN159)))</formula>
    </cfRule>
    <cfRule type="containsText" dxfId="1256" priority="999" operator="containsText" text="In Question">
      <formula>NOT(ISERROR(SEARCH("In Question",AN159)))</formula>
    </cfRule>
    <cfRule type="containsText" dxfId="1255" priority="1000" operator="containsText" text="Continued">
      <formula>NOT(ISERROR(SEARCH("Continued",AN159)))</formula>
    </cfRule>
  </conditionalFormatting>
  <conditionalFormatting sqref="Z159:AB159 AL159:AM159 AJ159 AH159 AF159 AD159">
    <cfRule type="containsText" dxfId="1254" priority="995" operator="containsText" text="Discontinued">
      <formula>NOT(ISERROR(SEARCH("Discontinued",Z159)))</formula>
    </cfRule>
    <cfRule type="containsText" dxfId="1253" priority="996" operator="containsText" text="In Question">
      <formula>NOT(ISERROR(SEARCH("In Question",Z159)))</formula>
    </cfRule>
    <cfRule type="containsText" dxfId="1252" priority="997" operator="containsText" text="Continued">
      <formula>NOT(ISERROR(SEARCH("Continued",Z159)))</formula>
    </cfRule>
  </conditionalFormatting>
  <conditionalFormatting sqref="AN161:AU161">
    <cfRule type="containsText" dxfId="1251" priority="992" operator="containsText" text="Discontinued">
      <formula>NOT(ISERROR(SEARCH("Discontinued",AN161)))</formula>
    </cfRule>
    <cfRule type="containsText" dxfId="1250" priority="993" operator="containsText" text="In Question">
      <formula>NOT(ISERROR(SEARCH("In Question",AN161)))</formula>
    </cfRule>
    <cfRule type="containsText" dxfId="1249" priority="994" operator="containsText" text="Continued">
      <formula>NOT(ISERROR(SEARCH("Continued",AN161)))</formula>
    </cfRule>
  </conditionalFormatting>
  <conditionalFormatting sqref="Z161:AB161 AL161:AM161 AJ161 AH161 AF161 AD161">
    <cfRule type="containsText" dxfId="1248" priority="989" operator="containsText" text="Discontinued">
      <formula>NOT(ISERROR(SEARCH("Discontinued",Z161)))</formula>
    </cfRule>
    <cfRule type="containsText" dxfId="1247" priority="990" operator="containsText" text="In Question">
      <formula>NOT(ISERROR(SEARCH("In Question",Z161)))</formula>
    </cfRule>
    <cfRule type="containsText" dxfId="1246" priority="991" operator="containsText" text="Continued">
      <formula>NOT(ISERROR(SEARCH("Continued",Z161)))</formula>
    </cfRule>
  </conditionalFormatting>
  <conditionalFormatting sqref="AN162:AU162">
    <cfRule type="containsText" dxfId="1245" priority="986" operator="containsText" text="Discontinued">
      <formula>NOT(ISERROR(SEARCH("Discontinued",AN162)))</formula>
    </cfRule>
    <cfRule type="containsText" dxfId="1244" priority="987" operator="containsText" text="In Question">
      <formula>NOT(ISERROR(SEARCH("In Question",AN162)))</formula>
    </cfRule>
    <cfRule type="containsText" dxfId="1243" priority="988" operator="containsText" text="Continued">
      <formula>NOT(ISERROR(SEARCH("Continued",AN162)))</formula>
    </cfRule>
  </conditionalFormatting>
  <conditionalFormatting sqref="Z162:AB162 AL162:AM162 AJ162 AH162 AF162 AD162">
    <cfRule type="containsText" dxfId="1242" priority="983" operator="containsText" text="Discontinued">
      <formula>NOT(ISERROR(SEARCH("Discontinued",Z162)))</formula>
    </cfRule>
    <cfRule type="containsText" dxfId="1241" priority="984" operator="containsText" text="In Question">
      <formula>NOT(ISERROR(SEARCH("In Question",Z162)))</formula>
    </cfRule>
    <cfRule type="containsText" dxfId="1240" priority="985" operator="containsText" text="Continued">
      <formula>NOT(ISERROR(SEARCH("Continued",Z162)))</formula>
    </cfRule>
  </conditionalFormatting>
  <conditionalFormatting sqref="AN163:AU163">
    <cfRule type="containsText" dxfId="1239" priority="980" operator="containsText" text="Discontinued">
      <formula>NOT(ISERROR(SEARCH("Discontinued",AN163)))</formula>
    </cfRule>
    <cfRule type="containsText" dxfId="1238" priority="981" operator="containsText" text="In Question">
      <formula>NOT(ISERROR(SEARCH("In Question",AN163)))</formula>
    </cfRule>
    <cfRule type="containsText" dxfId="1237" priority="982" operator="containsText" text="Continued">
      <formula>NOT(ISERROR(SEARCH("Continued",AN163)))</formula>
    </cfRule>
  </conditionalFormatting>
  <conditionalFormatting sqref="Z163:AB163 AL163:AM163 AJ163 AH163 AF163 AD163">
    <cfRule type="containsText" dxfId="1236" priority="977" operator="containsText" text="Discontinued">
      <formula>NOT(ISERROR(SEARCH("Discontinued",Z163)))</formula>
    </cfRule>
    <cfRule type="containsText" dxfId="1235" priority="978" operator="containsText" text="In Question">
      <formula>NOT(ISERROR(SEARCH("In Question",Z163)))</formula>
    </cfRule>
    <cfRule type="containsText" dxfId="1234" priority="979" operator="containsText" text="Continued">
      <formula>NOT(ISERROR(SEARCH("Continued",Z163)))</formula>
    </cfRule>
  </conditionalFormatting>
  <conditionalFormatting sqref="AN164:AU164">
    <cfRule type="containsText" dxfId="1233" priority="974" operator="containsText" text="Discontinued">
      <formula>NOT(ISERROR(SEARCH("Discontinued",AN164)))</formula>
    </cfRule>
    <cfRule type="containsText" dxfId="1232" priority="975" operator="containsText" text="In Question">
      <formula>NOT(ISERROR(SEARCH("In Question",AN164)))</formula>
    </cfRule>
    <cfRule type="containsText" dxfId="1231" priority="976" operator="containsText" text="Continued">
      <formula>NOT(ISERROR(SEARCH("Continued",AN164)))</formula>
    </cfRule>
  </conditionalFormatting>
  <conditionalFormatting sqref="Z164:AB164 AL164:AM164 AJ164 AH164 AF164 AD164">
    <cfRule type="containsText" dxfId="1230" priority="971" operator="containsText" text="Discontinued">
      <formula>NOT(ISERROR(SEARCH("Discontinued",Z164)))</formula>
    </cfRule>
    <cfRule type="containsText" dxfId="1229" priority="972" operator="containsText" text="In Question">
      <formula>NOT(ISERROR(SEARCH("In Question",Z164)))</formula>
    </cfRule>
    <cfRule type="containsText" dxfId="1228" priority="973" operator="containsText" text="Continued">
      <formula>NOT(ISERROR(SEARCH("Continued",Z164)))</formula>
    </cfRule>
  </conditionalFormatting>
  <conditionalFormatting sqref="AN156:AU156">
    <cfRule type="containsText" dxfId="1227" priority="968" operator="containsText" text="Discontinued">
      <formula>NOT(ISERROR(SEARCH("Discontinued",AN156)))</formula>
    </cfRule>
    <cfRule type="containsText" dxfId="1226" priority="969" operator="containsText" text="In Question">
      <formula>NOT(ISERROR(SEARCH("In Question",AN156)))</formula>
    </cfRule>
    <cfRule type="containsText" dxfId="1225" priority="970" operator="containsText" text="Continued">
      <formula>NOT(ISERROR(SEARCH("Continued",AN156)))</formula>
    </cfRule>
  </conditionalFormatting>
  <conditionalFormatting sqref="Z156:AB156 AL156:AM156 AJ156 AH156 AF156 AD156">
    <cfRule type="containsText" dxfId="1224" priority="965" operator="containsText" text="Discontinued">
      <formula>NOT(ISERROR(SEARCH("Discontinued",Z156)))</formula>
    </cfRule>
    <cfRule type="containsText" dxfId="1223" priority="966" operator="containsText" text="In Question">
      <formula>NOT(ISERROR(SEARCH("In Question",Z156)))</formula>
    </cfRule>
    <cfRule type="containsText" dxfId="1222" priority="967" operator="containsText" text="Continued">
      <formula>NOT(ISERROR(SEARCH("Continued",Z156)))</formula>
    </cfRule>
  </conditionalFormatting>
  <conditionalFormatting sqref="AN112:AU112">
    <cfRule type="containsText" dxfId="1221" priority="962" operator="containsText" text="Discontinued">
      <formula>NOT(ISERROR(SEARCH("Discontinued",AN112)))</formula>
    </cfRule>
    <cfRule type="containsText" dxfId="1220" priority="963" operator="containsText" text="In Question">
      <formula>NOT(ISERROR(SEARCH("In Question",AN112)))</formula>
    </cfRule>
    <cfRule type="containsText" dxfId="1219" priority="964" operator="containsText" text="Continued">
      <formula>NOT(ISERROR(SEARCH("Continued",AN112)))</formula>
    </cfRule>
  </conditionalFormatting>
  <conditionalFormatting sqref="Z112:AB112 AL112:AM112 AJ112 AH112 AF112 AD112">
    <cfRule type="containsText" dxfId="1218" priority="959" operator="containsText" text="Discontinued">
      <formula>NOT(ISERROR(SEARCH("Discontinued",Z112)))</formula>
    </cfRule>
    <cfRule type="containsText" dxfId="1217" priority="960" operator="containsText" text="In Question">
      <formula>NOT(ISERROR(SEARCH("In Question",Z112)))</formula>
    </cfRule>
    <cfRule type="containsText" dxfId="1216" priority="961" operator="containsText" text="Continued">
      <formula>NOT(ISERROR(SEARCH("Continued",Z112)))</formula>
    </cfRule>
  </conditionalFormatting>
  <conditionalFormatting sqref="AN116:AU116">
    <cfRule type="containsText" dxfId="1215" priority="956" operator="containsText" text="Discontinued">
      <formula>NOT(ISERROR(SEARCH("Discontinued",AN116)))</formula>
    </cfRule>
    <cfRule type="containsText" dxfId="1214" priority="957" operator="containsText" text="In Question">
      <formula>NOT(ISERROR(SEARCH("In Question",AN116)))</formula>
    </cfRule>
    <cfRule type="containsText" dxfId="1213" priority="958" operator="containsText" text="Continued">
      <formula>NOT(ISERROR(SEARCH("Continued",AN116)))</formula>
    </cfRule>
  </conditionalFormatting>
  <conditionalFormatting sqref="Z116:AB116 AL116:AM116 AJ116 AH116 AF116 AD116">
    <cfRule type="containsText" dxfId="1212" priority="953" operator="containsText" text="Discontinued">
      <formula>NOT(ISERROR(SEARCH("Discontinued",Z116)))</formula>
    </cfRule>
    <cfRule type="containsText" dxfId="1211" priority="954" operator="containsText" text="In Question">
      <formula>NOT(ISERROR(SEARCH("In Question",Z116)))</formula>
    </cfRule>
    <cfRule type="containsText" dxfId="1210" priority="955" operator="containsText" text="Continued">
      <formula>NOT(ISERROR(SEARCH("Continued",Z116)))</formula>
    </cfRule>
  </conditionalFormatting>
  <conditionalFormatting sqref="AN117:AU117">
    <cfRule type="containsText" dxfId="1209" priority="950" operator="containsText" text="Discontinued">
      <formula>NOT(ISERROR(SEARCH("Discontinued",AN117)))</formula>
    </cfRule>
    <cfRule type="containsText" dxfId="1208" priority="951" operator="containsText" text="In Question">
      <formula>NOT(ISERROR(SEARCH("In Question",AN117)))</formula>
    </cfRule>
    <cfRule type="containsText" dxfId="1207" priority="952" operator="containsText" text="Continued">
      <formula>NOT(ISERROR(SEARCH("Continued",AN117)))</formula>
    </cfRule>
  </conditionalFormatting>
  <conditionalFormatting sqref="Z117:AB117 AL117:AM117 AJ117 AH117 AF117 AD117">
    <cfRule type="containsText" dxfId="1206" priority="947" operator="containsText" text="Discontinued">
      <formula>NOT(ISERROR(SEARCH("Discontinued",Z117)))</formula>
    </cfRule>
    <cfRule type="containsText" dxfId="1205" priority="948" operator="containsText" text="In Question">
      <formula>NOT(ISERROR(SEARCH("In Question",Z117)))</formula>
    </cfRule>
    <cfRule type="containsText" dxfId="1204" priority="949" operator="containsText" text="Continued">
      <formula>NOT(ISERROR(SEARCH("Continued",Z117)))</formula>
    </cfRule>
  </conditionalFormatting>
  <conditionalFormatting sqref="AN171:AU171">
    <cfRule type="containsText" dxfId="1203" priority="944" operator="containsText" text="Discontinued">
      <formula>NOT(ISERROR(SEARCH("Discontinued",AN171)))</formula>
    </cfRule>
    <cfRule type="containsText" dxfId="1202" priority="945" operator="containsText" text="In Question">
      <formula>NOT(ISERROR(SEARCH("In Question",AN171)))</formula>
    </cfRule>
    <cfRule type="containsText" dxfId="1201" priority="946" operator="containsText" text="Continued">
      <formula>NOT(ISERROR(SEARCH("Continued",AN171)))</formula>
    </cfRule>
  </conditionalFormatting>
  <conditionalFormatting sqref="Z171:AB171 AL171:AM171 AJ171 AH171 AF171 AD171">
    <cfRule type="containsText" dxfId="1200" priority="941" operator="containsText" text="Discontinued">
      <formula>NOT(ISERROR(SEARCH("Discontinued",Z171)))</formula>
    </cfRule>
    <cfRule type="containsText" dxfId="1199" priority="942" operator="containsText" text="In Question">
      <formula>NOT(ISERROR(SEARCH("In Question",Z171)))</formula>
    </cfRule>
    <cfRule type="containsText" dxfId="1198" priority="943" operator="containsText" text="Continued">
      <formula>NOT(ISERROR(SEARCH("Continued",Z171)))</formula>
    </cfRule>
  </conditionalFormatting>
  <conditionalFormatting sqref="AN166:AU166">
    <cfRule type="containsText" dxfId="1197" priority="938" operator="containsText" text="Discontinued">
      <formula>NOT(ISERROR(SEARCH("Discontinued",AN166)))</formula>
    </cfRule>
    <cfRule type="containsText" dxfId="1196" priority="939" operator="containsText" text="In Question">
      <formula>NOT(ISERROR(SEARCH("In Question",AN166)))</formula>
    </cfRule>
    <cfRule type="containsText" dxfId="1195" priority="940" operator="containsText" text="Continued">
      <formula>NOT(ISERROR(SEARCH("Continued",AN166)))</formula>
    </cfRule>
  </conditionalFormatting>
  <conditionalFormatting sqref="Z166:AB166 AL166:AM166 AJ166 AH166 AF166 AD166">
    <cfRule type="containsText" dxfId="1194" priority="935" operator="containsText" text="Discontinued">
      <formula>NOT(ISERROR(SEARCH("Discontinued",Z166)))</formula>
    </cfRule>
    <cfRule type="containsText" dxfId="1193" priority="936" operator="containsText" text="In Question">
      <formula>NOT(ISERROR(SEARCH("In Question",Z166)))</formula>
    </cfRule>
    <cfRule type="containsText" dxfId="1192" priority="937" operator="containsText" text="Continued">
      <formula>NOT(ISERROR(SEARCH("Continued",Z166)))</formula>
    </cfRule>
  </conditionalFormatting>
  <conditionalFormatting sqref="AN167:AU167">
    <cfRule type="containsText" dxfId="1191" priority="932" operator="containsText" text="Discontinued">
      <formula>NOT(ISERROR(SEARCH("Discontinued",AN167)))</formula>
    </cfRule>
    <cfRule type="containsText" dxfId="1190" priority="933" operator="containsText" text="In Question">
      <formula>NOT(ISERROR(SEARCH("In Question",AN167)))</formula>
    </cfRule>
    <cfRule type="containsText" dxfId="1189" priority="934" operator="containsText" text="Continued">
      <formula>NOT(ISERROR(SEARCH("Continued",AN167)))</formula>
    </cfRule>
  </conditionalFormatting>
  <conditionalFormatting sqref="Z167:AB167 AL167:AM167 AJ167 AH167 AF167 AD167">
    <cfRule type="containsText" dxfId="1188" priority="929" operator="containsText" text="Discontinued">
      <formula>NOT(ISERROR(SEARCH("Discontinued",Z167)))</formula>
    </cfRule>
    <cfRule type="containsText" dxfId="1187" priority="930" operator="containsText" text="In Question">
      <formula>NOT(ISERROR(SEARCH("In Question",Z167)))</formula>
    </cfRule>
    <cfRule type="containsText" dxfId="1186" priority="931" operator="containsText" text="Continued">
      <formula>NOT(ISERROR(SEARCH("Continued",Z167)))</formula>
    </cfRule>
  </conditionalFormatting>
  <conditionalFormatting sqref="AN126:AU126">
    <cfRule type="containsText" dxfId="1185" priority="926" operator="containsText" text="Discontinued">
      <formula>NOT(ISERROR(SEARCH("Discontinued",AN126)))</formula>
    </cfRule>
    <cfRule type="containsText" dxfId="1184" priority="927" operator="containsText" text="In Question">
      <formula>NOT(ISERROR(SEARCH("In Question",AN126)))</formula>
    </cfRule>
    <cfRule type="containsText" dxfId="1183" priority="928" operator="containsText" text="Continued">
      <formula>NOT(ISERROR(SEARCH("Continued",AN126)))</formula>
    </cfRule>
  </conditionalFormatting>
  <conditionalFormatting sqref="Z126:AB126 AL126:AM126 AJ126 AH126 AF126 AD126">
    <cfRule type="containsText" dxfId="1182" priority="923" operator="containsText" text="Discontinued">
      <formula>NOT(ISERROR(SEARCH("Discontinued",Z126)))</formula>
    </cfRule>
    <cfRule type="containsText" dxfId="1181" priority="924" operator="containsText" text="In Question">
      <formula>NOT(ISERROR(SEARCH("In Question",Z126)))</formula>
    </cfRule>
    <cfRule type="containsText" dxfId="1180" priority="925" operator="containsText" text="Continued">
      <formula>NOT(ISERROR(SEARCH("Continued",Z126)))</formula>
    </cfRule>
  </conditionalFormatting>
  <conditionalFormatting sqref="AN128:AU128">
    <cfRule type="containsText" dxfId="1179" priority="920" operator="containsText" text="Discontinued">
      <formula>NOT(ISERROR(SEARCH("Discontinued",AN128)))</formula>
    </cfRule>
    <cfRule type="containsText" dxfId="1178" priority="921" operator="containsText" text="In Question">
      <formula>NOT(ISERROR(SEARCH("In Question",AN128)))</formula>
    </cfRule>
    <cfRule type="containsText" dxfId="1177" priority="922" operator="containsText" text="Continued">
      <formula>NOT(ISERROR(SEARCH("Continued",AN128)))</formula>
    </cfRule>
  </conditionalFormatting>
  <conditionalFormatting sqref="Z128:AB128 AL128:AM128 AJ128 AH128 AF128 AD128">
    <cfRule type="containsText" dxfId="1176" priority="917" operator="containsText" text="Discontinued">
      <formula>NOT(ISERROR(SEARCH("Discontinued",Z128)))</formula>
    </cfRule>
    <cfRule type="containsText" dxfId="1175" priority="918" operator="containsText" text="In Question">
      <formula>NOT(ISERROR(SEARCH("In Question",Z128)))</formula>
    </cfRule>
    <cfRule type="containsText" dxfId="1174" priority="919" operator="containsText" text="Continued">
      <formula>NOT(ISERROR(SEARCH("Continued",Z128)))</formula>
    </cfRule>
  </conditionalFormatting>
  <conditionalFormatting sqref="AN152:AS152">
    <cfRule type="containsText" dxfId="1173" priority="914" operator="containsText" text="Discontinued">
      <formula>NOT(ISERROR(SEARCH("Discontinued",AN152)))</formula>
    </cfRule>
    <cfRule type="containsText" dxfId="1172" priority="915" operator="containsText" text="In Question">
      <formula>NOT(ISERROR(SEARCH("In Question",AN152)))</formula>
    </cfRule>
    <cfRule type="containsText" dxfId="1171" priority="916" operator="containsText" text="Continued">
      <formula>NOT(ISERROR(SEARCH("Continued",AN152)))</formula>
    </cfRule>
  </conditionalFormatting>
  <conditionalFormatting sqref="Z152:AB152 AL152:AM152 AJ152 AH152 AF152 AD152">
    <cfRule type="containsText" dxfId="1170" priority="911" operator="containsText" text="Discontinued">
      <formula>NOT(ISERROR(SEARCH("Discontinued",Z152)))</formula>
    </cfRule>
    <cfRule type="containsText" dxfId="1169" priority="912" operator="containsText" text="In Question">
      <formula>NOT(ISERROR(SEARCH("In Question",Z152)))</formula>
    </cfRule>
    <cfRule type="containsText" dxfId="1168" priority="913" operator="containsText" text="Continued">
      <formula>NOT(ISERROR(SEARCH("Continued",Z152)))</formula>
    </cfRule>
  </conditionalFormatting>
  <conditionalFormatting sqref="AN155:AS157">
    <cfRule type="containsText" dxfId="1167" priority="908" operator="containsText" text="Discontinued">
      <formula>NOT(ISERROR(SEARCH("Discontinued",AN155)))</formula>
    </cfRule>
    <cfRule type="containsText" dxfId="1166" priority="909" operator="containsText" text="In Question">
      <formula>NOT(ISERROR(SEARCH("In Question",AN155)))</formula>
    </cfRule>
    <cfRule type="containsText" dxfId="1165" priority="910" operator="containsText" text="Continued">
      <formula>NOT(ISERROR(SEARCH("Continued",AN155)))</formula>
    </cfRule>
  </conditionalFormatting>
  <conditionalFormatting sqref="Z155:AB157 AL155:AM157 AJ155:AJ157 AH155:AH157 AF155:AF157 AD155:AD157">
    <cfRule type="containsText" dxfId="1164" priority="905" operator="containsText" text="Discontinued">
      <formula>NOT(ISERROR(SEARCH("Discontinued",Z155)))</formula>
    </cfRule>
    <cfRule type="containsText" dxfId="1163" priority="906" operator="containsText" text="In Question">
      <formula>NOT(ISERROR(SEARCH("In Question",Z155)))</formula>
    </cfRule>
    <cfRule type="containsText" dxfId="1162" priority="907" operator="containsText" text="Continued">
      <formula>NOT(ISERROR(SEARCH("Continued",Z155)))</formula>
    </cfRule>
  </conditionalFormatting>
  <conditionalFormatting sqref="AN160:AS160">
    <cfRule type="containsText" dxfId="1161" priority="902" operator="containsText" text="Discontinued">
      <formula>NOT(ISERROR(SEARCH("Discontinued",AN160)))</formula>
    </cfRule>
    <cfRule type="containsText" dxfId="1160" priority="903" operator="containsText" text="In Question">
      <formula>NOT(ISERROR(SEARCH("In Question",AN160)))</formula>
    </cfRule>
    <cfRule type="containsText" dxfId="1159" priority="904" operator="containsText" text="Continued">
      <formula>NOT(ISERROR(SEARCH("Continued",AN160)))</formula>
    </cfRule>
  </conditionalFormatting>
  <conditionalFormatting sqref="Z160:AB160 AL160:AM160 AJ160 AH160 AF160 AD160">
    <cfRule type="containsText" dxfId="1158" priority="899" operator="containsText" text="Discontinued">
      <formula>NOT(ISERROR(SEARCH("Discontinued",Z160)))</formula>
    </cfRule>
    <cfRule type="containsText" dxfId="1157" priority="900" operator="containsText" text="In Question">
      <formula>NOT(ISERROR(SEARCH("In Question",Z160)))</formula>
    </cfRule>
    <cfRule type="containsText" dxfId="1156" priority="901" operator="containsText" text="Continued">
      <formula>NOT(ISERROR(SEARCH("Continued",Z160)))</formula>
    </cfRule>
  </conditionalFormatting>
  <conditionalFormatting sqref="AN169:AU169">
    <cfRule type="containsText" dxfId="1155" priority="896" operator="containsText" text="Discontinued">
      <formula>NOT(ISERROR(SEARCH("Discontinued",AN169)))</formula>
    </cfRule>
    <cfRule type="containsText" dxfId="1154" priority="897" operator="containsText" text="In Question">
      <formula>NOT(ISERROR(SEARCH("In Question",AN169)))</formula>
    </cfRule>
    <cfRule type="containsText" dxfId="1153" priority="898" operator="containsText" text="Continued">
      <formula>NOT(ISERROR(SEARCH("Continued",AN169)))</formula>
    </cfRule>
  </conditionalFormatting>
  <conditionalFormatting sqref="Z169:AB169 AL169:AM169 AJ169 AH169 AF169 AD169">
    <cfRule type="containsText" dxfId="1152" priority="893" operator="containsText" text="Discontinued">
      <formula>NOT(ISERROR(SEARCH("Discontinued",Z169)))</formula>
    </cfRule>
    <cfRule type="containsText" dxfId="1151" priority="894" operator="containsText" text="In Question">
      <formula>NOT(ISERROR(SEARCH("In Question",Z169)))</formula>
    </cfRule>
    <cfRule type="containsText" dxfId="1150" priority="895" operator="containsText" text="Continued">
      <formula>NOT(ISERROR(SEARCH("Continued",Z169)))</formula>
    </cfRule>
  </conditionalFormatting>
  <conditionalFormatting sqref="AN113:AU113">
    <cfRule type="containsText" dxfId="1149" priority="860" operator="containsText" text="Discontinued">
      <formula>NOT(ISERROR(SEARCH("Discontinued",AN113)))</formula>
    </cfRule>
    <cfRule type="containsText" dxfId="1148" priority="861" operator="containsText" text="In Question">
      <formula>NOT(ISERROR(SEARCH("In Question",AN113)))</formula>
    </cfRule>
    <cfRule type="containsText" dxfId="1147" priority="862" operator="containsText" text="Continued">
      <formula>NOT(ISERROR(SEARCH("Continued",AN113)))</formula>
    </cfRule>
  </conditionalFormatting>
  <conditionalFormatting sqref="AN168:AU168">
    <cfRule type="containsText" dxfId="1146" priority="887" operator="containsText" text="Discontinued">
      <formula>NOT(ISERROR(SEARCH("Discontinued",AN168)))</formula>
    </cfRule>
    <cfRule type="containsText" dxfId="1145" priority="888" operator="containsText" text="In Question">
      <formula>NOT(ISERROR(SEARCH("In Question",AN168)))</formula>
    </cfRule>
    <cfRule type="containsText" dxfId="1144" priority="889" operator="containsText" text="Continued">
      <formula>NOT(ISERROR(SEARCH("Continued",AN168)))</formula>
    </cfRule>
  </conditionalFormatting>
  <conditionalFormatting sqref="Z168:AB168 AL168:AM168 AJ168 AH168 AF168 AD168">
    <cfRule type="containsText" dxfId="1143" priority="884" operator="containsText" text="Discontinued">
      <formula>NOT(ISERROR(SEARCH("Discontinued",Z168)))</formula>
    </cfRule>
    <cfRule type="containsText" dxfId="1142" priority="885" operator="containsText" text="In Question">
      <formula>NOT(ISERROR(SEARCH("In Question",Z168)))</formula>
    </cfRule>
    <cfRule type="containsText" dxfId="1141" priority="886" operator="containsText" text="Continued">
      <formula>NOT(ISERROR(SEARCH("Continued",Z168)))</formula>
    </cfRule>
  </conditionalFormatting>
  <conditionalFormatting sqref="AV165:AW165">
    <cfRule type="containsText" dxfId="1140" priority="881" operator="containsText" text="Discontinued">
      <formula>NOT(ISERROR(SEARCH("Discontinued",AV165)))</formula>
    </cfRule>
    <cfRule type="containsText" dxfId="1139" priority="882" operator="containsText" text="In Question">
      <formula>NOT(ISERROR(SEARCH("In Question",AV165)))</formula>
    </cfRule>
    <cfRule type="containsText" dxfId="1138" priority="883" operator="containsText" text="Continued">
      <formula>NOT(ISERROR(SEARCH("Continued",AV165)))</formula>
    </cfRule>
  </conditionalFormatting>
  <conditionalFormatting sqref="AN114:AU114">
    <cfRule type="containsText" dxfId="1137" priority="851" operator="containsText" text="Discontinued">
      <formula>NOT(ISERROR(SEARCH("Discontinued",AN114)))</formula>
    </cfRule>
    <cfRule type="containsText" dxfId="1136" priority="852" operator="containsText" text="In Question">
      <formula>NOT(ISERROR(SEARCH("In Question",AN114)))</formula>
    </cfRule>
    <cfRule type="containsText" dxfId="1135" priority="853" operator="containsText" text="Continued">
      <formula>NOT(ISERROR(SEARCH("Continued",AN114)))</formula>
    </cfRule>
  </conditionalFormatting>
  <conditionalFormatting sqref="Z165:AB165 AL165:AM165 AJ165 AH165 AF165 AD165">
    <cfRule type="containsText" dxfId="1134" priority="875" operator="containsText" text="Discontinued">
      <formula>NOT(ISERROR(SEARCH("Discontinued",Z165)))</formula>
    </cfRule>
    <cfRule type="containsText" dxfId="1133" priority="876" operator="containsText" text="In Question">
      <formula>NOT(ISERROR(SEARCH("In Question",Z165)))</formula>
    </cfRule>
    <cfRule type="containsText" dxfId="1132" priority="877" operator="containsText" text="Continued">
      <formula>NOT(ISERROR(SEARCH("Continued",Z165)))</formula>
    </cfRule>
  </conditionalFormatting>
  <conditionalFormatting sqref="AV157:AW157">
    <cfRule type="containsText" dxfId="1131" priority="872" operator="containsText" text="Discontinued">
      <formula>NOT(ISERROR(SEARCH("Discontinued",AV157)))</formula>
    </cfRule>
    <cfRule type="containsText" dxfId="1130" priority="873" operator="containsText" text="In Question">
      <formula>NOT(ISERROR(SEARCH("In Question",AV157)))</formula>
    </cfRule>
    <cfRule type="containsText" dxfId="1129" priority="874" operator="containsText" text="Continued">
      <formula>NOT(ISERROR(SEARCH("Continued",AV157)))</formula>
    </cfRule>
  </conditionalFormatting>
  <conditionalFormatting sqref="AN157:AU157">
    <cfRule type="containsText" dxfId="1128" priority="869" operator="containsText" text="Discontinued">
      <formula>NOT(ISERROR(SEARCH("Discontinued",AN157)))</formula>
    </cfRule>
    <cfRule type="containsText" dxfId="1127" priority="870" operator="containsText" text="In Question">
      <formula>NOT(ISERROR(SEARCH("In Question",AN157)))</formula>
    </cfRule>
    <cfRule type="containsText" dxfId="1126" priority="871" operator="containsText" text="Continued">
      <formula>NOT(ISERROR(SEARCH("Continued",AN157)))</formula>
    </cfRule>
  </conditionalFormatting>
  <conditionalFormatting sqref="Z157:AB157 AL157:AM157 AJ157 AH157 AF157 AD157">
    <cfRule type="containsText" dxfId="1125" priority="866" operator="containsText" text="Discontinued">
      <formula>NOT(ISERROR(SEARCH("Discontinued",Z157)))</formula>
    </cfRule>
    <cfRule type="containsText" dxfId="1124" priority="867" operator="containsText" text="In Question">
      <formula>NOT(ISERROR(SEARCH("In Question",Z157)))</formula>
    </cfRule>
    <cfRule type="containsText" dxfId="1123" priority="868" operator="containsText" text="Continued">
      <formula>NOT(ISERROR(SEARCH("Continued",Z157)))</formula>
    </cfRule>
  </conditionalFormatting>
  <conditionalFormatting sqref="AV113:AW113">
    <cfRule type="containsText" dxfId="1122" priority="863" operator="containsText" text="Discontinued">
      <formula>NOT(ISERROR(SEARCH("Discontinued",AV113)))</formula>
    </cfRule>
    <cfRule type="containsText" dxfId="1121" priority="864" operator="containsText" text="In Question">
      <formula>NOT(ISERROR(SEARCH("In Question",AV113)))</formula>
    </cfRule>
    <cfRule type="containsText" dxfId="1120" priority="865" operator="containsText" text="Continued">
      <formula>NOT(ISERROR(SEARCH("Continued",AV113)))</formula>
    </cfRule>
  </conditionalFormatting>
  <conditionalFormatting sqref="Z113:AB113 AL113:AM113 AJ113 AH113 AF113 AD113">
    <cfRule type="containsText" dxfId="1119" priority="857" operator="containsText" text="Discontinued">
      <formula>NOT(ISERROR(SEARCH("Discontinued",Z113)))</formula>
    </cfRule>
    <cfRule type="containsText" dxfId="1118" priority="858" operator="containsText" text="In Question">
      <formula>NOT(ISERROR(SEARCH("In Question",Z113)))</formula>
    </cfRule>
    <cfRule type="containsText" dxfId="1117" priority="859" operator="containsText" text="Continued">
      <formula>NOT(ISERROR(SEARCH("Continued",Z113)))</formula>
    </cfRule>
  </conditionalFormatting>
  <conditionalFormatting sqref="AV114:AW114">
    <cfRule type="containsText" dxfId="1116" priority="854" operator="containsText" text="Discontinued">
      <formula>NOT(ISERROR(SEARCH("Discontinued",AV114)))</formula>
    </cfRule>
    <cfRule type="containsText" dxfId="1115" priority="855" operator="containsText" text="In Question">
      <formula>NOT(ISERROR(SEARCH("In Question",AV114)))</formula>
    </cfRule>
    <cfRule type="containsText" dxfId="1114" priority="856" operator="containsText" text="Continued">
      <formula>NOT(ISERROR(SEARCH("Continued",AV114)))</formula>
    </cfRule>
  </conditionalFormatting>
  <conditionalFormatting sqref="Z114:AB114 AL114:AM114 AJ114 AH114 AF114 AD114">
    <cfRule type="containsText" dxfId="1113" priority="848" operator="containsText" text="Discontinued">
      <formula>NOT(ISERROR(SEARCH("Discontinued",Z114)))</formula>
    </cfRule>
    <cfRule type="containsText" dxfId="1112" priority="849" operator="containsText" text="In Question">
      <formula>NOT(ISERROR(SEARCH("In Question",Z114)))</formula>
    </cfRule>
    <cfRule type="containsText" dxfId="1111" priority="850" operator="containsText" text="Continued">
      <formula>NOT(ISERROR(SEARCH("Continued",Z114)))</formula>
    </cfRule>
  </conditionalFormatting>
  <conditionalFormatting sqref="AV115:AW115">
    <cfRule type="containsText" dxfId="1110" priority="845" operator="containsText" text="Discontinued">
      <formula>NOT(ISERROR(SEARCH("Discontinued",AV115)))</formula>
    </cfRule>
    <cfRule type="containsText" dxfId="1109" priority="846" operator="containsText" text="In Question">
      <formula>NOT(ISERROR(SEARCH("In Question",AV115)))</formula>
    </cfRule>
    <cfRule type="containsText" dxfId="1108" priority="847" operator="containsText" text="Continued">
      <formula>NOT(ISERROR(SEARCH("Continued",AV115)))</formula>
    </cfRule>
  </conditionalFormatting>
  <conditionalFormatting sqref="AN115:AU115">
    <cfRule type="containsText" dxfId="1107" priority="842" operator="containsText" text="Discontinued">
      <formula>NOT(ISERROR(SEARCH("Discontinued",AN115)))</formula>
    </cfRule>
    <cfRule type="containsText" dxfId="1106" priority="843" operator="containsText" text="In Question">
      <formula>NOT(ISERROR(SEARCH("In Question",AN115)))</formula>
    </cfRule>
    <cfRule type="containsText" dxfId="1105" priority="844" operator="containsText" text="Continued">
      <formula>NOT(ISERROR(SEARCH("Continued",AN115)))</formula>
    </cfRule>
  </conditionalFormatting>
  <conditionalFormatting sqref="Z115:AB115 AL115:AM115 AJ115 AH115 AF115 AD115">
    <cfRule type="containsText" dxfId="1104" priority="839" operator="containsText" text="Discontinued">
      <formula>NOT(ISERROR(SEARCH("Discontinued",Z115)))</formula>
    </cfRule>
    <cfRule type="containsText" dxfId="1103" priority="840" operator="containsText" text="In Question">
      <formula>NOT(ISERROR(SEARCH("In Question",Z115)))</formula>
    </cfRule>
    <cfRule type="containsText" dxfId="1102" priority="841" operator="containsText" text="Continued">
      <formula>NOT(ISERROR(SEARCH("Continued",Z115)))</formula>
    </cfRule>
  </conditionalFormatting>
  <conditionalFormatting sqref="AV170:AW170">
    <cfRule type="containsText" dxfId="1101" priority="836" operator="containsText" text="Discontinued">
      <formula>NOT(ISERROR(SEARCH("Discontinued",AV170)))</formula>
    </cfRule>
    <cfRule type="containsText" dxfId="1100" priority="837" operator="containsText" text="In Question">
      <formula>NOT(ISERROR(SEARCH("In Question",AV170)))</formula>
    </cfRule>
    <cfRule type="containsText" dxfId="1099" priority="838" operator="containsText" text="Continued">
      <formula>NOT(ISERROR(SEARCH("Continued",AV170)))</formula>
    </cfRule>
  </conditionalFormatting>
  <conditionalFormatting sqref="AN170:AU170">
    <cfRule type="containsText" dxfId="1098" priority="833" operator="containsText" text="Discontinued">
      <formula>NOT(ISERROR(SEARCH("Discontinued",AN170)))</formula>
    </cfRule>
    <cfRule type="containsText" dxfId="1097" priority="834" operator="containsText" text="In Question">
      <formula>NOT(ISERROR(SEARCH("In Question",AN170)))</formula>
    </cfRule>
    <cfRule type="containsText" dxfId="1096" priority="835" operator="containsText" text="Continued">
      <formula>NOT(ISERROR(SEARCH("Continued",AN170)))</formula>
    </cfRule>
  </conditionalFormatting>
  <conditionalFormatting sqref="Z170:AB170 AL170:AM170 AJ170 AH170 AF170 AD170">
    <cfRule type="containsText" dxfId="1095" priority="830" operator="containsText" text="Discontinued">
      <formula>NOT(ISERROR(SEARCH("Discontinued",Z170)))</formula>
    </cfRule>
    <cfRule type="containsText" dxfId="1094" priority="831" operator="containsText" text="In Question">
      <formula>NOT(ISERROR(SEARCH("In Question",Z170)))</formula>
    </cfRule>
    <cfRule type="containsText" dxfId="1093" priority="832" operator="containsText" text="Continued">
      <formula>NOT(ISERROR(SEARCH("Continued",Z170)))</formula>
    </cfRule>
  </conditionalFormatting>
  <conditionalFormatting sqref="AV172:AW172">
    <cfRule type="containsText" dxfId="1092" priority="827" operator="containsText" text="Discontinued">
      <formula>NOT(ISERROR(SEARCH("Discontinued",AV172)))</formula>
    </cfRule>
    <cfRule type="containsText" dxfId="1091" priority="828" operator="containsText" text="In Question">
      <formula>NOT(ISERROR(SEARCH("In Question",AV172)))</formula>
    </cfRule>
    <cfRule type="containsText" dxfId="1090" priority="829" operator="containsText" text="Continued">
      <formula>NOT(ISERROR(SEARCH("Continued",AV172)))</formula>
    </cfRule>
  </conditionalFormatting>
  <conditionalFormatting sqref="AN172:AU172">
    <cfRule type="containsText" dxfId="1089" priority="824" operator="containsText" text="Discontinued">
      <formula>NOT(ISERROR(SEARCH("Discontinued",AN172)))</formula>
    </cfRule>
    <cfRule type="containsText" dxfId="1088" priority="825" operator="containsText" text="In Question">
      <formula>NOT(ISERROR(SEARCH("In Question",AN172)))</formula>
    </cfRule>
    <cfRule type="containsText" dxfId="1087" priority="826" operator="containsText" text="Continued">
      <formula>NOT(ISERROR(SEARCH("Continued",AN172)))</formula>
    </cfRule>
  </conditionalFormatting>
  <conditionalFormatting sqref="Z172:AB172 AL172:AM172 AJ172 AH172 AF172 AD172">
    <cfRule type="containsText" dxfId="1086" priority="821" operator="containsText" text="Discontinued">
      <formula>NOT(ISERROR(SEARCH("Discontinued",Z172)))</formula>
    </cfRule>
    <cfRule type="containsText" dxfId="1085" priority="822" operator="containsText" text="In Question">
      <formula>NOT(ISERROR(SEARCH("In Question",Z172)))</formula>
    </cfRule>
    <cfRule type="containsText" dxfId="1084" priority="823" operator="containsText" text="Continued">
      <formula>NOT(ISERROR(SEARCH("Continued",Z172)))</formula>
    </cfRule>
  </conditionalFormatting>
  <conditionalFormatting sqref="AX174:BA174">
    <cfRule type="containsText" dxfId="1083" priority="818" operator="containsText" text="Discontinued">
      <formula>NOT(ISERROR(SEARCH("Discontinued",AX174)))</formula>
    </cfRule>
    <cfRule type="containsText" dxfId="1082" priority="819" operator="containsText" text="In Question">
      <formula>NOT(ISERROR(SEARCH("In Question",AX174)))</formula>
    </cfRule>
    <cfRule type="containsText" dxfId="1081" priority="820" operator="containsText" text="Continued">
      <formula>NOT(ISERROR(SEARCH("Continued",AX174)))</formula>
    </cfRule>
  </conditionalFormatting>
  <conditionalFormatting sqref="AV174:AW174">
    <cfRule type="containsText" dxfId="1080" priority="815" operator="containsText" text="Discontinued">
      <formula>NOT(ISERROR(SEARCH("Discontinued",AV174)))</formula>
    </cfRule>
    <cfRule type="containsText" dxfId="1079" priority="816" operator="containsText" text="In Question">
      <formula>NOT(ISERROR(SEARCH("In Question",AV174)))</formula>
    </cfRule>
    <cfRule type="containsText" dxfId="1078" priority="817" operator="containsText" text="Continued">
      <formula>NOT(ISERROR(SEARCH("Continued",AV174)))</formula>
    </cfRule>
  </conditionalFormatting>
  <conditionalFormatting sqref="AN174:AU174">
    <cfRule type="containsText" dxfId="1077" priority="812" operator="containsText" text="Discontinued">
      <formula>NOT(ISERROR(SEARCH("Discontinued",AN174)))</formula>
    </cfRule>
    <cfRule type="containsText" dxfId="1076" priority="813" operator="containsText" text="In Question">
      <formula>NOT(ISERROR(SEARCH("In Question",AN174)))</formula>
    </cfRule>
    <cfRule type="containsText" dxfId="1075" priority="814" operator="containsText" text="Continued">
      <formula>NOT(ISERROR(SEARCH("Continued",AN174)))</formula>
    </cfRule>
  </conditionalFormatting>
  <conditionalFormatting sqref="Z174:AB174 AL174:AM174 AJ174 AH174 AF174 AD174">
    <cfRule type="containsText" dxfId="1074" priority="809" operator="containsText" text="Discontinued">
      <formula>NOT(ISERROR(SEARCH("Discontinued",Z174)))</formula>
    </cfRule>
    <cfRule type="containsText" dxfId="1073" priority="810" operator="containsText" text="In Question">
      <formula>NOT(ISERROR(SEARCH("In Question",Z174)))</formula>
    </cfRule>
    <cfRule type="containsText" dxfId="1072" priority="811" operator="containsText" text="Continued">
      <formula>NOT(ISERROR(SEARCH("Continued",Z174)))</formula>
    </cfRule>
  </conditionalFormatting>
  <conditionalFormatting sqref="AX175:BA175">
    <cfRule type="containsText" dxfId="1071" priority="806" operator="containsText" text="Discontinued">
      <formula>NOT(ISERROR(SEARCH("Discontinued",AX175)))</formula>
    </cfRule>
    <cfRule type="containsText" dxfId="1070" priority="807" operator="containsText" text="In Question">
      <formula>NOT(ISERROR(SEARCH("In Question",AX175)))</formula>
    </cfRule>
    <cfRule type="containsText" dxfId="1069" priority="808" operator="containsText" text="Continued">
      <formula>NOT(ISERROR(SEARCH("Continued",AX175)))</formula>
    </cfRule>
  </conditionalFormatting>
  <conditionalFormatting sqref="AV175:AW175">
    <cfRule type="containsText" dxfId="1068" priority="803" operator="containsText" text="Discontinued">
      <formula>NOT(ISERROR(SEARCH("Discontinued",AV175)))</formula>
    </cfRule>
    <cfRule type="containsText" dxfId="1067" priority="804" operator="containsText" text="In Question">
      <formula>NOT(ISERROR(SEARCH("In Question",AV175)))</formula>
    </cfRule>
    <cfRule type="containsText" dxfId="1066" priority="805" operator="containsText" text="Continued">
      <formula>NOT(ISERROR(SEARCH("Continued",AV175)))</formula>
    </cfRule>
  </conditionalFormatting>
  <conditionalFormatting sqref="AN175:AU175">
    <cfRule type="containsText" dxfId="1065" priority="800" operator="containsText" text="Discontinued">
      <formula>NOT(ISERROR(SEARCH("Discontinued",AN175)))</formula>
    </cfRule>
    <cfRule type="containsText" dxfId="1064" priority="801" operator="containsText" text="In Question">
      <formula>NOT(ISERROR(SEARCH("In Question",AN175)))</formula>
    </cfRule>
    <cfRule type="containsText" dxfId="1063" priority="802" operator="containsText" text="Continued">
      <formula>NOT(ISERROR(SEARCH("Continued",AN175)))</formula>
    </cfRule>
  </conditionalFormatting>
  <conditionalFormatting sqref="Z175:AB175 AL175:AM175 AJ175 AH175 AF175 AD175">
    <cfRule type="containsText" dxfId="1062" priority="797" operator="containsText" text="Discontinued">
      <formula>NOT(ISERROR(SEARCH("Discontinued",Z175)))</formula>
    </cfRule>
    <cfRule type="containsText" dxfId="1061" priority="798" operator="containsText" text="In Question">
      <formula>NOT(ISERROR(SEARCH("In Question",Z175)))</formula>
    </cfRule>
    <cfRule type="containsText" dxfId="1060" priority="799" operator="containsText" text="Continued">
      <formula>NOT(ISERROR(SEARCH("Continued",Z175)))</formula>
    </cfRule>
  </conditionalFormatting>
  <conditionalFormatting sqref="AX176:BA176">
    <cfRule type="containsText" dxfId="1059" priority="794" operator="containsText" text="Discontinued">
      <formula>NOT(ISERROR(SEARCH("Discontinued",AX176)))</formula>
    </cfRule>
    <cfRule type="containsText" dxfId="1058" priority="795" operator="containsText" text="In Question">
      <formula>NOT(ISERROR(SEARCH("In Question",AX176)))</formula>
    </cfRule>
    <cfRule type="containsText" dxfId="1057" priority="796" operator="containsText" text="Continued">
      <formula>NOT(ISERROR(SEARCH("Continued",AX176)))</formula>
    </cfRule>
  </conditionalFormatting>
  <conditionalFormatting sqref="AV176:AW176">
    <cfRule type="containsText" dxfId="1056" priority="791" operator="containsText" text="Discontinued">
      <formula>NOT(ISERROR(SEARCH("Discontinued",AV176)))</formula>
    </cfRule>
    <cfRule type="containsText" dxfId="1055" priority="792" operator="containsText" text="In Question">
      <formula>NOT(ISERROR(SEARCH("In Question",AV176)))</formula>
    </cfRule>
    <cfRule type="containsText" dxfId="1054" priority="793" operator="containsText" text="Continued">
      <formula>NOT(ISERROR(SEARCH("Continued",AV176)))</formula>
    </cfRule>
  </conditionalFormatting>
  <conditionalFormatting sqref="AN176:AU176">
    <cfRule type="containsText" dxfId="1053" priority="788" operator="containsText" text="Discontinued">
      <formula>NOT(ISERROR(SEARCH("Discontinued",AN176)))</formula>
    </cfRule>
    <cfRule type="containsText" dxfId="1052" priority="789" operator="containsText" text="In Question">
      <formula>NOT(ISERROR(SEARCH("In Question",AN176)))</formula>
    </cfRule>
    <cfRule type="containsText" dxfId="1051" priority="790" operator="containsText" text="Continued">
      <formula>NOT(ISERROR(SEARCH("Continued",AN176)))</formula>
    </cfRule>
  </conditionalFormatting>
  <conditionalFormatting sqref="Z176:AB176 AL176:AM176 AJ176 AH176 AF176 AD176">
    <cfRule type="containsText" dxfId="1050" priority="785" operator="containsText" text="Discontinued">
      <formula>NOT(ISERROR(SEARCH("Discontinued",Z176)))</formula>
    </cfRule>
    <cfRule type="containsText" dxfId="1049" priority="786" operator="containsText" text="In Question">
      <formula>NOT(ISERROR(SEARCH("In Question",Z176)))</formula>
    </cfRule>
    <cfRule type="containsText" dxfId="1048" priority="787" operator="containsText" text="Continued">
      <formula>NOT(ISERROR(SEARCH("Continued",Z176)))</formula>
    </cfRule>
  </conditionalFormatting>
  <conditionalFormatting sqref="AX178:BA178">
    <cfRule type="containsText" dxfId="1047" priority="782" operator="containsText" text="Discontinued">
      <formula>NOT(ISERROR(SEARCH("Discontinued",AX178)))</formula>
    </cfRule>
    <cfRule type="containsText" dxfId="1046" priority="783" operator="containsText" text="In Question">
      <formula>NOT(ISERROR(SEARCH("In Question",AX178)))</formula>
    </cfRule>
    <cfRule type="containsText" dxfId="1045" priority="784" operator="containsText" text="Continued">
      <formula>NOT(ISERROR(SEARCH("Continued",AX178)))</formula>
    </cfRule>
  </conditionalFormatting>
  <conditionalFormatting sqref="AV178:AW178">
    <cfRule type="containsText" dxfId="1044" priority="779" operator="containsText" text="Discontinued">
      <formula>NOT(ISERROR(SEARCH("Discontinued",AV178)))</formula>
    </cfRule>
    <cfRule type="containsText" dxfId="1043" priority="780" operator="containsText" text="In Question">
      <formula>NOT(ISERROR(SEARCH("In Question",AV178)))</formula>
    </cfRule>
    <cfRule type="containsText" dxfId="1042" priority="781" operator="containsText" text="Continued">
      <formula>NOT(ISERROR(SEARCH("Continued",AV178)))</formula>
    </cfRule>
  </conditionalFormatting>
  <conditionalFormatting sqref="AN178:AU178">
    <cfRule type="containsText" dxfId="1041" priority="776" operator="containsText" text="Discontinued">
      <formula>NOT(ISERROR(SEARCH("Discontinued",AN178)))</formula>
    </cfRule>
    <cfRule type="containsText" dxfId="1040" priority="777" operator="containsText" text="In Question">
      <formula>NOT(ISERROR(SEARCH("In Question",AN178)))</formula>
    </cfRule>
    <cfRule type="containsText" dxfId="1039" priority="778" operator="containsText" text="Continued">
      <formula>NOT(ISERROR(SEARCH("Continued",AN178)))</formula>
    </cfRule>
  </conditionalFormatting>
  <conditionalFormatting sqref="Z178:AB178 AL178:AM178 AJ178 AH178 AF178 AD178">
    <cfRule type="containsText" dxfId="1038" priority="773" operator="containsText" text="Discontinued">
      <formula>NOT(ISERROR(SEARCH("Discontinued",Z178)))</formula>
    </cfRule>
    <cfRule type="containsText" dxfId="1037" priority="774" operator="containsText" text="In Question">
      <formula>NOT(ISERROR(SEARCH("In Question",Z178)))</formula>
    </cfRule>
    <cfRule type="containsText" dxfId="1036" priority="775" operator="containsText" text="Continued">
      <formula>NOT(ISERROR(SEARCH("Continued",Z178)))</formula>
    </cfRule>
  </conditionalFormatting>
  <conditionalFormatting sqref="AV181:AW181">
    <cfRule type="containsText" dxfId="1035" priority="770" operator="containsText" text="Discontinued">
      <formula>NOT(ISERROR(SEARCH("Discontinued",AV181)))</formula>
    </cfRule>
    <cfRule type="containsText" dxfId="1034" priority="771" operator="containsText" text="In Question">
      <formula>NOT(ISERROR(SEARCH("In Question",AV181)))</formula>
    </cfRule>
    <cfRule type="containsText" dxfId="1033" priority="772" operator="containsText" text="Continued">
      <formula>NOT(ISERROR(SEARCH("Continued",AV181)))</formula>
    </cfRule>
  </conditionalFormatting>
  <conditionalFormatting sqref="AN181:AU181">
    <cfRule type="containsText" dxfId="1032" priority="767" operator="containsText" text="Discontinued">
      <formula>NOT(ISERROR(SEARCH("Discontinued",AN181)))</formula>
    </cfRule>
    <cfRule type="containsText" dxfId="1031" priority="768" operator="containsText" text="In Question">
      <formula>NOT(ISERROR(SEARCH("In Question",AN181)))</formula>
    </cfRule>
    <cfRule type="containsText" dxfId="1030" priority="769" operator="containsText" text="Continued">
      <formula>NOT(ISERROR(SEARCH("Continued",AN181)))</formula>
    </cfRule>
  </conditionalFormatting>
  <conditionalFormatting sqref="Z181:AB181 AL181:AM181 AJ181 AH181 AF181 AD181">
    <cfRule type="containsText" dxfId="1029" priority="764" operator="containsText" text="Discontinued">
      <formula>NOT(ISERROR(SEARCH("Discontinued",Z181)))</formula>
    </cfRule>
    <cfRule type="containsText" dxfId="1028" priority="765" operator="containsText" text="In Question">
      <formula>NOT(ISERROR(SEARCH("In Question",Z181)))</formula>
    </cfRule>
    <cfRule type="containsText" dxfId="1027" priority="766" operator="containsText" text="Continued">
      <formula>NOT(ISERROR(SEARCH("Continued",Z181)))</formula>
    </cfRule>
  </conditionalFormatting>
  <conditionalFormatting sqref="AV183:AW183">
    <cfRule type="containsText" dxfId="1026" priority="761" operator="containsText" text="Discontinued">
      <formula>NOT(ISERROR(SEARCH("Discontinued",AV183)))</formula>
    </cfRule>
    <cfRule type="containsText" dxfId="1025" priority="762" operator="containsText" text="In Question">
      <formula>NOT(ISERROR(SEARCH("In Question",AV183)))</formula>
    </cfRule>
    <cfRule type="containsText" dxfId="1024" priority="763" operator="containsText" text="Continued">
      <formula>NOT(ISERROR(SEARCH("Continued",AV183)))</formula>
    </cfRule>
  </conditionalFormatting>
  <conditionalFormatting sqref="AN183:AU183">
    <cfRule type="containsText" dxfId="1023" priority="758" operator="containsText" text="Discontinued">
      <formula>NOT(ISERROR(SEARCH("Discontinued",AN183)))</formula>
    </cfRule>
    <cfRule type="containsText" dxfId="1022" priority="759" operator="containsText" text="In Question">
      <formula>NOT(ISERROR(SEARCH("In Question",AN183)))</formula>
    </cfRule>
    <cfRule type="containsText" dxfId="1021" priority="760" operator="containsText" text="Continued">
      <formula>NOT(ISERROR(SEARCH("Continued",AN183)))</formula>
    </cfRule>
  </conditionalFormatting>
  <conditionalFormatting sqref="Z183:AB183 AL183:AM183 AJ183 AH183 AF183 AD183">
    <cfRule type="containsText" dxfId="1020" priority="755" operator="containsText" text="Discontinued">
      <formula>NOT(ISERROR(SEARCH("Discontinued",Z183)))</formula>
    </cfRule>
    <cfRule type="containsText" dxfId="1019" priority="756" operator="containsText" text="In Question">
      <formula>NOT(ISERROR(SEARCH("In Question",Z183)))</formula>
    </cfRule>
    <cfRule type="containsText" dxfId="1018" priority="757" operator="containsText" text="Continued">
      <formula>NOT(ISERROR(SEARCH("Continued",Z183)))</formula>
    </cfRule>
  </conditionalFormatting>
  <conditionalFormatting sqref="AV177:AW177">
    <cfRule type="containsText" dxfId="1017" priority="752" operator="containsText" text="Discontinued">
      <formula>NOT(ISERROR(SEARCH("Discontinued",AV177)))</formula>
    </cfRule>
    <cfRule type="containsText" dxfId="1016" priority="753" operator="containsText" text="In Question">
      <formula>NOT(ISERROR(SEARCH("In Question",AV177)))</formula>
    </cfRule>
    <cfRule type="containsText" dxfId="1015" priority="754" operator="containsText" text="Continued">
      <formula>NOT(ISERROR(SEARCH("Continued",AV177)))</formula>
    </cfRule>
  </conditionalFormatting>
  <conditionalFormatting sqref="AN177:AU177">
    <cfRule type="containsText" dxfId="1014" priority="749" operator="containsText" text="Discontinued">
      <formula>NOT(ISERROR(SEARCH("Discontinued",AN177)))</formula>
    </cfRule>
    <cfRule type="containsText" dxfId="1013" priority="750" operator="containsText" text="In Question">
      <formula>NOT(ISERROR(SEARCH("In Question",AN177)))</formula>
    </cfRule>
    <cfRule type="containsText" dxfId="1012" priority="751" operator="containsText" text="Continued">
      <formula>NOT(ISERROR(SEARCH("Continued",AN177)))</formula>
    </cfRule>
  </conditionalFormatting>
  <conditionalFormatting sqref="Z177:AB177 AL177:AM177 AJ177 AH177 AF177 AD177">
    <cfRule type="containsText" dxfId="1011" priority="746" operator="containsText" text="Discontinued">
      <formula>NOT(ISERROR(SEARCH("Discontinued",Z177)))</formula>
    </cfRule>
    <cfRule type="containsText" dxfId="1010" priority="747" operator="containsText" text="In Question">
      <formula>NOT(ISERROR(SEARCH("In Question",Z177)))</formula>
    </cfRule>
    <cfRule type="containsText" dxfId="1009" priority="748" operator="containsText" text="Continued">
      <formula>NOT(ISERROR(SEARCH("Continued",Z177)))</formula>
    </cfRule>
  </conditionalFormatting>
  <conditionalFormatting sqref="AX199:BA199">
    <cfRule type="containsText" dxfId="1008" priority="743" operator="containsText" text="Discontinued">
      <formula>NOT(ISERROR(SEARCH("Discontinued",AX199)))</formula>
    </cfRule>
    <cfRule type="containsText" dxfId="1007" priority="744" operator="containsText" text="In Question">
      <formula>NOT(ISERROR(SEARCH("In Question",AX199)))</formula>
    </cfRule>
    <cfRule type="containsText" dxfId="1006" priority="745" operator="containsText" text="Continued">
      <formula>NOT(ISERROR(SEARCH("Continued",AX199)))</formula>
    </cfRule>
  </conditionalFormatting>
  <conditionalFormatting sqref="AV199:AW199">
    <cfRule type="containsText" dxfId="1005" priority="740" operator="containsText" text="Discontinued">
      <formula>NOT(ISERROR(SEARCH("Discontinued",AV199)))</formula>
    </cfRule>
    <cfRule type="containsText" dxfId="1004" priority="741" operator="containsText" text="In Question">
      <formula>NOT(ISERROR(SEARCH("In Question",AV199)))</formula>
    </cfRule>
    <cfRule type="containsText" dxfId="1003" priority="742" operator="containsText" text="Continued">
      <formula>NOT(ISERROR(SEARCH("Continued",AV199)))</formula>
    </cfRule>
  </conditionalFormatting>
  <conditionalFormatting sqref="AN199:AU199">
    <cfRule type="containsText" dxfId="1002" priority="737" operator="containsText" text="Discontinued">
      <formula>NOT(ISERROR(SEARCH("Discontinued",AN199)))</formula>
    </cfRule>
    <cfRule type="containsText" dxfId="1001" priority="738" operator="containsText" text="In Question">
      <formula>NOT(ISERROR(SEARCH("In Question",AN199)))</formula>
    </cfRule>
    <cfRule type="containsText" dxfId="1000" priority="739" operator="containsText" text="Continued">
      <formula>NOT(ISERROR(SEARCH("Continued",AN199)))</formula>
    </cfRule>
  </conditionalFormatting>
  <conditionalFormatting sqref="Z199:AB199 AL199:AM199 AJ199 AH199 AF199 AD199">
    <cfRule type="containsText" dxfId="999" priority="734" operator="containsText" text="Discontinued">
      <formula>NOT(ISERROR(SEARCH("Discontinued",Z199)))</formula>
    </cfRule>
    <cfRule type="containsText" dxfId="998" priority="735" operator="containsText" text="In Question">
      <formula>NOT(ISERROR(SEARCH("In Question",Z199)))</formula>
    </cfRule>
    <cfRule type="containsText" dxfId="997" priority="736" operator="containsText" text="Continued">
      <formula>NOT(ISERROR(SEARCH("Continued",Z199)))</formula>
    </cfRule>
  </conditionalFormatting>
  <conditionalFormatting sqref="AX200:BA200">
    <cfRule type="containsText" dxfId="996" priority="731" operator="containsText" text="Discontinued">
      <formula>NOT(ISERROR(SEARCH("Discontinued",AX200)))</formula>
    </cfRule>
    <cfRule type="containsText" dxfId="995" priority="732" operator="containsText" text="In Question">
      <formula>NOT(ISERROR(SEARCH("In Question",AX200)))</formula>
    </cfRule>
    <cfRule type="containsText" dxfId="994" priority="733" operator="containsText" text="Continued">
      <formula>NOT(ISERROR(SEARCH("Continued",AX200)))</formula>
    </cfRule>
  </conditionalFormatting>
  <conditionalFormatting sqref="AV200:AW200">
    <cfRule type="containsText" dxfId="993" priority="728" operator="containsText" text="Discontinued">
      <formula>NOT(ISERROR(SEARCH("Discontinued",AV200)))</formula>
    </cfRule>
    <cfRule type="containsText" dxfId="992" priority="729" operator="containsText" text="In Question">
      <formula>NOT(ISERROR(SEARCH("In Question",AV200)))</formula>
    </cfRule>
    <cfRule type="containsText" dxfId="991" priority="730" operator="containsText" text="Continued">
      <formula>NOT(ISERROR(SEARCH("Continued",AV200)))</formula>
    </cfRule>
  </conditionalFormatting>
  <conditionalFormatting sqref="AN200:AU200">
    <cfRule type="containsText" dxfId="990" priority="725" operator="containsText" text="Discontinued">
      <formula>NOT(ISERROR(SEARCH("Discontinued",AN200)))</formula>
    </cfRule>
    <cfRule type="containsText" dxfId="989" priority="726" operator="containsText" text="In Question">
      <formula>NOT(ISERROR(SEARCH("In Question",AN200)))</formula>
    </cfRule>
    <cfRule type="containsText" dxfId="988" priority="727" operator="containsText" text="Continued">
      <formula>NOT(ISERROR(SEARCH("Continued",AN200)))</formula>
    </cfRule>
  </conditionalFormatting>
  <conditionalFormatting sqref="Z200:AB200 AL200:AM200 AJ200 AH200 AF200 AD200">
    <cfRule type="containsText" dxfId="987" priority="722" operator="containsText" text="Discontinued">
      <formula>NOT(ISERROR(SEARCH("Discontinued",Z200)))</formula>
    </cfRule>
    <cfRule type="containsText" dxfId="986" priority="723" operator="containsText" text="In Question">
      <formula>NOT(ISERROR(SEARCH("In Question",Z200)))</formula>
    </cfRule>
    <cfRule type="containsText" dxfId="985" priority="724" operator="containsText" text="Continued">
      <formula>NOT(ISERROR(SEARCH("Continued",Z200)))</formula>
    </cfRule>
  </conditionalFormatting>
  <conditionalFormatting sqref="AX203:BA203">
    <cfRule type="containsText" dxfId="984" priority="719" operator="containsText" text="Discontinued">
      <formula>NOT(ISERROR(SEARCH("Discontinued",AX203)))</formula>
    </cfRule>
    <cfRule type="containsText" dxfId="983" priority="720" operator="containsText" text="In Question">
      <formula>NOT(ISERROR(SEARCH("In Question",AX203)))</formula>
    </cfRule>
    <cfRule type="containsText" dxfId="982" priority="721" operator="containsText" text="Continued">
      <formula>NOT(ISERROR(SEARCH("Continued",AX203)))</formula>
    </cfRule>
  </conditionalFormatting>
  <conditionalFormatting sqref="AV203:AW203">
    <cfRule type="containsText" dxfId="981" priority="716" operator="containsText" text="Discontinued">
      <formula>NOT(ISERROR(SEARCH("Discontinued",AV203)))</formula>
    </cfRule>
    <cfRule type="containsText" dxfId="980" priority="717" operator="containsText" text="In Question">
      <formula>NOT(ISERROR(SEARCH("In Question",AV203)))</formula>
    </cfRule>
    <cfRule type="containsText" dxfId="979" priority="718" operator="containsText" text="Continued">
      <formula>NOT(ISERROR(SEARCH("Continued",AV203)))</formula>
    </cfRule>
  </conditionalFormatting>
  <conditionalFormatting sqref="AN203:AU203">
    <cfRule type="containsText" dxfId="978" priority="713" operator="containsText" text="Discontinued">
      <formula>NOT(ISERROR(SEARCH("Discontinued",AN203)))</formula>
    </cfRule>
    <cfRule type="containsText" dxfId="977" priority="714" operator="containsText" text="In Question">
      <formula>NOT(ISERROR(SEARCH("In Question",AN203)))</formula>
    </cfRule>
    <cfRule type="containsText" dxfId="976" priority="715" operator="containsText" text="Continued">
      <formula>NOT(ISERROR(SEARCH("Continued",AN203)))</formula>
    </cfRule>
  </conditionalFormatting>
  <conditionalFormatting sqref="Z203:AB203 AL203:AM203 AJ203 AH203 AF203 AD203">
    <cfRule type="containsText" dxfId="975" priority="710" operator="containsText" text="Discontinued">
      <formula>NOT(ISERROR(SEARCH("Discontinued",Z203)))</formula>
    </cfRule>
    <cfRule type="containsText" dxfId="974" priority="711" operator="containsText" text="In Question">
      <formula>NOT(ISERROR(SEARCH("In Question",Z203)))</formula>
    </cfRule>
    <cfRule type="containsText" dxfId="973" priority="712" operator="containsText" text="Continued">
      <formula>NOT(ISERROR(SEARCH("Continued",Z203)))</formula>
    </cfRule>
  </conditionalFormatting>
  <conditionalFormatting sqref="AX179:BA179">
    <cfRule type="containsText" dxfId="972" priority="707" operator="containsText" text="Discontinued">
      <formula>NOT(ISERROR(SEARCH("Discontinued",AX179)))</formula>
    </cfRule>
    <cfRule type="containsText" dxfId="971" priority="708" operator="containsText" text="In Question">
      <formula>NOT(ISERROR(SEARCH("In Question",AX179)))</formula>
    </cfRule>
    <cfRule type="containsText" dxfId="970" priority="709" operator="containsText" text="Continued">
      <formula>NOT(ISERROR(SEARCH("Continued",AX179)))</formula>
    </cfRule>
  </conditionalFormatting>
  <conditionalFormatting sqref="AV179:AW179">
    <cfRule type="containsText" dxfId="969" priority="704" operator="containsText" text="Discontinued">
      <formula>NOT(ISERROR(SEARCH("Discontinued",AV179)))</formula>
    </cfRule>
    <cfRule type="containsText" dxfId="968" priority="705" operator="containsText" text="In Question">
      <formula>NOT(ISERROR(SEARCH("In Question",AV179)))</formula>
    </cfRule>
    <cfRule type="containsText" dxfId="967" priority="706" operator="containsText" text="Continued">
      <formula>NOT(ISERROR(SEARCH("Continued",AV179)))</formula>
    </cfRule>
  </conditionalFormatting>
  <conditionalFormatting sqref="AN179:AU179">
    <cfRule type="containsText" dxfId="966" priority="701" operator="containsText" text="Discontinued">
      <formula>NOT(ISERROR(SEARCH("Discontinued",AN179)))</formula>
    </cfRule>
    <cfRule type="containsText" dxfId="965" priority="702" operator="containsText" text="In Question">
      <formula>NOT(ISERROR(SEARCH("In Question",AN179)))</formula>
    </cfRule>
    <cfRule type="containsText" dxfId="964" priority="703" operator="containsText" text="Continued">
      <formula>NOT(ISERROR(SEARCH("Continued",AN179)))</formula>
    </cfRule>
  </conditionalFormatting>
  <conditionalFormatting sqref="Z179:AB179 AL179:AM179 AJ179 AH179 AF179 AD179">
    <cfRule type="containsText" dxfId="963" priority="698" operator="containsText" text="Discontinued">
      <formula>NOT(ISERROR(SEARCH("Discontinued",Z179)))</formula>
    </cfRule>
    <cfRule type="containsText" dxfId="962" priority="699" operator="containsText" text="In Question">
      <formula>NOT(ISERROR(SEARCH("In Question",Z179)))</formula>
    </cfRule>
    <cfRule type="containsText" dxfId="961" priority="700" operator="containsText" text="Continued">
      <formula>NOT(ISERROR(SEARCH("Continued",Z179)))</formula>
    </cfRule>
  </conditionalFormatting>
  <conditionalFormatting sqref="AX180:BA180">
    <cfRule type="containsText" dxfId="960" priority="695" operator="containsText" text="Discontinued">
      <formula>NOT(ISERROR(SEARCH("Discontinued",AX180)))</formula>
    </cfRule>
    <cfRule type="containsText" dxfId="959" priority="696" operator="containsText" text="In Question">
      <formula>NOT(ISERROR(SEARCH("In Question",AX180)))</formula>
    </cfRule>
    <cfRule type="containsText" dxfId="958" priority="697" operator="containsText" text="Continued">
      <formula>NOT(ISERROR(SEARCH("Continued",AX180)))</formula>
    </cfRule>
  </conditionalFormatting>
  <conditionalFormatting sqref="AV180:AW180">
    <cfRule type="containsText" dxfId="957" priority="692" operator="containsText" text="Discontinued">
      <formula>NOT(ISERROR(SEARCH("Discontinued",AV180)))</formula>
    </cfRule>
    <cfRule type="containsText" dxfId="956" priority="693" operator="containsText" text="In Question">
      <formula>NOT(ISERROR(SEARCH("In Question",AV180)))</formula>
    </cfRule>
    <cfRule type="containsText" dxfId="955" priority="694" operator="containsText" text="Continued">
      <formula>NOT(ISERROR(SEARCH("Continued",AV180)))</formula>
    </cfRule>
  </conditionalFormatting>
  <conditionalFormatting sqref="AN180:AU180">
    <cfRule type="containsText" dxfId="954" priority="689" operator="containsText" text="Discontinued">
      <formula>NOT(ISERROR(SEARCH("Discontinued",AN180)))</formula>
    </cfRule>
    <cfRule type="containsText" dxfId="953" priority="690" operator="containsText" text="In Question">
      <formula>NOT(ISERROR(SEARCH("In Question",AN180)))</formula>
    </cfRule>
    <cfRule type="containsText" dxfId="952" priority="691" operator="containsText" text="Continued">
      <formula>NOT(ISERROR(SEARCH("Continued",AN180)))</formula>
    </cfRule>
  </conditionalFormatting>
  <conditionalFormatting sqref="Z180:AB180 AL180:AM180 AJ180 AH180 AF180 AD180">
    <cfRule type="containsText" dxfId="951" priority="686" operator="containsText" text="Discontinued">
      <formula>NOT(ISERROR(SEARCH("Discontinued",Z180)))</formula>
    </cfRule>
    <cfRule type="containsText" dxfId="950" priority="687" operator="containsText" text="In Question">
      <formula>NOT(ISERROR(SEARCH("In Question",Z180)))</formula>
    </cfRule>
    <cfRule type="containsText" dxfId="949" priority="688" operator="containsText" text="Continued">
      <formula>NOT(ISERROR(SEARCH("Continued",Z180)))</formula>
    </cfRule>
  </conditionalFormatting>
  <conditionalFormatting sqref="AX182:BA182">
    <cfRule type="containsText" dxfId="948" priority="683" operator="containsText" text="Discontinued">
      <formula>NOT(ISERROR(SEARCH("Discontinued",AX182)))</formula>
    </cfRule>
    <cfRule type="containsText" dxfId="947" priority="684" operator="containsText" text="In Question">
      <formula>NOT(ISERROR(SEARCH("In Question",AX182)))</formula>
    </cfRule>
    <cfRule type="containsText" dxfId="946" priority="685" operator="containsText" text="Continued">
      <formula>NOT(ISERROR(SEARCH("Continued",AX182)))</formula>
    </cfRule>
  </conditionalFormatting>
  <conditionalFormatting sqref="AV182:AW182">
    <cfRule type="containsText" dxfId="945" priority="680" operator="containsText" text="Discontinued">
      <formula>NOT(ISERROR(SEARCH("Discontinued",AV182)))</formula>
    </cfRule>
    <cfRule type="containsText" dxfId="944" priority="681" operator="containsText" text="In Question">
      <formula>NOT(ISERROR(SEARCH("In Question",AV182)))</formula>
    </cfRule>
    <cfRule type="containsText" dxfId="943" priority="682" operator="containsText" text="Continued">
      <formula>NOT(ISERROR(SEARCH("Continued",AV182)))</formula>
    </cfRule>
  </conditionalFormatting>
  <conditionalFormatting sqref="AN182:AU182">
    <cfRule type="containsText" dxfId="942" priority="677" operator="containsText" text="Discontinued">
      <formula>NOT(ISERROR(SEARCH("Discontinued",AN182)))</formula>
    </cfRule>
    <cfRule type="containsText" dxfId="941" priority="678" operator="containsText" text="In Question">
      <formula>NOT(ISERROR(SEARCH("In Question",AN182)))</formula>
    </cfRule>
    <cfRule type="containsText" dxfId="940" priority="679" operator="containsText" text="Continued">
      <formula>NOT(ISERROR(SEARCH("Continued",AN182)))</formula>
    </cfRule>
  </conditionalFormatting>
  <conditionalFormatting sqref="Z182:AB182 AL182:AM182 AJ182 AH182 AF182 AD182">
    <cfRule type="containsText" dxfId="939" priority="674" operator="containsText" text="Discontinued">
      <formula>NOT(ISERROR(SEARCH("Discontinued",Z182)))</formula>
    </cfRule>
    <cfRule type="containsText" dxfId="938" priority="675" operator="containsText" text="In Question">
      <formula>NOT(ISERROR(SEARCH("In Question",Z182)))</formula>
    </cfRule>
    <cfRule type="containsText" dxfId="937" priority="676" operator="containsText" text="Continued">
      <formula>NOT(ISERROR(SEARCH("Continued",Z182)))</formula>
    </cfRule>
  </conditionalFormatting>
  <conditionalFormatting sqref="AX184:BA184">
    <cfRule type="containsText" dxfId="936" priority="671" operator="containsText" text="Discontinued">
      <formula>NOT(ISERROR(SEARCH("Discontinued",AX184)))</formula>
    </cfRule>
    <cfRule type="containsText" dxfId="935" priority="672" operator="containsText" text="In Question">
      <formula>NOT(ISERROR(SEARCH("In Question",AX184)))</formula>
    </cfRule>
    <cfRule type="containsText" dxfId="934" priority="673" operator="containsText" text="Continued">
      <formula>NOT(ISERROR(SEARCH("Continued",AX184)))</formula>
    </cfRule>
  </conditionalFormatting>
  <conditionalFormatting sqref="AV184:AW184">
    <cfRule type="containsText" dxfId="933" priority="668" operator="containsText" text="Discontinued">
      <formula>NOT(ISERROR(SEARCH("Discontinued",AV184)))</formula>
    </cfRule>
    <cfRule type="containsText" dxfId="932" priority="669" operator="containsText" text="In Question">
      <formula>NOT(ISERROR(SEARCH("In Question",AV184)))</formula>
    </cfRule>
    <cfRule type="containsText" dxfId="931" priority="670" operator="containsText" text="Continued">
      <formula>NOT(ISERROR(SEARCH("Continued",AV184)))</formula>
    </cfRule>
  </conditionalFormatting>
  <conditionalFormatting sqref="AN184:AU184">
    <cfRule type="containsText" dxfId="930" priority="665" operator="containsText" text="Discontinued">
      <formula>NOT(ISERROR(SEARCH("Discontinued",AN184)))</formula>
    </cfRule>
    <cfRule type="containsText" dxfId="929" priority="666" operator="containsText" text="In Question">
      <formula>NOT(ISERROR(SEARCH("In Question",AN184)))</formula>
    </cfRule>
    <cfRule type="containsText" dxfId="928" priority="667" operator="containsText" text="Continued">
      <formula>NOT(ISERROR(SEARCH("Continued",AN184)))</formula>
    </cfRule>
  </conditionalFormatting>
  <conditionalFormatting sqref="Z184:AB184 AL184:AM184 AJ184 AH184 AF184 AD184">
    <cfRule type="containsText" dxfId="927" priority="662" operator="containsText" text="Discontinued">
      <formula>NOT(ISERROR(SEARCH("Discontinued",Z184)))</formula>
    </cfRule>
    <cfRule type="containsText" dxfId="926" priority="663" operator="containsText" text="In Question">
      <formula>NOT(ISERROR(SEARCH("In Question",Z184)))</formula>
    </cfRule>
    <cfRule type="containsText" dxfId="925" priority="664" operator="containsText" text="Continued">
      <formula>NOT(ISERROR(SEARCH("Continued",Z184)))</formula>
    </cfRule>
  </conditionalFormatting>
  <conditionalFormatting sqref="AX185:BA185">
    <cfRule type="containsText" dxfId="924" priority="659" operator="containsText" text="Discontinued">
      <formula>NOT(ISERROR(SEARCH("Discontinued",AX185)))</formula>
    </cfRule>
    <cfRule type="containsText" dxfId="923" priority="660" operator="containsText" text="In Question">
      <formula>NOT(ISERROR(SEARCH("In Question",AX185)))</formula>
    </cfRule>
    <cfRule type="containsText" dxfId="922" priority="661" operator="containsText" text="Continued">
      <formula>NOT(ISERROR(SEARCH("Continued",AX185)))</formula>
    </cfRule>
  </conditionalFormatting>
  <conditionalFormatting sqref="AV185:AW185">
    <cfRule type="containsText" dxfId="921" priority="656" operator="containsText" text="Discontinued">
      <formula>NOT(ISERROR(SEARCH("Discontinued",AV185)))</formula>
    </cfRule>
    <cfRule type="containsText" dxfId="920" priority="657" operator="containsText" text="In Question">
      <formula>NOT(ISERROR(SEARCH("In Question",AV185)))</formula>
    </cfRule>
    <cfRule type="containsText" dxfId="919" priority="658" operator="containsText" text="Continued">
      <formula>NOT(ISERROR(SEARCH("Continued",AV185)))</formula>
    </cfRule>
  </conditionalFormatting>
  <conditionalFormatting sqref="AN185:AU185">
    <cfRule type="containsText" dxfId="918" priority="653" operator="containsText" text="Discontinued">
      <formula>NOT(ISERROR(SEARCH("Discontinued",AN185)))</formula>
    </cfRule>
    <cfRule type="containsText" dxfId="917" priority="654" operator="containsText" text="In Question">
      <formula>NOT(ISERROR(SEARCH("In Question",AN185)))</formula>
    </cfRule>
    <cfRule type="containsText" dxfId="916" priority="655" operator="containsText" text="Continued">
      <formula>NOT(ISERROR(SEARCH("Continued",AN185)))</formula>
    </cfRule>
  </conditionalFormatting>
  <conditionalFormatting sqref="Z185:AB185 AL185:AM185 AJ185 AH185 AF185 AD185">
    <cfRule type="containsText" dxfId="915" priority="650" operator="containsText" text="Discontinued">
      <formula>NOT(ISERROR(SEARCH("Discontinued",Z185)))</formula>
    </cfRule>
    <cfRule type="containsText" dxfId="914" priority="651" operator="containsText" text="In Question">
      <formula>NOT(ISERROR(SEARCH("In Question",Z185)))</formula>
    </cfRule>
    <cfRule type="containsText" dxfId="913" priority="652" operator="containsText" text="Continued">
      <formula>NOT(ISERROR(SEARCH("Continued",Z185)))</formula>
    </cfRule>
  </conditionalFormatting>
  <conditionalFormatting sqref="AX186:BA186">
    <cfRule type="containsText" dxfId="912" priority="647" operator="containsText" text="Discontinued">
      <formula>NOT(ISERROR(SEARCH("Discontinued",AX186)))</formula>
    </cfRule>
    <cfRule type="containsText" dxfId="911" priority="648" operator="containsText" text="In Question">
      <formula>NOT(ISERROR(SEARCH("In Question",AX186)))</formula>
    </cfRule>
    <cfRule type="containsText" dxfId="910" priority="649" operator="containsText" text="Continued">
      <formula>NOT(ISERROR(SEARCH("Continued",AX186)))</formula>
    </cfRule>
  </conditionalFormatting>
  <conditionalFormatting sqref="AV186:AW186">
    <cfRule type="containsText" dxfId="909" priority="644" operator="containsText" text="Discontinued">
      <formula>NOT(ISERROR(SEARCH("Discontinued",AV186)))</formula>
    </cfRule>
    <cfRule type="containsText" dxfId="908" priority="645" operator="containsText" text="In Question">
      <formula>NOT(ISERROR(SEARCH("In Question",AV186)))</formula>
    </cfRule>
    <cfRule type="containsText" dxfId="907" priority="646" operator="containsText" text="Continued">
      <formula>NOT(ISERROR(SEARCH("Continued",AV186)))</formula>
    </cfRule>
  </conditionalFormatting>
  <conditionalFormatting sqref="AN186:AU186">
    <cfRule type="containsText" dxfId="906" priority="641" operator="containsText" text="Discontinued">
      <formula>NOT(ISERROR(SEARCH("Discontinued",AN186)))</formula>
    </cfRule>
    <cfRule type="containsText" dxfId="905" priority="642" operator="containsText" text="In Question">
      <formula>NOT(ISERROR(SEARCH("In Question",AN186)))</formula>
    </cfRule>
    <cfRule type="containsText" dxfId="904" priority="643" operator="containsText" text="Continued">
      <formula>NOT(ISERROR(SEARCH("Continued",AN186)))</formula>
    </cfRule>
  </conditionalFormatting>
  <conditionalFormatting sqref="Z186:AB186 AL186:AM186 AJ186 AH186 AF186 AD186">
    <cfRule type="containsText" dxfId="903" priority="638" operator="containsText" text="Discontinued">
      <formula>NOT(ISERROR(SEARCH("Discontinued",Z186)))</formula>
    </cfRule>
    <cfRule type="containsText" dxfId="902" priority="639" operator="containsText" text="In Question">
      <formula>NOT(ISERROR(SEARCH("In Question",Z186)))</formula>
    </cfRule>
    <cfRule type="containsText" dxfId="901" priority="640" operator="containsText" text="Continued">
      <formula>NOT(ISERROR(SEARCH("Continued",Z186)))</formula>
    </cfRule>
  </conditionalFormatting>
  <conditionalFormatting sqref="AX173:BA173">
    <cfRule type="containsText" dxfId="900" priority="635" operator="containsText" text="Discontinued">
      <formula>NOT(ISERROR(SEARCH("Discontinued",AX173)))</formula>
    </cfRule>
    <cfRule type="containsText" dxfId="899" priority="636" operator="containsText" text="In Question">
      <formula>NOT(ISERROR(SEARCH("In Question",AX173)))</formula>
    </cfRule>
    <cfRule type="containsText" dxfId="898" priority="637" operator="containsText" text="Continued">
      <formula>NOT(ISERROR(SEARCH("Continued",AX173)))</formula>
    </cfRule>
  </conditionalFormatting>
  <conditionalFormatting sqref="AV173:AW173">
    <cfRule type="containsText" dxfId="897" priority="632" operator="containsText" text="Discontinued">
      <formula>NOT(ISERROR(SEARCH("Discontinued",AV173)))</formula>
    </cfRule>
    <cfRule type="containsText" dxfId="896" priority="633" operator="containsText" text="In Question">
      <formula>NOT(ISERROR(SEARCH("In Question",AV173)))</formula>
    </cfRule>
    <cfRule type="containsText" dxfId="895" priority="634" operator="containsText" text="Continued">
      <formula>NOT(ISERROR(SEARCH("Continued",AV173)))</formula>
    </cfRule>
  </conditionalFormatting>
  <conditionalFormatting sqref="AN173:AU173">
    <cfRule type="containsText" dxfId="894" priority="629" operator="containsText" text="Discontinued">
      <formula>NOT(ISERROR(SEARCH("Discontinued",AN173)))</formula>
    </cfRule>
    <cfRule type="containsText" dxfId="893" priority="630" operator="containsText" text="In Question">
      <formula>NOT(ISERROR(SEARCH("In Question",AN173)))</formula>
    </cfRule>
    <cfRule type="containsText" dxfId="892" priority="631" operator="containsText" text="Continued">
      <formula>NOT(ISERROR(SEARCH("Continued",AN173)))</formula>
    </cfRule>
  </conditionalFormatting>
  <conditionalFormatting sqref="Z173:AB173 AL173:AM173 AJ173 AH173 AF173 AD173">
    <cfRule type="containsText" dxfId="891" priority="626" operator="containsText" text="Discontinued">
      <formula>NOT(ISERROR(SEARCH("Discontinued",Z173)))</formula>
    </cfRule>
    <cfRule type="containsText" dxfId="890" priority="627" operator="containsText" text="In Question">
      <formula>NOT(ISERROR(SEARCH("In Question",Z173)))</formula>
    </cfRule>
    <cfRule type="containsText" dxfId="889" priority="628" operator="containsText" text="Continued">
      <formula>NOT(ISERROR(SEARCH("Continued",Z173)))</formula>
    </cfRule>
  </conditionalFormatting>
  <conditionalFormatting sqref="AX196:BA196">
    <cfRule type="containsText" dxfId="888" priority="623" operator="containsText" text="Discontinued">
      <formula>NOT(ISERROR(SEARCH("Discontinued",AX196)))</formula>
    </cfRule>
    <cfRule type="containsText" dxfId="887" priority="624" operator="containsText" text="In Question">
      <formula>NOT(ISERROR(SEARCH("In Question",AX196)))</formula>
    </cfRule>
    <cfRule type="containsText" dxfId="886" priority="625" operator="containsText" text="Continued">
      <formula>NOT(ISERROR(SEARCH("Continued",AX196)))</formula>
    </cfRule>
  </conditionalFormatting>
  <conditionalFormatting sqref="AV196:AW196">
    <cfRule type="containsText" dxfId="885" priority="620" operator="containsText" text="Discontinued">
      <formula>NOT(ISERROR(SEARCH("Discontinued",AV196)))</formula>
    </cfRule>
    <cfRule type="containsText" dxfId="884" priority="621" operator="containsText" text="In Question">
      <formula>NOT(ISERROR(SEARCH("In Question",AV196)))</formula>
    </cfRule>
    <cfRule type="containsText" dxfId="883" priority="622" operator="containsText" text="Continued">
      <formula>NOT(ISERROR(SEARCH("Continued",AV196)))</formula>
    </cfRule>
  </conditionalFormatting>
  <conditionalFormatting sqref="AN196:AU196">
    <cfRule type="containsText" dxfId="882" priority="617" operator="containsText" text="Discontinued">
      <formula>NOT(ISERROR(SEARCH("Discontinued",AN196)))</formula>
    </cfRule>
    <cfRule type="containsText" dxfId="881" priority="618" operator="containsText" text="In Question">
      <formula>NOT(ISERROR(SEARCH("In Question",AN196)))</formula>
    </cfRule>
    <cfRule type="containsText" dxfId="880" priority="619" operator="containsText" text="Continued">
      <formula>NOT(ISERROR(SEARCH("Continued",AN196)))</formula>
    </cfRule>
  </conditionalFormatting>
  <conditionalFormatting sqref="Z196:AB196 AL196:AM196 AJ196 AH196 AF196 AD196">
    <cfRule type="containsText" dxfId="879" priority="614" operator="containsText" text="Discontinued">
      <formula>NOT(ISERROR(SEARCH("Discontinued",Z196)))</formula>
    </cfRule>
    <cfRule type="containsText" dxfId="878" priority="615" operator="containsText" text="In Question">
      <formula>NOT(ISERROR(SEARCH("In Question",Z196)))</formula>
    </cfRule>
    <cfRule type="containsText" dxfId="877" priority="616" operator="containsText" text="Continued">
      <formula>NOT(ISERROR(SEARCH("Continued",Z196)))</formula>
    </cfRule>
  </conditionalFormatting>
  <conditionalFormatting sqref="AX197:BA197">
    <cfRule type="containsText" dxfId="876" priority="611" operator="containsText" text="Discontinued">
      <formula>NOT(ISERROR(SEARCH("Discontinued",AX197)))</formula>
    </cfRule>
    <cfRule type="containsText" dxfId="875" priority="612" operator="containsText" text="In Question">
      <formula>NOT(ISERROR(SEARCH("In Question",AX197)))</formula>
    </cfRule>
    <cfRule type="containsText" dxfId="874" priority="613" operator="containsText" text="Continued">
      <formula>NOT(ISERROR(SEARCH("Continued",AX197)))</formula>
    </cfRule>
  </conditionalFormatting>
  <conditionalFormatting sqref="AV197:AW197">
    <cfRule type="containsText" dxfId="873" priority="608" operator="containsText" text="Discontinued">
      <formula>NOT(ISERROR(SEARCH("Discontinued",AV197)))</formula>
    </cfRule>
    <cfRule type="containsText" dxfId="872" priority="609" operator="containsText" text="In Question">
      <formula>NOT(ISERROR(SEARCH("In Question",AV197)))</formula>
    </cfRule>
    <cfRule type="containsText" dxfId="871" priority="610" operator="containsText" text="Continued">
      <formula>NOT(ISERROR(SEARCH("Continued",AV197)))</formula>
    </cfRule>
  </conditionalFormatting>
  <conditionalFormatting sqref="AN197:AU197">
    <cfRule type="containsText" dxfId="870" priority="605" operator="containsText" text="Discontinued">
      <formula>NOT(ISERROR(SEARCH("Discontinued",AN197)))</formula>
    </cfRule>
    <cfRule type="containsText" dxfId="869" priority="606" operator="containsText" text="In Question">
      <formula>NOT(ISERROR(SEARCH("In Question",AN197)))</formula>
    </cfRule>
    <cfRule type="containsText" dxfId="868" priority="607" operator="containsText" text="Continued">
      <formula>NOT(ISERROR(SEARCH("Continued",AN197)))</formula>
    </cfRule>
  </conditionalFormatting>
  <conditionalFormatting sqref="Z197:AB197 AL197:AM197 AJ197 AH197 AF197 AD197">
    <cfRule type="containsText" dxfId="867" priority="602" operator="containsText" text="Discontinued">
      <formula>NOT(ISERROR(SEARCH("Discontinued",Z197)))</formula>
    </cfRule>
    <cfRule type="containsText" dxfId="866" priority="603" operator="containsText" text="In Question">
      <formula>NOT(ISERROR(SEARCH("In Question",Z197)))</formula>
    </cfRule>
    <cfRule type="containsText" dxfId="865" priority="604" operator="containsText" text="Continued">
      <formula>NOT(ISERROR(SEARCH("Continued",Z197)))</formula>
    </cfRule>
  </conditionalFormatting>
  <conditionalFormatting sqref="AX198:BA198">
    <cfRule type="containsText" dxfId="864" priority="599" operator="containsText" text="Discontinued">
      <formula>NOT(ISERROR(SEARCH("Discontinued",AX198)))</formula>
    </cfRule>
    <cfRule type="containsText" dxfId="863" priority="600" operator="containsText" text="In Question">
      <formula>NOT(ISERROR(SEARCH("In Question",AX198)))</formula>
    </cfRule>
    <cfRule type="containsText" dxfId="862" priority="601" operator="containsText" text="Continued">
      <formula>NOT(ISERROR(SEARCH("Continued",AX198)))</formula>
    </cfRule>
  </conditionalFormatting>
  <conditionalFormatting sqref="AV198:AW198">
    <cfRule type="containsText" dxfId="861" priority="596" operator="containsText" text="Discontinued">
      <formula>NOT(ISERROR(SEARCH("Discontinued",AV198)))</formula>
    </cfRule>
    <cfRule type="containsText" dxfId="860" priority="597" operator="containsText" text="In Question">
      <formula>NOT(ISERROR(SEARCH("In Question",AV198)))</formula>
    </cfRule>
    <cfRule type="containsText" dxfId="859" priority="598" operator="containsText" text="Continued">
      <formula>NOT(ISERROR(SEARCH("Continued",AV198)))</formula>
    </cfRule>
  </conditionalFormatting>
  <conditionalFormatting sqref="AN198:AU198">
    <cfRule type="containsText" dxfId="858" priority="593" operator="containsText" text="Discontinued">
      <formula>NOT(ISERROR(SEARCH("Discontinued",AN198)))</formula>
    </cfRule>
    <cfRule type="containsText" dxfId="857" priority="594" operator="containsText" text="In Question">
      <formula>NOT(ISERROR(SEARCH("In Question",AN198)))</formula>
    </cfRule>
    <cfRule type="containsText" dxfId="856" priority="595" operator="containsText" text="Continued">
      <formula>NOT(ISERROR(SEARCH("Continued",AN198)))</formula>
    </cfRule>
  </conditionalFormatting>
  <conditionalFormatting sqref="Z198:AB198 AL198:AM198 AJ198 AH198 AF198 AD198">
    <cfRule type="containsText" dxfId="855" priority="590" operator="containsText" text="Discontinued">
      <formula>NOT(ISERROR(SEARCH("Discontinued",Z198)))</formula>
    </cfRule>
    <cfRule type="containsText" dxfId="854" priority="591" operator="containsText" text="In Question">
      <formula>NOT(ISERROR(SEARCH("In Question",Z198)))</formula>
    </cfRule>
    <cfRule type="containsText" dxfId="853" priority="592" operator="containsText" text="Continued">
      <formula>NOT(ISERROR(SEARCH("Continued",Z198)))</formula>
    </cfRule>
  </conditionalFormatting>
  <conditionalFormatting sqref="AX201:BA201">
    <cfRule type="containsText" dxfId="852" priority="587" operator="containsText" text="Discontinued">
      <formula>NOT(ISERROR(SEARCH("Discontinued",AX201)))</formula>
    </cfRule>
    <cfRule type="containsText" dxfId="851" priority="588" operator="containsText" text="In Question">
      <formula>NOT(ISERROR(SEARCH("In Question",AX201)))</formula>
    </cfRule>
    <cfRule type="containsText" dxfId="850" priority="589" operator="containsText" text="Continued">
      <formula>NOT(ISERROR(SEARCH("Continued",AX201)))</formula>
    </cfRule>
  </conditionalFormatting>
  <conditionalFormatting sqref="AV201:AW201">
    <cfRule type="containsText" dxfId="849" priority="584" operator="containsText" text="Discontinued">
      <formula>NOT(ISERROR(SEARCH("Discontinued",AV201)))</formula>
    </cfRule>
    <cfRule type="containsText" dxfId="848" priority="585" operator="containsText" text="In Question">
      <formula>NOT(ISERROR(SEARCH("In Question",AV201)))</formula>
    </cfRule>
    <cfRule type="containsText" dxfId="847" priority="586" operator="containsText" text="Continued">
      <formula>NOT(ISERROR(SEARCH("Continued",AV201)))</formula>
    </cfRule>
  </conditionalFormatting>
  <conditionalFormatting sqref="AN201:AU201">
    <cfRule type="containsText" dxfId="846" priority="581" operator="containsText" text="Discontinued">
      <formula>NOT(ISERROR(SEARCH("Discontinued",AN201)))</formula>
    </cfRule>
    <cfRule type="containsText" dxfId="845" priority="582" operator="containsText" text="In Question">
      <formula>NOT(ISERROR(SEARCH("In Question",AN201)))</formula>
    </cfRule>
    <cfRule type="containsText" dxfId="844" priority="583" operator="containsText" text="Continued">
      <formula>NOT(ISERROR(SEARCH("Continued",AN201)))</formula>
    </cfRule>
  </conditionalFormatting>
  <conditionalFormatting sqref="Z201:AB201 AL201:AM201 AJ201 AH201 AF201 AD201">
    <cfRule type="containsText" dxfId="843" priority="578" operator="containsText" text="Discontinued">
      <formula>NOT(ISERROR(SEARCH("Discontinued",Z201)))</formula>
    </cfRule>
    <cfRule type="containsText" dxfId="842" priority="579" operator="containsText" text="In Question">
      <formula>NOT(ISERROR(SEARCH("In Question",Z201)))</formula>
    </cfRule>
    <cfRule type="containsText" dxfId="841" priority="580" operator="containsText" text="Continued">
      <formula>NOT(ISERROR(SEARCH("Continued",Z201)))</formula>
    </cfRule>
  </conditionalFormatting>
  <conditionalFormatting sqref="AX202:BA202">
    <cfRule type="containsText" dxfId="840" priority="575" operator="containsText" text="Discontinued">
      <formula>NOT(ISERROR(SEARCH("Discontinued",AX202)))</formula>
    </cfRule>
    <cfRule type="containsText" dxfId="839" priority="576" operator="containsText" text="In Question">
      <formula>NOT(ISERROR(SEARCH("In Question",AX202)))</formula>
    </cfRule>
    <cfRule type="containsText" dxfId="838" priority="577" operator="containsText" text="Continued">
      <formula>NOT(ISERROR(SEARCH("Continued",AX202)))</formula>
    </cfRule>
  </conditionalFormatting>
  <conditionalFormatting sqref="AV202:AW202">
    <cfRule type="containsText" dxfId="837" priority="572" operator="containsText" text="Discontinued">
      <formula>NOT(ISERROR(SEARCH("Discontinued",AV202)))</formula>
    </cfRule>
    <cfRule type="containsText" dxfId="836" priority="573" operator="containsText" text="In Question">
      <formula>NOT(ISERROR(SEARCH("In Question",AV202)))</formula>
    </cfRule>
    <cfRule type="containsText" dxfId="835" priority="574" operator="containsText" text="Continued">
      <formula>NOT(ISERROR(SEARCH("Continued",AV202)))</formula>
    </cfRule>
  </conditionalFormatting>
  <conditionalFormatting sqref="AN202:AU202">
    <cfRule type="containsText" dxfId="834" priority="569" operator="containsText" text="Discontinued">
      <formula>NOT(ISERROR(SEARCH("Discontinued",AN202)))</formula>
    </cfRule>
    <cfRule type="containsText" dxfId="833" priority="570" operator="containsText" text="In Question">
      <formula>NOT(ISERROR(SEARCH("In Question",AN202)))</formula>
    </cfRule>
    <cfRule type="containsText" dxfId="832" priority="571" operator="containsText" text="Continued">
      <formula>NOT(ISERROR(SEARCH("Continued",AN202)))</formula>
    </cfRule>
  </conditionalFormatting>
  <conditionalFormatting sqref="Z202:AB202 AL202:AM202 AJ202 AH202 AF202 AD202">
    <cfRule type="containsText" dxfId="831" priority="566" operator="containsText" text="Discontinued">
      <formula>NOT(ISERROR(SEARCH("Discontinued",Z202)))</formula>
    </cfRule>
    <cfRule type="containsText" dxfId="830" priority="567" operator="containsText" text="In Question">
      <formula>NOT(ISERROR(SEARCH("In Question",Z202)))</formula>
    </cfRule>
    <cfRule type="containsText" dxfId="829" priority="568" operator="containsText" text="Continued">
      <formula>NOT(ISERROR(SEARCH("Continued",Z202)))</formula>
    </cfRule>
  </conditionalFormatting>
  <conditionalFormatting sqref="AX204:BA204">
    <cfRule type="containsText" dxfId="828" priority="563" operator="containsText" text="Discontinued">
      <formula>NOT(ISERROR(SEARCH("Discontinued",AX204)))</formula>
    </cfRule>
    <cfRule type="containsText" dxfId="827" priority="564" operator="containsText" text="In Question">
      <formula>NOT(ISERROR(SEARCH("In Question",AX204)))</formula>
    </cfRule>
    <cfRule type="containsText" dxfId="826" priority="565" operator="containsText" text="Continued">
      <formula>NOT(ISERROR(SEARCH("Continued",AX204)))</formula>
    </cfRule>
  </conditionalFormatting>
  <conditionalFormatting sqref="AV204:AW204">
    <cfRule type="containsText" dxfId="825" priority="560" operator="containsText" text="Discontinued">
      <formula>NOT(ISERROR(SEARCH("Discontinued",AV204)))</formula>
    </cfRule>
    <cfRule type="containsText" dxfId="824" priority="561" operator="containsText" text="In Question">
      <formula>NOT(ISERROR(SEARCH("In Question",AV204)))</formula>
    </cfRule>
    <cfRule type="containsText" dxfId="823" priority="562" operator="containsText" text="Continued">
      <formula>NOT(ISERROR(SEARCH("Continued",AV204)))</formula>
    </cfRule>
  </conditionalFormatting>
  <conditionalFormatting sqref="AN204:AU204">
    <cfRule type="containsText" dxfId="822" priority="557" operator="containsText" text="Discontinued">
      <formula>NOT(ISERROR(SEARCH("Discontinued",AN204)))</formula>
    </cfRule>
    <cfRule type="containsText" dxfId="821" priority="558" operator="containsText" text="In Question">
      <formula>NOT(ISERROR(SEARCH("In Question",AN204)))</formula>
    </cfRule>
    <cfRule type="containsText" dxfId="820" priority="559" operator="containsText" text="Continued">
      <formula>NOT(ISERROR(SEARCH("Continued",AN204)))</formula>
    </cfRule>
  </conditionalFormatting>
  <conditionalFormatting sqref="Z204:AB204 AL204:AM204 AJ204 AH204 AF204 AD204">
    <cfRule type="containsText" dxfId="819" priority="554" operator="containsText" text="Discontinued">
      <formula>NOT(ISERROR(SEARCH("Discontinued",Z204)))</formula>
    </cfRule>
    <cfRule type="containsText" dxfId="818" priority="555" operator="containsText" text="In Question">
      <formula>NOT(ISERROR(SEARCH("In Question",Z204)))</formula>
    </cfRule>
    <cfRule type="containsText" dxfId="817" priority="556" operator="containsText" text="Continued">
      <formula>NOT(ISERROR(SEARCH("Continued",Z204)))</formula>
    </cfRule>
  </conditionalFormatting>
  <conditionalFormatting sqref="AX205:BA205">
    <cfRule type="containsText" dxfId="816" priority="551" operator="containsText" text="Discontinued">
      <formula>NOT(ISERROR(SEARCH("Discontinued",AX205)))</formula>
    </cfRule>
    <cfRule type="containsText" dxfId="815" priority="552" operator="containsText" text="In Question">
      <formula>NOT(ISERROR(SEARCH("In Question",AX205)))</formula>
    </cfRule>
    <cfRule type="containsText" dxfId="814" priority="553" operator="containsText" text="Continued">
      <formula>NOT(ISERROR(SEARCH("Continued",AX205)))</formula>
    </cfRule>
  </conditionalFormatting>
  <conditionalFormatting sqref="AV205:AW205">
    <cfRule type="containsText" dxfId="813" priority="548" operator="containsText" text="Discontinued">
      <formula>NOT(ISERROR(SEARCH("Discontinued",AV205)))</formula>
    </cfRule>
    <cfRule type="containsText" dxfId="812" priority="549" operator="containsText" text="In Question">
      <formula>NOT(ISERROR(SEARCH("In Question",AV205)))</formula>
    </cfRule>
    <cfRule type="containsText" dxfId="811" priority="550" operator="containsText" text="Continued">
      <formula>NOT(ISERROR(SEARCH("Continued",AV205)))</formula>
    </cfRule>
  </conditionalFormatting>
  <conditionalFormatting sqref="AN205:AU205">
    <cfRule type="containsText" dxfId="810" priority="545" operator="containsText" text="Discontinued">
      <formula>NOT(ISERROR(SEARCH("Discontinued",AN205)))</formula>
    </cfRule>
    <cfRule type="containsText" dxfId="809" priority="546" operator="containsText" text="In Question">
      <formula>NOT(ISERROR(SEARCH("In Question",AN205)))</formula>
    </cfRule>
    <cfRule type="containsText" dxfId="808" priority="547" operator="containsText" text="Continued">
      <formula>NOT(ISERROR(SEARCH("Continued",AN205)))</formula>
    </cfRule>
  </conditionalFormatting>
  <conditionalFormatting sqref="Z205:AB205 AL205:AM205 AJ205 AH205 AF205 AD205">
    <cfRule type="containsText" dxfId="807" priority="542" operator="containsText" text="Discontinued">
      <formula>NOT(ISERROR(SEARCH("Discontinued",Z205)))</formula>
    </cfRule>
    <cfRule type="containsText" dxfId="806" priority="543" operator="containsText" text="In Question">
      <formula>NOT(ISERROR(SEARCH("In Question",Z205)))</formula>
    </cfRule>
    <cfRule type="containsText" dxfId="805" priority="544" operator="containsText" text="Continued">
      <formula>NOT(ISERROR(SEARCH("Continued",Z205)))</formula>
    </cfRule>
  </conditionalFormatting>
  <conditionalFormatting sqref="AX206:BA206">
    <cfRule type="containsText" dxfId="804" priority="539" operator="containsText" text="Discontinued">
      <formula>NOT(ISERROR(SEARCH("Discontinued",AX206)))</formula>
    </cfRule>
    <cfRule type="containsText" dxfId="803" priority="540" operator="containsText" text="In Question">
      <formula>NOT(ISERROR(SEARCH("In Question",AX206)))</formula>
    </cfRule>
    <cfRule type="containsText" dxfId="802" priority="541" operator="containsText" text="Continued">
      <formula>NOT(ISERROR(SEARCH("Continued",AX206)))</formula>
    </cfRule>
  </conditionalFormatting>
  <conditionalFormatting sqref="AV206:AW206">
    <cfRule type="containsText" dxfId="801" priority="536" operator="containsText" text="Discontinued">
      <formula>NOT(ISERROR(SEARCH("Discontinued",AV206)))</formula>
    </cfRule>
    <cfRule type="containsText" dxfId="800" priority="537" operator="containsText" text="In Question">
      <formula>NOT(ISERROR(SEARCH("In Question",AV206)))</formula>
    </cfRule>
    <cfRule type="containsText" dxfId="799" priority="538" operator="containsText" text="Continued">
      <formula>NOT(ISERROR(SEARCH("Continued",AV206)))</formula>
    </cfRule>
  </conditionalFormatting>
  <conditionalFormatting sqref="AN206:AU206">
    <cfRule type="containsText" dxfId="798" priority="533" operator="containsText" text="Discontinued">
      <formula>NOT(ISERROR(SEARCH("Discontinued",AN206)))</formula>
    </cfRule>
    <cfRule type="containsText" dxfId="797" priority="534" operator="containsText" text="In Question">
      <formula>NOT(ISERROR(SEARCH("In Question",AN206)))</formula>
    </cfRule>
    <cfRule type="containsText" dxfId="796" priority="535" operator="containsText" text="Continued">
      <formula>NOT(ISERROR(SEARCH("Continued",AN206)))</formula>
    </cfRule>
  </conditionalFormatting>
  <conditionalFormatting sqref="Z206:AB206 AL206:AM206 AJ206 AH206 AF206 AD206">
    <cfRule type="containsText" dxfId="795" priority="530" operator="containsText" text="Discontinued">
      <formula>NOT(ISERROR(SEARCH("Discontinued",Z206)))</formula>
    </cfRule>
    <cfRule type="containsText" dxfId="794" priority="531" operator="containsText" text="In Question">
      <formula>NOT(ISERROR(SEARCH("In Question",Z206)))</formula>
    </cfRule>
    <cfRule type="containsText" dxfId="793" priority="532" operator="containsText" text="Continued">
      <formula>NOT(ISERROR(SEARCH("Continued",Z206)))</formula>
    </cfRule>
  </conditionalFormatting>
  <conditionalFormatting sqref="AX207:BA207">
    <cfRule type="containsText" dxfId="792" priority="527" operator="containsText" text="Discontinued">
      <formula>NOT(ISERROR(SEARCH("Discontinued",AX207)))</formula>
    </cfRule>
    <cfRule type="containsText" dxfId="791" priority="528" operator="containsText" text="In Question">
      <formula>NOT(ISERROR(SEARCH("In Question",AX207)))</formula>
    </cfRule>
    <cfRule type="containsText" dxfId="790" priority="529" operator="containsText" text="Continued">
      <formula>NOT(ISERROR(SEARCH("Continued",AX207)))</formula>
    </cfRule>
  </conditionalFormatting>
  <conditionalFormatting sqref="AV207:AW207">
    <cfRule type="containsText" dxfId="789" priority="524" operator="containsText" text="Discontinued">
      <formula>NOT(ISERROR(SEARCH("Discontinued",AV207)))</formula>
    </cfRule>
    <cfRule type="containsText" dxfId="788" priority="525" operator="containsText" text="In Question">
      <formula>NOT(ISERROR(SEARCH("In Question",AV207)))</formula>
    </cfRule>
    <cfRule type="containsText" dxfId="787" priority="526" operator="containsText" text="Continued">
      <formula>NOT(ISERROR(SEARCH("Continued",AV207)))</formula>
    </cfRule>
  </conditionalFormatting>
  <conditionalFormatting sqref="AN207:AU207">
    <cfRule type="containsText" dxfId="786" priority="521" operator="containsText" text="Discontinued">
      <formula>NOT(ISERROR(SEARCH("Discontinued",AN207)))</formula>
    </cfRule>
    <cfRule type="containsText" dxfId="785" priority="522" operator="containsText" text="In Question">
      <formula>NOT(ISERROR(SEARCH("In Question",AN207)))</formula>
    </cfRule>
    <cfRule type="containsText" dxfId="784" priority="523" operator="containsText" text="Continued">
      <formula>NOT(ISERROR(SEARCH("Continued",AN207)))</formula>
    </cfRule>
  </conditionalFormatting>
  <conditionalFormatting sqref="Z207:AB207 AL207:AM207 AJ207 AH207 AF207 AD207">
    <cfRule type="containsText" dxfId="783" priority="518" operator="containsText" text="Discontinued">
      <formula>NOT(ISERROR(SEARCH("Discontinued",Z207)))</formula>
    </cfRule>
    <cfRule type="containsText" dxfId="782" priority="519" operator="containsText" text="In Question">
      <formula>NOT(ISERROR(SEARCH("In Question",Z207)))</formula>
    </cfRule>
    <cfRule type="containsText" dxfId="781" priority="520" operator="containsText" text="Continued">
      <formula>NOT(ISERROR(SEARCH("Continued",Z207)))</formula>
    </cfRule>
  </conditionalFormatting>
  <conditionalFormatting sqref="AX208:BA208">
    <cfRule type="containsText" dxfId="780" priority="515" operator="containsText" text="Discontinued">
      <formula>NOT(ISERROR(SEARCH("Discontinued",AX208)))</formula>
    </cfRule>
    <cfRule type="containsText" dxfId="779" priority="516" operator="containsText" text="In Question">
      <formula>NOT(ISERROR(SEARCH("In Question",AX208)))</formula>
    </cfRule>
    <cfRule type="containsText" dxfId="778" priority="517" operator="containsText" text="Continued">
      <formula>NOT(ISERROR(SEARCH("Continued",AX208)))</formula>
    </cfRule>
  </conditionalFormatting>
  <conditionalFormatting sqref="AV208:AW208">
    <cfRule type="containsText" dxfId="777" priority="512" operator="containsText" text="Discontinued">
      <formula>NOT(ISERROR(SEARCH("Discontinued",AV208)))</formula>
    </cfRule>
    <cfRule type="containsText" dxfId="776" priority="513" operator="containsText" text="In Question">
      <formula>NOT(ISERROR(SEARCH("In Question",AV208)))</formula>
    </cfRule>
    <cfRule type="containsText" dxfId="775" priority="514" operator="containsText" text="Continued">
      <formula>NOT(ISERROR(SEARCH("Continued",AV208)))</formula>
    </cfRule>
  </conditionalFormatting>
  <conditionalFormatting sqref="AN208:AU208">
    <cfRule type="containsText" dxfId="774" priority="509" operator="containsText" text="Discontinued">
      <formula>NOT(ISERROR(SEARCH("Discontinued",AN208)))</formula>
    </cfRule>
    <cfRule type="containsText" dxfId="773" priority="510" operator="containsText" text="In Question">
      <formula>NOT(ISERROR(SEARCH("In Question",AN208)))</formula>
    </cfRule>
    <cfRule type="containsText" dxfId="772" priority="511" operator="containsText" text="Continued">
      <formula>NOT(ISERROR(SEARCH("Continued",AN208)))</formula>
    </cfRule>
  </conditionalFormatting>
  <conditionalFormatting sqref="Z208:AB208 AL208:AM208 AJ208 AH208 AF208 AD208">
    <cfRule type="containsText" dxfId="771" priority="506" operator="containsText" text="Discontinued">
      <formula>NOT(ISERROR(SEARCH("Discontinued",Z208)))</formula>
    </cfRule>
    <cfRule type="containsText" dxfId="770" priority="507" operator="containsText" text="In Question">
      <formula>NOT(ISERROR(SEARCH("In Question",Z208)))</formula>
    </cfRule>
    <cfRule type="containsText" dxfId="769" priority="508" operator="containsText" text="Continued">
      <formula>NOT(ISERROR(SEARCH("Continued",Z208)))</formula>
    </cfRule>
  </conditionalFormatting>
  <conditionalFormatting sqref="AX209:BA209">
    <cfRule type="containsText" dxfId="768" priority="503" operator="containsText" text="Discontinued">
      <formula>NOT(ISERROR(SEARCH("Discontinued",AX209)))</formula>
    </cfRule>
    <cfRule type="containsText" dxfId="767" priority="504" operator="containsText" text="In Question">
      <formula>NOT(ISERROR(SEARCH("In Question",AX209)))</formula>
    </cfRule>
    <cfRule type="containsText" dxfId="766" priority="505" operator="containsText" text="Continued">
      <formula>NOT(ISERROR(SEARCH("Continued",AX209)))</formula>
    </cfRule>
  </conditionalFormatting>
  <conditionalFormatting sqref="AV209:AW209">
    <cfRule type="containsText" dxfId="765" priority="500" operator="containsText" text="Discontinued">
      <formula>NOT(ISERROR(SEARCH("Discontinued",AV209)))</formula>
    </cfRule>
    <cfRule type="containsText" dxfId="764" priority="501" operator="containsText" text="In Question">
      <formula>NOT(ISERROR(SEARCH("In Question",AV209)))</formula>
    </cfRule>
    <cfRule type="containsText" dxfId="763" priority="502" operator="containsText" text="Continued">
      <formula>NOT(ISERROR(SEARCH("Continued",AV209)))</formula>
    </cfRule>
  </conditionalFormatting>
  <conditionalFormatting sqref="AN209:AU209">
    <cfRule type="containsText" dxfId="762" priority="497" operator="containsText" text="Discontinued">
      <formula>NOT(ISERROR(SEARCH("Discontinued",AN209)))</formula>
    </cfRule>
    <cfRule type="containsText" dxfId="761" priority="498" operator="containsText" text="In Question">
      <formula>NOT(ISERROR(SEARCH("In Question",AN209)))</formula>
    </cfRule>
    <cfRule type="containsText" dxfId="760" priority="499" operator="containsText" text="Continued">
      <formula>NOT(ISERROR(SEARCH("Continued",AN209)))</formula>
    </cfRule>
  </conditionalFormatting>
  <conditionalFormatting sqref="Z209:AB209 AL209:AM209 AJ209 AH209 AF209 AD209">
    <cfRule type="containsText" dxfId="759" priority="494" operator="containsText" text="Discontinued">
      <formula>NOT(ISERROR(SEARCH("Discontinued",Z209)))</formula>
    </cfRule>
    <cfRule type="containsText" dxfId="758" priority="495" operator="containsText" text="In Question">
      <formula>NOT(ISERROR(SEARCH("In Question",Z209)))</formula>
    </cfRule>
    <cfRule type="containsText" dxfId="757" priority="496" operator="containsText" text="Continued">
      <formula>NOT(ISERROR(SEARCH("Continued",Z209)))</formula>
    </cfRule>
  </conditionalFormatting>
  <conditionalFormatting sqref="AX210:BA210">
    <cfRule type="containsText" dxfId="756" priority="491" operator="containsText" text="Discontinued">
      <formula>NOT(ISERROR(SEARCH("Discontinued",AX210)))</formula>
    </cfRule>
    <cfRule type="containsText" dxfId="755" priority="492" operator="containsText" text="In Question">
      <formula>NOT(ISERROR(SEARCH("In Question",AX210)))</formula>
    </cfRule>
    <cfRule type="containsText" dxfId="754" priority="493" operator="containsText" text="Continued">
      <formula>NOT(ISERROR(SEARCH("Continued",AX210)))</formula>
    </cfRule>
  </conditionalFormatting>
  <conditionalFormatting sqref="AV210:AW210">
    <cfRule type="containsText" dxfId="753" priority="488" operator="containsText" text="Discontinued">
      <formula>NOT(ISERROR(SEARCH("Discontinued",AV210)))</formula>
    </cfRule>
    <cfRule type="containsText" dxfId="752" priority="489" operator="containsText" text="In Question">
      <formula>NOT(ISERROR(SEARCH("In Question",AV210)))</formula>
    </cfRule>
    <cfRule type="containsText" dxfId="751" priority="490" operator="containsText" text="Continued">
      <formula>NOT(ISERROR(SEARCH("Continued",AV210)))</formula>
    </cfRule>
  </conditionalFormatting>
  <conditionalFormatting sqref="AN210:AU210">
    <cfRule type="containsText" dxfId="750" priority="485" operator="containsText" text="Discontinued">
      <formula>NOT(ISERROR(SEARCH("Discontinued",AN210)))</formula>
    </cfRule>
    <cfRule type="containsText" dxfId="749" priority="486" operator="containsText" text="In Question">
      <formula>NOT(ISERROR(SEARCH("In Question",AN210)))</formula>
    </cfRule>
    <cfRule type="containsText" dxfId="748" priority="487" operator="containsText" text="Continued">
      <formula>NOT(ISERROR(SEARCH("Continued",AN210)))</formula>
    </cfRule>
  </conditionalFormatting>
  <conditionalFormatting sqref="Z210:AB210 AL210:AM210 AJ210 AH210 AF210 AD210">
    <cfRule type="containsText" dxfId="747" priority="482" operator="containsText" text="Discontinued">
      <formula>NOT(ISERROR(SEARCH("Discontinued",Z210)))</formula>
    </cfRule>
    <cfRule type="containsText" dxfId="746" priority="483" operator="containsText" text="In Question">
      <formula>NOT(ISERROR(SEARCH("In Question",Z210)))</formula>
    </cfRule>
    <cfRule type="containsText" dxfId="745" priority="484" operator="containsText" text="Continued">
      <formula>NOT(ISERROR(SEARCH("Continued",Z210)))</formula>
    </cfRule>
  </conditionalFormatting>
  <conditionalFormatting sqref="AX211:BA211">
    <cfRule type="containsText" dxfId="744" priority="479" operator="containsText" text="Discontinued">
      <formula>NOT(ISERROR(SEARCH("Discontinued",AX211)))</formula>
    </cfRule>
    <cfRule type="containsText" dxfId="743" priority="480" operator="containsText" text="In Question">
      <formula>NOT(ISERROR(SEARCH("In Question",AX211)))</formula>
    </cfRule>
    <cfRule type="containsText" dxfId="742" priority="481" operator="containsText" text="Continued">
      <formula>NOT(ISERROR(SEARCH("Continued",AX211)))</formula>
    </cfRule>
  </conditionalFormatting>
  <conditionalFormatting sqref="AV211:AW211">
    <cfRule type="containsText" dxfId="741" priority="476" operator="containsText" text="Discontinued">
      <formula>NOT(ISERROR(SEARCH("Discontinued",AV211)))</formula>
    </cfRule>
    <cfRule type="containsText" dxfId="740" priority="477" operator="containsText" text="In Question">
      <formula>NOT(ISERROR(SEARCH("In Question",AV211)))</formula>
    </cfRule>
    <cfRule type="containsText" dxfId="739" priority="478" operator="containsText" text="Continued">
      <formula>NOT(ISERROR(SEARCH("Continued",AV211)))</formula>
    </cfRule>
  </conditionalFormatting>
  <conditionalFormatting sqref="AN211:AU211">
    <cfRule type="containsText" dxfId="738" priority="473" operator="containsText" text="Discontinued">
      <formula>NOT(ISERROR(SEARCH("Discontinued",AN211)))</formula>
    </cfRule>
    <cfRule type="containsText" dxfId="737" priority="474" operator="containsText" text="In Question">
      <formula>NOT(ISERROR(SEARCH("In Question",AN211)))</formula>
    </cfRule>
    <cfRule type="containsText" dxfId="736" priority="475" operator="containsText" text="Continued">
      <formula>NOT(ISERROR(SEARCH("Continued",AN211)))</formula>
    </cfRule>
  </conditionalFormatting>
  <conditionalFormatting sqref="Z211:AB211 AL211:AM211 AJ211 AH211 AF211 AD211">
    <cfRule type="containsText" dxfId="735" priority="470" operator="containsText" text="Discontinued">
      <formula>NOT(ISERROR(SEARCH("Discontinued",Z211)))</formula>
    </cfRule>
    <cfRule type="containsText" dxfId="734" priority="471" operator="containsText" text="In Question">
      <formula>NOT(ISERROR(SEARCH("In Question",Z211)))</formula>
    </cfRule>
    <cfRule type="containsText" dxfId="733" priority="472" operator="containsText" text="Continued">
      <formula>NOT(ISERROR(SEARCH("Continued",Z211)))</formula>
    </cfRule>
  </conditionalFormatting>
  <conditionalFormatting sqref="AX231:BA231">
    <cfRule type="containsText" dxfId="732" priority="467" operator="containsText" text="Discontinued">
      <formula>NOT(ISERROR(SEARCH("Discontinued",AX231)))</formula>
    </cfRule>
    <cfRule type="containsText" dxfId="731" priority="468" operator="containsText" text="In Question">
      <formula>NOT(ISERROR(SEARCH("In Question",AX231)))</formula>
    </cfRule>
    <cfRule type="containsText" dxfId="730" priority="469" operator="containsText" text="Continued">
      <formula>NOT(ISERROR(SEARCH("Continued",AX231)))</formula>
    </cfRule>
  </conditionalFormatting>
  <conditionalFormatting sqref="AV231:AW231">
    <cfRule type="containsText" dxfId="729" priority="464" operator="containsText" text="Discontinued">
      <formula>NOT(ISERROR(SEARCH("Discontinued",AV231)))</formula>
    </cfRule>
    <cfRule type="containsText" dxfId="728" priority="465" operator="containsText" text="In Question">
      <formula>NOT(ISERROR(SEARCH("In Question",AV231)))</formula>
    </cfRule>
    <cfRule type="containsText" dxfId="727" priority="466" operator="containsText" text="Continued">
      <formula>NOT(ISERROR(SEARCH("Continued",AV231)))</formula>
    </cfRule>
  </conditionalFormatting>
  <conditionalFormatting sqref="AN231:AU231">
    <cfRule type="containsText" dxfId="726" priority="461" operator="containsText" text="Discontinued">
      <formula>NOT(ISERROR(SEARCH("Discontinued",AN231)))</formula>
    </cfRule>
    <cfRule type="containsText" dxfId="725" priority="462" operator="containsText" text="In Question">
      <formula>NOT(ISERROR(SEARCH("In Question",AN231)))</formula>
    </cfRule>
    <cfRule type="containsText" dxfId="724" priority="463" operator="containsText" text="Continued">
      <formula>NOT(ISERROR(SEARCH("Continued",AN231)))</formula>
    </cfRule>
  </conditionalFormatting>
  <conditionalFormatting sqref="Z231:AB231 AL231:AM231 AJ231 AH231 AF231 AD231">
    <cfRule type="containsText" dxfId="723" priority="458" operator="containsText" text="Discontinued">
      <formula>NOT(ISERROR(SEARCH("Discontinued",Z231)))</formula>
    </cfRule>
    <cfRule type="containsText" dxfId="722" priority="459" operator="containsText" text="In Question">
      <formula>NOT(ISERROR(SEARCH("In Question",Z231)))</formula>
    </cfRule>
    <cfRule type="containsText" dxfId="721" priority="460" operator="containsText" text="Continued">
      <formula>NOT(ISERROR(SEARCH("Continued",Z231)))</formula>
    </cfRule>
  </conditionalFormatting>
  <conditionalFormatting sqref="AX232:BA232">
    <cfRule type="containsText" dxfId="720" priority="455" operator="containsText" text="Discontinued">
      <formula>NOT(ISERROR(SEARCH("Discontinued",AX232)))</formula>
    </cfRule>
    <cfRule type="containsText" dxfId="719" priority="456" operator="containsText" text="In Question">
      <formula>NOT(ISERROR(SEARCH("In Question",AX232)))</formula>
    </cfRule>
    <cfRule type="containsText" dxfId="718" priority="457" operator="containsText" text="Continued">
      <formula>NOT(ISERROR(SEARCH("Continued",AX232)))</formula>
    </cfRule>
  </conditionalFormatting>
  <conditionalFormatting sqref="AV232:AW232">
    <cfRule type="containsText" dxfId="717" priority="452" operator="containsText" text="Discontinued">
      <formula>NOT(ISERROR(SEARCH("Discontinued",AV232)))</formula>
    </cfRule>
    <cfRule type="containsText" dxfId="716" priority="453" operator="containsText" text="In Question">
      <formula>NOT(ISERROR(SEARCH("In Question",AV232)))</formula>
    </cfRule>
    <cfRule type="containsText" dxfId="715" priority="454" operator="containsText" text="Continued">
      <formula>NOT(ISERROR(SEARCH("Continued",AV232)))</formula>
    </cfRule>
  </conditionalFormatting>
  <conditionalFormatting sqref="AN232:AU232">
    <cfRule type="containsText" dxfId="714" priority="449" operator="containsText" text="Discontinued">
      <formula>NOT(ISERROR(SEARCH("Discontinued",AN232)))</formula>
    </cfRule>
    <cfRule type="containsText" dxfId="713" priority="450" operator="containsText" text="In Question">
      <formula>NOT(ISERROR(SEARCH("In Question",AN232)))</formula>
    </cfRule>
    <cfRule type="containsText" dxfId="712" priority="451" operator="containsText" text="Continued">
      <formula>NOT(ISERROR(SEARCH("Continued",AN232)))</formula>
    </cfRule>
  </conditionalFormatting>
  <conditionalFormatting sqref="Z232:AB232 AL232:AM232 AJ232 AH232 AF232 AD232">
    <cfRule type="containsText" dxfId="711" priority="446" operator="containsText" text="Discontinued">
      <formula>NOT(ISERROR(SEARCH("Discontinued",Z232)))</formula>
    </cfRule>
    <cfRule type="containsText" dxfId="710" priority="447" operator="containsText" text="In Question">
      <formula>NOT(ISERROR(SEARCH("In Question",Z232)))</formula>
    </cfRule>
    <cfRule type="containsText" dxfId="709" priority="448" operator="containsText" text="Continued">
      <formula>NOT(ISERROR(SEARCH("Continued",Z232)))</formula>
    </cfRule>
  </conditionalFormatting>
  <conditionalFormatting sqref="AX233:BA233">
    <cfRule type="containsText" dxfId="708" priority="443" operator="containsText" text="Discontinued">
      <formula>NOT(ISERROR(SEARCH("Discontinued",AX233)))</formula>
    </cfRule>
    <cfRule type="containsText" dxfId="707" priority="444" operator="containsText" text="In Question">
      <formula>NOT(ISERROR(SEARCH("In Question",AX233)))</formula>
    </cfRule>
    <cfRule type="containsText" dxfId="706" priority="445" operator="containsText" text="Continued">
      <formula>NOT(ISERROR(SEARCH("Continued",AX233)))</formula>
    </cfRule>
  </conditionalFormatting>
  <conditionalFormatting sqref="AV233:AW233">
    <cfRule type="containsText" dxfId="705" priority="440" operator="containsText" text="Discontinued">
      <formula>NOT(ISERROR(SEARCH("Discontinued",AV233)))</formula>
    </cfRule>
    <cfRule type="containsText" dxfId="704" priority="441" operator="containsText" text="In Question">
      <formula>NOT(ISERROR(SEARCH("In Question",AV233)))</formula>
    </cfRule>
    <cfRule type="containsText" dxfId="703" priority="442" operator="containsText" text="Continued">
      <formula>NOT(ISERROR(SEARCH("Continued",AV233)))</formula>
    </cfRule>
  </conditionalFormatting>
  <conditionalFormatting sqref="AN233:AU233">
    <cfRule type="containsText" dxfId="702" priority="437" operator="containsText" text="Discontinued">
      <formula>NOT(ISERROR(SEARCH("Discontinued",AN233)))</formula>
    </cfRule>
    <cfRule type="containsText" dxfId="701" priority="438" operator="containsText" text="In Question">
      <formula>NOT(ISERROR(SEARCH("In Question",AN233)))</formula>
    </cfRule>
    <cfRule type="containsText" dxfId="700" priority="439" operator="containsText" text="Continued">
      <formula>NOT(ISERROR(SEARCH("Continued",AN233)))</formula>
    </cfRule>
  </conditionalFormatting>
  <conditionalFormatting sqref="Z233:AB233 AL233:AM233 AJ233 AH233 AF233 AD233">
    <cfRule type="containsText" dxfId="699" priority="434" operator="containsText" text="Discontinued">
      <formula>NOT(ISERROR(SEARCH("Discontinued",Z233)))</formula>
    </cfRule>
    <cfRule type="containsText" dxfId="698" priority="435" operator="containsText" text="In Question">
      <formula>NOT(ISERROR(SEARCH("In Question",Z233)))</formula>
    </cfRule>
    <cfRule type="containsText" dxfId="697" priority="436" operator="containsText" text="Continued">
      <formula>NOT(ISERROR(SEARCH("Continued",Z233)))</formula>
    </cfRule>
  </conditionalFormatting>
  <conditionalFormatting sqref="AX234:BA234">
    <cfRule type="containsText" dxfId="696" priority="431" operator="containsText" text="Discontinued">
      <formula>NOT(ISERROR(SEARCH("Discontinued",AX234)))</formula>
    </cfRule>
    <cfRule type="containsText" dxfId="695" priority="432" operator="containsText" text="In Question">
      <formula>NOT(ISERROR(SEARCH("In Question",AX234)))</formula>
    </cfRule>
    <cfRule type="containsText" dxfId="694" priority="433" operator="containsText" text="Continued">
      <formula>NOT(ISERROR(SEARCH("Continued",AX234)))</formula>
    </cfRule>
  </conditionalFormatting>
  <conditionalFormatting sqref="AV234:AW234">
    <cfRule type="containsText" dxfId="693" priority="428" operator="containsText" text="Discontinued">
      <formula>NOT(ISERROR(SEARCH("Discontinued",AV234)))</formula>
    </cfRule>
    <cfRule type="containsText" dxfId="692" priority="429" operator="containsText" text="In Question">
      <formula>NOT(ISERROR(SEARCH("In Question",AV234)))</formula>
    </cfRule>
    <cfRule type="containsText" dxfId="691" priority="430" operator="containsText" text="Continued">
      <formula>NOT(ISERROR(SEARCH("Continued",AV234)))</formula>
    </cfRule>
  </conditionalFormatting>
  <conditionalFormatting sqref="AN234:AU234">
    <cfRule type="containsText" dxfId="690" priority="425" operator="containsText" text="Discontinued">
      <formula>NOT(ISERROR(SEARCH("Discontinued",AN234)))</formula>
    </cfRule>
    <cfRule type="containsText" dxfId="689" priority="426" operator="containsText" text="In Question">
      <formula>NOT(ISERROR(SEARCH("In Question",AN234)))</formula>
    </cfRule>
    <cfRule type="containsText" dxfId="688" priority="427" operator="containsText" text="Continued">
      <formula>NOT(ISERROR(SEARCH("Continued",AN234)))</formula>
    </cfRule>
  </conditionalFormatting>
  <conditionalFormatting sqref="Z234:AB234 AL234:AM234 AJ234 AH234 AF234 AD234">
    <cfRule type="containsText" dxfId="687" priority="422" operator="containsText" text="Discontinued">
      <formula>NOT(ISERROR(SEARCH("Discontinued",Z234)))</formula>
    </cfRule>
    <cfRule type="containsText" dxfId="686" priority="423" operator="containsText" text="In Question">
      <formula>NOT(ISERROR(SEARCH("In Question",Z234)))</formula>
    </cfRule>
    <cfRule type="containsText" dxfId="685" priority="424" operator="containsText" text="Continued">
      <formula>NOT(ISERROR(SEARCH("Continued",Z234)))</formula>
    </cfRule>
  </conditionalFormatting>
  <conditionalFormatting sqref="AX235:BA235">
    <cfRule type="containsText" dxfId="684" priority="419" operator="containsText" text="Discontinued">
      <formula>NOT(ISERROR(SEARCH("Discontinued",AX235)))</formula>
    </cfRule>
    <cfRule type="containsText" dxfId="683" priority="420" operator="containsText" text="In Question">
      <formula>NOT(ISERROR(SEARCH("In Question",AX235)))</formula>
    </cfRule>
    <cfRule type="containsText" dxfId="682" priority="421" operator="containsText" text="Continued">
      <formula>NOT(ISERROR(SEARCH("Continued",AX235)))</formula>
    </cfRule>
  </conditionalFormatting>
  <conditionalFormatting sqref="AV235:AW235">
    <cfRule type="containsText" dxfId="681" priority="416" operator="containsText" text="Discontinued">
      <formula>NOT(ISERROR(SEARCH("Discontinued",AV235)))</formula>
    </cfRule>
    <cfRule type="containsText" dxfId="680" priority="417" operator="containsText" text="In Question">
      <formula>NOT(ISERROR(SEARCH("In Question",AV235)))</formula>
    </cfRule>
    <cfRule type="containsText" dxfId="679" priority="418" operator="containsText" text="Continued">
      <formula>NOT(ISERROR(SEARCH("Continued",AV235)))</formula>
    </cfRule>
  </conditionalFormatting>
  <conditionalFormatting sqref="AN235:AU235">
    <cfRule type="containsText" dxfId="678" priority="413" operator="containsText" text="Discontinued">
      <formula>NOT(ISERROR(SEARCH("Discontinued",AN235)))</formula>
    </cfRule>
    <cfRule type="containsText" dxfId="677" priority="414" operator="containsText" text="In Question">
      <formula>NOT(ISERROR(SEARCH("In Question",AN235)))</formula>
    </cfRule>
    <cfRule type="containsText" dxfId="676" priority="415" operator="containsText" text="Continued">
      <formula>NOT(ISERROR(SEARCH("Continued",AN235)))</formula>
    </cfRule>
  </conditionalFormatting>
  <conditionalFormatting sqref="Z235:AB235 AL235:AM235 AJ235 AH235 AF235 AD235">
    <cfRule type="containsText" dxfId="675" priority="410" operator="containsText" text="Discontinued">
      <formula>NOT(ISERROR(SEARCH("Discontinued",Z235)))</formula>
    </cfRule>
    <cfRule type="containsText" dxfId="674" priority="411" operator="containsText" text="In Question">
      <formula>NOT(ISERROR(SEARCH("In Question",Z235)))</formula>
    </cfRule>
    <cfRule type="containsText" dxfId="673" priority="412" operator="containsText" text="Continued">
      <formula>NOT(ISERROR(SEARCH("Continued",Z235)))</formula>
    </cfRule>
  </conditionalFormatting>
  <conditionalFormatting sqref="AX236:BA236">
    <cfRule type="containsText" dxfId="672" priority="407" operator="containsText" text="Discontinued">
      <formula>NOT(ISERROR(SEARCH("Discontinued",AX236)))</formula>
    </cfRule>
    <cfRule type="containsText" dxfId="671" priority="408" operator="containsText" text="In Question">
      <formula>NOT(ISERROR(SEARCH("In Question",AX236)))</formula>
    </cfRule>
    <cfRule type="containsText" dxfId="670" priority="409" operator="containsText" text="Continued">
      <formula>NOT(ISERROR(SEARCH("Continued",AX236)))</formula>
    </cfRule>
  </conditionalFormatting>
  <conditionalFormatting sqref="AV236:AW236">
    <cfRule type="containsText" dxfId="669" priority="404" operator="containsText" text="Discontinued">
      <formula>NOT(ISERROR(SEARCH("Discontinued",AV236)))</formula>
    </cfRule>
    <cfRule type="containsText" dxfId="668" priority="405" operator="containsText" text="In Question">
      <formula>NOT(ISERROR(SEARCH("In Question",AV236)))</formula>
    </cfRule>
    <cfRule type="containsText" dxfId="667" priority="406" operator="containsText" text="Continued">
      <formula>NOT(ISERROR(SEARCH("Continued",AV236)))</formula>
    </cfRule>
  </conditionalFormatting>
  <conditionalFormatting sqref="AN236:AU236">
    <cfRule type="containsText" dxfId="666" priority="401" operator="containsText" text="Discontinued">
      <formula>NOT(ISERROR(SEARCH("Discontinued",AN236)))</formula>
    </cfRule>
    <cfRule type="containsText" dxfId="665" priority="402" operator="containsText" text="In Question">
      <formula>NOT(ISERROR(SEARCH("In Question",AN236)))</formula>
    </cfRule>
    <cfRule type="containsText" dxfId="664" priority="403" operator="containsText" text="Continued">
      <formula>NOT(ISERROR(SEARCH("Continued",AN236)))</formula>
    </cfRule>
  </conditionalFormatting>
  <conditionalFormatting sqref="Z236:AB236 AL236:AM236 AJ236 AH236 AF236 AD236">
    <cfRule type="containsText" dxfId="663" priority="398" operator="containsText" text="Discontinued">
      <formula>NOT(ISERROR(SEARCH("Discontinued",Z236)))</formula>
    </cfRule>
    <cfRule type="containsText" dxfId="662" priority="399" operator="containsText" text="In Question">
      <formula>NOT(ISERROR(SEARCH("In Question",Z236)))</formula>
    </cfRule>
    <cfRule type="containsText" dxfId="661" priority="400" operator="containsText" text="Continued">
      <formula>NOT(ISERROR(SEARCH("Continued",Z236)))</formula>
    </cfRule>
  </conditionalFormatting>
  <conditionalFormatting sqref="AX237:BA237">
    <cfRule type="containsText" dxfId="660" priority="395" operator="containsText" text="Discontinued">
      <formula>NOT(ISERROR(SEARCH("Discontinued",AX237)))</formula>
    </cfRule>
    <cfRule type="containsText" dxfId="659" priority="396" operator="containsText" text="In Question">
      <formula>NOT(ISERROR(SEARCH("In Question",AX237)))</formula>
    </cfRule>
    <cfRule type="containsText" dxfId="658" priority="397" operator="containsText" text="Continued">
      <formula>NOT(ISERROR(SEARCH("Continued",AX237)))</formula>
    </cfRule>
  </conditionalFormatting>
  <conditionalFormatting sqref="AV237:AW237">
    <cfRule type="containsText" dxfId="657" priority="392" operator="containsText" text="Discontinued">
      <formula>NOT(ISERROR(SEARCH("Discontinued",AV237)))</formula>
    </cfRule>
    <cfRule type="containsText" dxfId="656" priority="393" operator="containsText" text="In Question">
      <formula>NOT(ISERROR(SEARCH("In Question",AV237)))</formula>
    </cfRule>
    <cfRule type="containsText" dxfId="655" priority="394" operator="containsText" text="Continued">
      <formula>NOT(ISERROR(SEARCH("Continued",AV237)))</formula>
    </cfRule>
  </conditionalFormatting>
  <conditionalFormatting sqref="AN123:AO123">
    <cfRule type="containsText" dxfId="654" priority="158" operator="containsText" text="Discontinued">
      <formula>NOT(ISERROR(SEARCH("Discontinued",AN123)))</formula>
    </cfRule>
    <cfRule type="containsText" dxfId="653" priority="159" operator="containsText" text="In Question">
      <formula>NOT(ISERROR(SEARCH("In Question",AN123)))</formula>
    </cfRule>
    <cfRule type="containsText" dxfId="652" priority="160" operator="containsText" text="Continued">
      <formula>NOT(ISERROR(SEARCH("Continued",AN123)))</formula>
    </cfRule>
  </conditionalFormatting>
  <conditionalFormatting sqref="AN237:AU237">
    <cfRule type="containsText" dxfId="651" priority="389" operator="containsText" text="Discontinued">
      <formula>NOT(ISERROR(SEARCH("Discontinued",AN237)))</formula>
    </cfRule>
    <cfRule type="containsText" dxfId="650" priority="390" operator="containsText" text="In Question">
      <formula>NOT(ISERROR(SEARCH("In Question",AN237)))</formula>
    </cfRule>
    <cfRule type="containsText" dxfId="649" priority="391" operator="containsText" text="Continued">
      <formula>NOT(ISERROR(SEARCH("Continued",AN237)))</formula>
    </cfRule>
  </conditionalFormatting>
  <conditionalFormatting sqref="Z237:AB237 AL237:AM237 AJ237 AH237 AF237 AD237">
    <cfRule type="containsText" dxfId="648" priority="386" operator="containsText" text="Discontinued">
      <formula>NOT(ISERROR(SEARCH("Discontinued",Z237)))</formula>
    </cfRule>
    <cfRule type="containsText" dxfId="647" priority="387" operator="containsText" text="In Question">
      <formula>NOT(ISERROR(SEARCH("In Question",Z237)))</formula>
    </cfRule>
    <cfRule type="containsText" dxfId="646" priority="388" operator="containsText" text="Continued">
      <formula>NOT(ISERROR(SEARCH("Continued",Z237)))</formula>
    </cfRule>
  </conditionalFormatting>
  <conditionalFormatting sqref="AX238:BA238">
    <cfRule type="containsText" dxfId="645" priority="383" operator="containsText" text="Discontinued">
      <formula>NOT(ISERROR(SEARCH("Discontinued",AX238)))</formula>
    </cfRule>
    <cfRule type="containsText" dxfId="644" priority="384" operator="containsText" text="In Question">
      <formula>NOT(ISERROR(SEARCH("In Question",AX238)))</formula>
    </cfRule>
    <cfRule type="containsText" dxfId="643" priority="385" operator="containsText" text="Continued">
      <formula>NOT(ISERROR(SEARCH("Continued",AX238)))</formula>
    </cfRule>
  </conditionalFormatting>
  <conditionalFormatting sqref="AV238:AW238">
    <cfRule type="containsText" dxfId="642" priority="380" operator="containsText" text="Discontinued">
      <formula>NOT(ISERROR(SEARCH("Discontinued",AV238)))</formula>
    </cfRule>
    <cfRule type="containsText" dxfId="641" priority="381" operator="containsText" text="In Question">
      <formula>NOT(ISERROR(SEARCH("In Question",AV238)))</formula>
    </cfRule>
    <cfRule type="containsText" dxfId="640" priority="382" operator="containsText" text="Continued">
      <formula>NOT(ISERROR(SEARCH("Continued",AV238)))</formula>
    </cfRule>
  </conditionalFormatting>
  <conditionalFormatting sqref="AN238:AU238">
    <cfRule type="containsText" dxfId="639" priority="377" operator="containsText" text="Discontinued">
      <formula>NOT(ISERROR(SEARCH("Discontinued",AN238)))</formula>
    </cfRule>
    <cfRule type="containsText" dxfId="638" priority="378" operator="containsText" text="In Question">
      <formula>NOT(ISERROR(SEARCH("In Question",AN238)))</formula>
    </cfRule>
    <cfRule type="containsText" dxfId="637" priority="379" operator="containsText" text="Continued">
      <formula>NOT(ISERROR(SEARCH("Continued",AN238)))</formula>
    </cfRule>
  </conditionalFormatting>
  <conditionalFormatting sqref="Z238:AB238 AL238:AM238 AJ238 AH238 AF238 AD238">
    <cfRule type="containsText" dxfId="636" priority="374" operator="containsText" text="Discontinued">
      <formula>NOT(ISERROR(SEARCH("Discontinued",Z238)))</formula>
    </cfRule>
    <cfRule type="containsText" dxfId="635" priority="375" operator="containsText" text="In Question">
      <formula>NOT(ISERROR(SEARCH("In Question",Z238)))</formula>
    </cfRule>
    <cfRule type="containsText" dxfId="634" priority="376" operator="containsText" text="Continued">
      <formula>NOT(ISERROR(SEARCH("Continued",Z238)))</formula>
    </cfRule>
  </conditionalFormatting>
  <conditionalFormatting sqref="AX239:BA239">
    <cfRule type="containsText" dxfId="633" priority="371" operator="containsText" text="Discontinued">
      <formula>NOT(ISERROR(SEARCH("Discontinued",AX239)))</formula>
    </cfRule>
    <cfRule type="containsText" dxfId="632" priority="372" operator="containsText" text="In Question">
      <formula>NOT(ISERROR(SEARCH("In Question",AX239)))</formula>
    </cfRule>
    <cfRule type="containsText" dxfId="631" priority="373" operator="containsText" text="Continued">
      <formula>NOT(ISERROR(SEARCH("Continued",AX239)))</formula>
    </cfRule>
  </conditionalFormatting>
  <conditionalFormatting sqref="AV239:AW239">
    <cfRule type="containsText" dxfId="630" priority="368" operator="containsText" text="Discontinued">
      <formula>NOT(ISERROR(SEARCH("Discontinued",AV239)))</formula>
    </cfRule>
    <cfRule type="containsText" dxfId="629" priority="369" operator="containsText" text="In Question">
      <formula>NOT(ISERROR(SEARCH("In Question",AV239)))</formula>
    </cfRule>
    <cfRule type="containsText" dxfId="628" priority="370" operator="containsText" text="Continued">
      <formula>NOT(ISERROR(SEARCH("Continued",AV239)))</formula>
    </cfRule>
  </conditionalFormatting>
  <conditionalFormatting sqref="AN239:AU239">
    <cfRule type="containsText" dxfId="627" priority="365" operator="containsText" text="Discontinued">
      <formula>NOT(ISERROR(SEARCH("Discontinued",AN239)))</formula>
    </cfRule>
    <cfRule type="containsText" dxfId="626" priority="366" operator="containsText" text="In Question">
      <formula>NOT(ISERROR(SEARCH("In Question",AN239)))</formula>
    </cfRule>
    <cfRule type="containsText" dxfId="625" priority="367" operator="containsText" text="Continued">
      <formula>NOT(ISERROR(SEARCH("Continued",AN239)))</formula>
    </cfRule>
  </conditionalFormatting>
  <conditionalFormatting sqref="Z239:AB239 AL239:AM239 AJ239 AH239 AF239 AD239">
    <cfRule type="containsText" dxfId="624" priority="362" operator="containsText" text="Discontinued">
      <formula>NOT(ISERROR(SEARCH("Discontinued",Z239)))</formula>
    </cfRule>
    <cfRule type="containsText" dxfId="623" priority="363" operator="containsText" text="In Question">
      <formula>NOT(ISERROR(SEARCH("In Question",Z239)))</formula>
    </cfRule>
    <cfRule type="containsText" dxfId="622" priority="364" operator="containsText" text="Continued">
      <formula>NOT(ISERROR(SEARCH("Continued",Z239)))</formula>
    </cfRule>
  </conditionalFormatting>
  <conditionalFormatting sqref="AX240:BA240">
    <cfRule type="containsText" dxfId="621" priority="359" operator="containsText" text="Discontinued">
      <formula>NOT(ISERROR(SEARCH("Discontinued",AX240)))</formula>
    </cfRule>
    <cfRule type="containsText" dxfId="620" priority="360" operator="containsText" text="In Question">
      <formula>NOT(ISERROR(SEARCH("In Question",AX240)))</formula>
    </cfRule>
    <cfRule type="containsText" dxfId="619" priority="361" operator="containsText" text="Continued">
      <formula>NOT(ISERROR(SEARCH("Continued",AX240)))</formula>
    </cfRule>
  </conditionalFormatting>
  <conditionalFormatting sqref="AV240:AW240">
    <cfRule type="containsText" dxfId="618" priority="356" operator="containsText" text="Discontinued">
      <formula>NOT(ISERROR(SEARCH("Discontinued",AV240)))</formula>
    </cfRule>
    <cfRule type="containsText" dxfId="617" priority="357" operator="containsText" text="In Question">
      <formula>NOT(ISERROR(SEARCH("In Question",AV240)))</formula>
    </cfRule>
    <cfRule type="containsText" dxfId="616" priority="358" operator="containsText" text="Continued">
      <formula>NOT(ISERROR(SEARCH("Continued",AV240)))</formula>
    </cfRule>
  </conditionalFormatting>
  <conditionalFormatting sqref="AN240:AU240">
    <cfRule type="containsText" dxfId="615" priority="353" operator="containsText" text="Discontinued">
      <formula>NOT(ISERROR(SEARCH("Discontinued",AN240)))</formula>
    </cfRule>
    <cfRule type="containsText" dxfId="614" priority="354" operator="containsText" text="In Question">
      <formula>NOT(ISERROR(SEARCH("In Question",AN240)))</formula>
    </cfRule>
    <cfRule type="containsText" dxfId="613" priority="355" operator="containsText" text="Continued">
      <formula>NOT(ISERROR(SEARCH("Continued",AN240)))</formula>
    </cfRule>
  </conditionalFormatting>
  <conditionalFormatting sqref="Z240:AB240 AL240:AM240 AJ240 AH240 AF240 AD240">
    <cfRule type="containsText" dxfId="612" priority="350" operator="containsText" text="Discontinued">
      <formula>NOT(ISERROR(SEARCH("Discontinued",Z240)))</formula>
    </cfRule>
    <cfRule type="containsText" dxfId="611" priority="351" operator="containsText" text="In Question">
      <formula>NOT(ISERROR(SEARCH("In Question",Z240)))</formula>
    </cfRule>
    <cfRule type="containsText" dxfId="610" priority="352" operator="containsText" text="Continued">
      <formula>NOT(ISERROR(SEARCH("Continued",Z240)))</formula>
    </cfRule>
  </conditionalFormatting>
  <conditionalFormatting sqref="AX241:BA241">
    <cfRule type="containsText" dxfId="609" priority="347" operator="containsText" text="Discontinued">
      <formula>NOT(ISERROR(SEARCH("Discontinued",AX241)))</formula>
    </cfRule>
    <cfRule type="containsText" dxfId="608" priority="348" operator="containsText" text="In Question">
      <formula>NOT(ISERROR(SEARCH("In Question",AX241)))</formula>
    </cfRule>
    <cfRule type="containsText" dxfId="607" priority="349" operator="containsText" text="Continued">
      <formula>NOT(ISERROR(SEARCH("Continued",AX241)))</formula>
    </cfRule>
  </conditionalFormatting>
  <conditionalFormatting sqref="AV241:AW241">
    <cfRule type="containsText" dxfId="606" priority="344" operator="containsText" text="Discontinued">
      <formula>NOT(ISERROR(SEARCH("Discontinued",AV241)))</formula>
    </cfRule>
    <cfRule type="containsText" dxfId="605" priority="345" operator="containsText" text="In Question">
      <formula>NOT(ISERROR(SEARCH("In Question",AV241)))</formula>
    </cfRule>
    <cfRule type="containsText" dxfId="604" priority="346" operator="containsText" text="Continued">
      <formula>NOT(ISERROR(SEARCH("Continued",AV241)))</formula>
    </cfRule>
  </conditionalFormatting>
  <conditionalFormatting sqref="AN241:AU241">
    <cfRule type="containsText" dxfId="603" priority="341" operator="containsText" text="Discontinued">
      <formula>NOT(ISERROR(SEARCH("Discontinued",AN241)))</formula>
    </cfRule>
    <cfRule type="containsText" dxfId="602" priority="342" operator="containsText" text="In Question">
      <formula>NOT(ISERROR(SEARCH("In Question",AN241)))</formula>
    </cfRule>
    <cfRule type="containsText" dxfId="601" priority="343" operator="containsText" text="Continued">
      <formula>NOT(ISERROR(SEARCH("Continued",AN241)))</formula>
    </cfRule>
  </conditionalFormatting>
  <conditionalFormatting sqref="Z241:AB241 AL241:AM241 AJ241 AH241 AF241 AD241">
    <cfRule type="containsText" dxfId="600" priority="338" operator="containsText" text="Discontinued">
      <formula>NOT(ISERROR(SEARCH("Discontinued",Z241)))</formula>
    </cfRule>
    <cfRule type="containsText" dxfId="599" priority="339" operator="containsText" text="In Question">
      <formula>NOT(ISERROR(SEARCH("In Question",Z241)))</formula>
    </cfRule>
    <cfRule type="containsText" dxfId="598" priority="340" operator="containsText" text="Continued">
      <formula>NOT(ISERROR(SEARCH("Continued",Z241)))</formula>
    </cfRule>
  </conditionalFormatting>
  <conditionalFormatting sqref="AX242:BA242">
    <cfRule type="containsText" dxfId="597" priority="335" operator="containsText" text="Discontinued">
      <formula>NOT(ISERROR(SEARCH("Discontinued",AX242)))</formula>
    </cfRule>
    <cfRule type="containsText" dxfId="596" priority="336" operator="containsText" text="In Question">
      <formula>NOT(ISERROR(SEARCH("In Question",AX242)))</formula>
    </cfRule>
    <cfRule type="containsText" dxfId="595" priority="337" operator="containsText" text="Continued">
      <formula>NOT(ISERROR(SEARCH("Continued",AX242)))</formula>
    </cfRule>
  </conditionalFormatting>
  <conditionalFormatting sqref="AV242:AW242">
    <cfRule type="containsText" dxfId="594" priority="332" operator="containsText" text="Discontinued">
      <formula>NOT(ISERROR(SEARCH("Discontinued",AV242)))</formula>
    </cfRule>
    <cfRule type="containsText" dxfId="593" priority="333" operator="containsText" text="In Question">
      <formula>NOT(ISERROR(SEARCH("In Question",AV242)))</formula>
    </cfRule>
    <cfRule type="containsText" dxfId="592" priority="334" operator="containsText" text="Continued">
      <formula>NOT(ISERROR(SEARCH("Continued",AV242)))</formula>
    </cfRule>
  </conditionalFormatting>
  <conditionalFormatting sqref="AN242:AU242">
    <cfRule type="containsText" dxfId="591" priority="329" operator="containsText" text="Discontinued">
      <formula>NOT(ISERROR(SEARCH("Discontinued",AN242)))</formula>
    </cfRule>
    <cfRule type="containsText" dxfId="590" priority="330" operator="containsText" text="In Question">
      <formula>NOT(ISERROR(SEARCH("In Question",AN242)))</formula>
    </cfRule>
    <cfRule type="containsText" dxfId="589" priority="331" operator="containsText" text="Continued">
      <formula>NOT(ISERROR(SEARCH("Continued",AN242)))</formula>
    </cfRule>
  </conditionalFormatting>
  <conditionalFormatting sqref="Z242:AB242 AL242:AM242 AJ242 AH242 AF242 AD242">
    <cfRule type="containsText" dxfId="588" priority="326" operator="containsText" text="Discontinued">
      <formula>NOT(ISERROR(SEARCH("Discontinued",Z242)))</formula>
    </cfRule>
    <cfRule type="containsText" dxfId="587" priority="327" operator="containsText" text="In Question">
      <formula>NOT(ISERROR(SEARCH("In Question",Z242)))</formula>
    </cfRule>
    <cfRule type="containsText" dxfId="586" priority="328" operator="containsText" text="Continued">
      <formula>NOT(ISERROR(SEARCH("Continued",Z242)))</formula>
    </cfRule>
  </conditionalFormatting>
  <conditionalFormatting sqref="AX243:BA243">
    <cfRule type="containsText" dxfId="585" priority="323" operator="containsText" text="Discontinued">
      <formula>NOT(ISERROR(SEARCH("Discontinued",AX243)))</formula>
    </cfRule>
    <cfRule type="containsText" dxfId="584" priority="324" operator="containsText" text="In Question">
      <formula>NOT(ISERROR(SEARCH("In Question",AX243)))</formula>
    </cfRule>
    <cfRule type="containsText" dxfId="583" priority="325" operator="containsText" text="Continued">
      <formula>NOT(ISERROR(SEARCH("Continued",AX243)))</formula>
    </cfRule>
  </conditionalFormatting>
  <conditionalFormatting sqref="AV243:AW243">
    <cfRule type="containsText" dxfId="582" priority="320" operator="containsText" text="Discontinued">
      <formula>NOT(ISERROR(SEARCH("Discontinued",AV243)))</formula>
    </cfRule>
    <cfRule type="containsText" dxfId="581" priority="321" operator="containsText" text="In Question">
      <formula>NOT(ISERROR(SEARCH("In Question",AV243)))</formula>
    </cfRule>
    <cfRule type="containsText" dxfId="580" priority="322" operator="containsText" text="Continued">
      <formula>NOT(ISERROR(SEARCH("Continued",AV243)))</formula>
    </cfRule>
  </conditionalFormatting>
  <conditionalFormatting sqref="AN243:AU243">
    <cfRule type="containsText" dxfId="579" priority="317" operator="containsText" text="Discontinued">
      <formula>NOT(ISERROR(SEARCH("Discontinued",AN243)))</formula>
    </cfRule>
    <cfRule type="containsText" dxfId="578" priority="318" operator="containsText" text="In Question">
      <formula>NOT(ISERROR(SEARCH("In Question",AN243)))</formula>
    </cfRule>
    <cfRule type="containsText" dxfId="577" priority="319" operator="containsText" text="Continued">
      <formula>NOT(ISERROR(SEARCH("Continued",AN243)))</formula>
    </cfRule>
  </conditionalFormatting>
  <conditionalFormatting sqref="Z243:AB243 AL243:AM243 AJ243 AH243 AF243 AD243">
    <cfRule type="containsText" dxfId="576" priority="314" operator="containsText" text="Discontinued">
      <formula>NOT(ISERROR(SEARCH("Discontinued",Z243)))</formula>
    </cfRule>
    <cfRule type="containsText" dxfId="575" priority="315" operator="containsText" text="In Question">
      <formula>NOT(ISERROR(SEARCH("In Question",Z243)))</formula>
    </cfRule>
    <cfRule type="containsText" dxfId="574" priority="316" operator="containsText" text="Continued">
      <formula>NOT(ISERROR(SEARCH("Continued",Z243)))</formula>
    </cfRule>
  </conditionalFormatting>
  <conditionalFormatting sqref="AX244:BA244">
    <cfRule type="containsText" dxfId="573" priority="311" operator="containsText" text="Discontinued">
      <formula>NOT(ISERROR(SEARCH("Discontinued",AX244)))</formula>
    </cfRule>
    <cfRule type="containsText" dxfId="572" priority="312" operator="containsText" text="In Question">
      <formula>NOT(ISERROR(SEARCH("In Question",AX244)))</formula>
    </cfRule>
    <cfRule type="containsText" dxfId="571" priority="313" operator="containsText" text="Continued">
      <formula>NOT(ISERROR(SEARCH("Continued",AX244)))</formula>
    </cfRule>
  </conditionalFormatting>
  <conditionalFormatting sqref="AV244:AW244">
    <cfRule type="containsText" dxfId="570" priority="308" operator="containsText" text="Discontinued">
      <formula>NOT(ISERROR(SEARCH("Discontinued",AV244)))</formula>
    </cfRule>
    <cfRule type="containsText" dxfId="569" priority="309" operator="containsText" text="In Question">
      <formula>NOT(ISERROR(SEARCH("In Question",AV244)))</formula>
    </cfRule>
    <cfRule type="containsText" dxfId="568" priority="310" operator="containsText" text="Continued">
      <formula>NOT(ISERROR(SEARCH("Continued",AV244)))</formula>
    </cfRule>
  </conditionalFormatting>
  <conditionalFormatting sqref="AN244:AU244">
    <cfRule type="containsText" dxfId="567" priority="305" operator="containsText" text="Discontinued">
      <formula>NOT(ISERROR(SEARCH("Discontinued",AN244)))</formula>
    </cfRule>
    <cfRule type="containsText" dxfId="566" priority="306" operator="containsText" text="In Question">
      <formula>NOT(ISERROR(SEARCH("In Question",AN244)))</formula>
    </cfRule>
    <cfRule type="containsText" dxfId="565" priority="307" operator="containsText" text="Continued">
      <formula>NOT(ISERROR(SEARCH("Continued",AN244)))</formula>
    </cfRule>
  </conditionalFormatting>
  <conditionalFormatting sqref="Z244:AB244 AL244:AM244 AJ244 AH244 AF244 AD244">
    <cfRule type="containsText" dxfId="564" priority="302" operator="containsText" text="Discontinued">
      <formula>NOT(ISERROR(SEARCH("Discontinued",Z244)))</formula>
    </cfRule>
    <cfRule type="containsText" dxfId="563" priority="303" operator="containsText" text="In Question">
      <formula>NOT(ISERROR(SEARCH("In Question",Z244)))</formula>
    </cfRule>
    <cfRule type="containsText" dxfId="562" priority="304" operator="containsText" text="Continued">
      <formula>NOT(ISERROR(SEARCH("Continued",Z244)))</formula>
    </cfRule>
  </conditionalFormatting>
  <conditionalFormatting sqref="AX245:BA245">
    <cfRule type="containsText" dxfId="561" priority="299" operator="containsText" text="Discontinued">
      <formula>NOT(ISERROR(SEARCH("Discontinued",AX245)))</formula>
    </cfRule>
    <cfRule type="containsText" dxfId="560" priority="300" operator="containsText" text="In Question">
      <formula>NOT(ISERROR(SEARCH("In Question",AX245)))</formula>
    </cfRule>
    <cfRule type="containsText" dxfId="559" priority="301" operator="containsText" text="Continued">
      <formula>NOT(ISERROR(SEARCH("Continued",AX245)))</formula>
    </cfRule>
  </conditionalFormatting>
  <conditionalFormatting sqref="AX249:BA249">
    <cfRule type="containsText" dxfId="558" priority="251" operator="containsText" text="Discontinued">
      <formula>NOT(ISERROR(SEARCH("Discontinued",AX249)))</formula>
    </cfRule>
    <cfRule type="containsText" dxfId="557" priority="252" operator="containsText" text="In Question">
      <formula>NOT(ISERROR(SEARCH("In Question",AX249)))</formula>
    </cfRule>
    <cfRule type="containsText" dxfId="556" priority="253" operator="containsText" text="Continued">
      <formula>NOT(ISERROR(SEARCH("Continued",AX249)))</formula>
    </cfRule>
  </conditionalFormatting>
  <conditionalFormatting sqref="AV249:AW249">
    <cfRule type="containsText" dxfId="555" priority="248" operator="containsText" text="Discontinued">
      <formula>NOT(ISERROR(SEARCH("Discontinued",AV249)))</formula>
    </cfRule>
    <cfRule type="containsText" dxfId="554" priority="249" operator="containsText" text="In Question">
      <formula>NOT(ISERROR(SEARCH("In Question",AV249)))</formula>
    </cfRule>
    <cfRule type="containsText" dxfId="553" priority="250" operator="containsText" text="Continued">
      <formula>NOT(ISERROR(SEARCH("Continued",AV249)))</formula>
    </cfRule>
  </conditionalFormatting>
  <conditionalFormatting sqref="AN249:AU249">
    <cfRule type="containsText" dxfId="552" priority="245" operator="containsText" text="Discontinued">
      <formula>NOT(ISERROR(SEARCH("Discontinued",AN249)))</formula>
    </cfRule>
    <cfRule type="containsText" dxfId="551" priority="246" operator="containsText" text="In Question">
      <formula>NOT(ISERROR(SEARCH("In Question",AN249)))</formula>
    </cfRule>
    <cfRule type="containsText" dxfId="550" priority="247" operator="containsText" text="Continued">
      <formula>NOT(ISERROR(SEARCH("Continued",AN249)))</formula>
    </cfRule>
  </conditionalFormatting>
  <conditionalFormatting sqref="Z249:AB249 AL249:AM249 AJ249 AH249 AF249 AD249">
    <cfRule type="containsText" dxfId="549" priority="242" operator="containsText" text="Discontinued">
      <formula>NOT(ISERROR(SEARCH("Discontinued",Z249)))</formula>
    </cfRule>
    <cfRule type="containsText" dxfId="548" priority="243" operator="containsText" text="In Question">
      <formula>NOT(ISERROR(SEARCH("In Question",Z249)))</formula>
    </cfRule>
    <cfRule type="containsText" dxfId="547" priority="244" operator="containsText" text="Continued">
      <formula>NOT(ISERROR(SEARCH("Continued",Z249)))</formula>
    </cfRule>
  </conditionalFormatting>
  <conditionalFormatting sqref="AN246:AU246">
    <cfRule type="containsText" dxfId="546" priority="281" operator="containsText" text="Discontinued">
      <formula>NOT(ISERROR(SEARCH("Discontinued",AN246)))</formula>
    </cfRule>
    <cfRule type="containsText" dxfId="545" priority="282" operator="containsText" text="In Question">
      <formula>NOT(ISERROR(SEARCH("In Question",AN246)))</formula>
    </cfRule>
    <cfRule type="containsText" dxfId="544" priority="283" operator="containsText" text="Continued">
      <formula>NOT(ISERROR(SEARCH("Continued",AN246)))</formula>
    </cfRule>
  </conditionalFormatting>
  <conditionalFormatting sqref="Z246:AB246 AL246:AM246 AJ246 AH246 AF246 AD246">
    <cfRule type="containsText" dxfId="543" priority="278" operator="containsText" text="Discontinued">
      <formula>NOT(ISERROR(SEARCH("Discontinued",Z246)))</formula>
    </cfRule>
    <cfRule type="containsText" dxfId="542" priority="279" operator="containsText" text="In Question">
      <formula>NOT(ISERROR(SEARCH("In Question",Z246)))</formula>
    </cfRule>
    <cfRule type="containsText" dxfId="541" priority="280" operator="containsText" text="Continued">
      <formula>NOT(ISERROR(SEARCH("Continued",Z246)))</formula>
    </cfRule>
  </conditionalFormatting>
  <conditionalFormatting sqref="AX247:BA247">
    <cfRule type="containsText" dxfId="540" priority="275" operator="containsText" text="Discontinued">
      <formula>NOT(ISERROR(SEARCH("Discontinued",AX247)))</formula>
    </cfRule>
    <cfRule type="containsText" dxfId="539" priority="276" operator="containsText" text="In Question">
      <formula>NOT(ISERROR(SEARCH("In Question",AX247)))</formula>
    </cfRule>
    <cfRule type="containsText" dxfId="538" priority="277" operator="containsText" text="Continued">
      <formula>NOT(ISERROR(SEARCH("Continued",AX247)))</formula>
    </cfRule>
  </conditionalFormatting>
  <conditionalFormatting sqref="AV247:AW247">
    <cfRule type="containsText" dxfId="537" priority="272" operator="containsText" text="Discontinued">
      <formula>NOT(ISERROR(SEARCH("Discontinued",AV247)))</formula>
    </cfRule>
    <cfRule type="containsText" dxfId="536" priority="273" operator="containsText" text="In Question">
      <formula>NOT(ISERROR(SEARCH("In Question",AV247)))</formula>
    </cfRule>
    <cfRule type="containsText" dxfId="535" priority="274" operator="containsText" text="Continued">
      <formula>NOT(ISERROR(SEARCH("Continued",AV247)))</formula>
    </cfRule>
  </conditionalFormatting>
  <conditionalFormatting sqref="AN247:AU247">
    <cfRule type="containsText" dxfId="534" priority="269" operator="containsText" text="Discontinued">
      <formula>NOT(ISERROR(SEARCH("Discontinued",AN247)))</formula>
    </cfRule>
    <cfRule type="containsText" dxfId="533" priority="270" operator="containsText" text="In Question">
      <formula>NOT(ISERROR(SEARCH("In Question",AN247)))</formula>
    </cfRule>
    <cfRule type="containsText" dxfId="532" priority="271" operator="containsText" text="Continued">
      <formula>NOT(ISERROR(SEARCH("Continued",AN247)))</formula>
    </cfRule>
  </conditionalFormatting>
  <conditionalFormatting sqref="AX248:BA248">
    <cfRule type="containsText" dxfId="531" priority="263" operator="containsText" text="Discontinued">
      <formula>NOT(ISERROR(SEARCH("Discontinued",AX248)))</formula>
    </cfRule>
    <cfRule type="containsText" dxfId="530" priority="264" operator="containsText" text="In Question">
      <formula>NOT(ISERROR(SEARCH("In Question",AX248)))</formula>
    </cfRule>
    <cfRule type="containsText" dxfId="529" priority="265" operator="containsText" text="Continued">
      <formula>NOT(ISERROR(SEARCH("Continued",AX248)))</formula>
    </cfRule>
  </conditionalFormatting>
  <conditionalFormatting sqref="AV248:AW248">
    <cfRule type="containsText" dxfId="528" priority="260" operator="containsText" text="Discontinued">
      <formula>NOT(ISERROR(SEARCH("Discontinued",AV248)))</formula>
    </cfRule>
    <cfRule type="containsText" dxfId="527" priority="261" operator="containsText" text="In Question">
      <formula>NOT(ISERROR(SEARCH("In Question",AV248)))</formula>
    </cfRule>
    <cfRule type="containsText" dxfId="526" priority="262" operator="containsText" text="Continued">
      <formula>NOT(ISERROR(SEARCH("Continued",AV248)))</formula>
    </cfRule>
  </conditionalFormatting>
  <conditionalFormatting sqref="AN248:AU248">
    <cfRule type="containsText" dxfId="525" priority="257" operator="containsText" text="Discontinued">
      <formula>NOT(ISERROR(SEARCH("Discontinued",AN248)))</formula>
    </cfRule>
    <cfRule type="containsText" dxfId="524" priority="258" operator="containsText" text="In Question">
      <formula>NOT(ISERROR(SEARCH("In Question",AN248)))</formula>
    </cfRule>
    <cfRule type="containsText" dxfId="523" priority="259" operator="containsText" text="Continued">
      <formula>NOT(ISERROR(SEARCH("Continued",AN248)))</formula>
    </cfRule>
  </conditionalFormatting>
  <conditionalFormatting sqref="Z248:AB248 AL248:AM248 AJ248 AH248 AF248 AD248">
    <cfRule type="containsText" dxfId="522" priority="254" operator="containsText" text="Discontinued">
      <formula>NOT(ISERROR(SEARCH("Discontinued",Z248)))</formula>
    </cfRule>
    <cfRule type="containsText" dxfId="521" priority="255" operator="containsText" text="In Question">
      <formula>NOT(ISERROR(SEARCH("In Question",Z248)))</formula>
    </cfRule>
    <cfRule type="containsText" dxfId="520" priority="256" operator="containsText" text="Continued">
      <formula>NOT(ISERROR(SEARCH("Continued",Z248)))</formula>
    </cfRule>
  </conditionalFormatting>
  <conditionalFormatting sqref="AX250:BA250">
    <cfRule type="containsText" dxfId="519" priority="239" operator="containsText" text="Discontinued">
      <formula>NOT(ISERROR(SEARCH("Discontinued",AX250)))</formula>
    </cfRule>
    <cfRule type="containsText" dxfId="518" priority="240" operator="containsText" text="In Question">
      <formula>NOT(ISERROR(SEARCH("In Question",AX250)))</formula>
    </cfRule>
    <cfRule type="containsText" dxfId="517" priority="241" operator="containsText" text="Continued">
      <formula>NOT(ISERROR(SEARCH("Continued",AX250)))</formula>
    </cfRule>
  </conditionalFormatting>
  <conditionalFormatting sqref="AV250:AW250">
    <cfRule type="containsText" dxfId="516" priority="236" operator="containsText" text="Discontinued">
      <formula>NOT(ISERROR(SEARCH("Discontinued",AV250)))</formula>
    </cfRule>
    <cfRule type="containsText" dxfId="515" priority="237" operator="containsText" text="In Question">
      <formula>NOT(ISERROR(SEARCH("In Question",AV250)))</formula>
    </cfRule>
    <cfRule type="containsText" dxfId="514" priority="238" operator="containsText" text="Continued">
      <formula>NOT(ISERROR(SEARCH("Continued",AV250)))</formula>
    </cfRule>
  </conditionalFormatting>
  <conditionalFormatting sqref="AN250:AU250">
    <cfRule type="containsText" dxfId="513" priority="233" operator="containsText" text="Discontinued">
      <formula>NOT(ISERROR(SEARCH("Discontinued",AN250)))</formula>
    </cfRule>
    <cfRule type="containsText" dxfId="512" priority="234" operator="containsText" text="In Question">
      <formula>NOT(ISERROR(SEARCH("In Question",AN250)))</formula>
    </cfRule>
    <cfRule type="containsText" dxfId="511" priority="235" operator="containsText" text="Continued">
      <formula>NOT(ISERROR(SEARCH("Continued",AN250)))</formula>
    </cfRule>
  </conditionalFormatting>
  <conditionalFormatting sqref="Z250:AB250 AL250:AM250 AJ250 AH250 AF250 AD250">
    <cfRule type="containsText" dxfId="510" priority="230" operator="containsText" text="Discontinued">
      <formula>NOT(ISERROR(SEARCH("Discontinued",Z250)))</formula>
    </cfRule>
    <cfRule type="containsText" dxfId="509" priority="231" operator="containsText" text="In Question">
      <formula>NOT(ISERROR(SEARCH("In Question",Z250)))</formula>
    </cfRule>
    <cfRule type="containsText" dxfId="508" priority="232" operator="containsText" text="Continued">
      <formula>NOT(ISERROR(SEARCH("Continued",Z250)))</formula>
    </cfRule>
  </conditionalFormatting>
  <conditionalFormatting sqref="AX251:BA251">
    <cfRule type="containsText" dxfId="507" priority="227" operator="containsText" text="Discontinued">
      <formula>NOT(ISERROR(SEARCH("Discontinued",AX251)))</formula>
    </cfRule>
    <cfRule type="containsText" dxfId="506" priority="228" operator="containsText" text="In Question">
      <formula>NOT(ISERROR(SEARCH("In Question",AX251)))</formula>
    </cfRule>
    <cfRule type="containsText" dxfId="505" priority="229" operator="containsText" text="Continued">
      <formula>NOT(ISERROR(SEARCH("Continued",AX251)))</formula>
    </cfRule>
  </conditionalFormatting>
  <conditionalFormatting sqref="AV251:AW251">
    <cfRule type="containsText" dxfId="504" priority="224" operator="containsText" text="Discontinued">
      <formula>NOT(ISERROR(SEARCH("Discontinued",AV251)))</formula>
    </cfRule>
    <cfRule type="containsText" dxfId="503" priority="225" operator="containsText" text="In Question">
      <formula>NOT(ISERROR(SEARCH("In Question",AV251)))</formula>
    </cfRule>
    <cfRule type="containsText" dxfId="502" priority="226" operator="containsText" text="Continued">
      <formula>NOT(ISERROR(SEARCH("Continued",AV251)))</formula>
    </cfRule>
  </conditionalFormatting>
  <conditionalFormatting sqref="Z251:AB251 AL251:AM251 AJ251 AH251 AF251 AD251">
    <cfRule type="containsText" dxfId="501" priority="218" operator="containsText" text="Discontinued">
      <formula>NOT(ISERROR(SEARCH("Discontinued",Z251)))</formula>
    </cfRule>
    <cfRule type="containsText" dxfId="500" priority="219" operator="containsText" text="In Question">
      <formula>NOT(ISERROR(SEARCH("In Question",Z251)))</formula>
    </cfRule>
    <cfRule type="containsText" dxfId="499" priority="220" operator="containsText" text="Continued">
      <formula>NOT(ISERROR(SEARCH("Continued",Z251)))</formula>
    </cfRule>
  </conditionalFormatting>
  <conditionalFormatting sqref="AX252:BA252">
    <cfRule type="containsText" dxfId="498" priority="215" operator="containsText" text="Discontinued">
      <formula>NOT(ISERROR(SEARCH("Discontinued",AX252)))</formula>
    </cfRule>
    <cfRule type="containsText" dxfId="497" priority="216" operator="containsText" text="In Question">
      <formula>NOT(ISERROR(SEARCH("In Question",AX252)))</formula>
    </cfRule>
    <cfRule type="containsText" dxfId="496" priority="217" operator="containsText" text="Continued">
      <formula>NOT(ISERROR(SEARCH("Continued",AX252)))</formula>
    </cfRule>
  </conditionalFormatting>
  <conditionalFormatting sqref="AV252:AW252">
    <cfRule type="containsText" dxfId="495" priority="212" operator="containsText" text="Discontinued">
      <formula>NOT(ISERROR(SEARCH("Discontinued",AV252)))</formula>
    </cfRule>
    <cfRule type="containsText" dxfId="494" priority="213" operator="containsText" text="In Question">
      <formula>NOT(ISERROR(SEARCH("In Question",AV252)))</formula>
    </cfRule>
    <cfRule type="containsText" dxfId="493" priority="214" operator="containsText" text="Continued">
      <formula>NOT(ISERROR(SEARCH("Continued",AV252)))</formula>
    </cfRule>
  </conditionalFormatting>
  <conditionalFormatting sqref="AN252:AU252">
    <cfRule type="containsText" dxfId="492" priority="209" operator="containsText" text="Discontinued">
      <formula>NOT(ISERROR(SEARCH("Discontinued",AN252)))</formula>
    </cfRule>
    <cfRule type="containsText" dxfId="491" priority="210" operator="containsText" text="In Question">
      <formula>NOT(ISERROR(SEARCH("In Question",AN252)))</formula>
    </cfRule>
    <cfRule type="containsText" dxfId="490" priority="211" operator="containsText" text="Continued">
      <formula>NOT(ISERROR(SEARCH("Continued",AN252)))</formula>
    </cfRule>
  </conditionalFormatting>
  <conditionalFormatting sqref="Z252:AB252 AL252:AM252 AJ252 AH252 AF252 AD252">
    <cfRule type="containsText" dxfId="489" priority="206" operator="containsText" text="Discontinued">
      <formula>NOT(ISERROR(SEARCH("Discontinued",Z252)))</formula>
    </cfRule>
    <cfRule type="containsText" dxfId="488" priority="207" operator="containsText" text="In Question">
      <formula>NOT(ISERROR(SEARCH("In Question",Z252)))</formula>
    </cfRule>
    <cfRule type="containsText" dxfId="487" priority="208" operator="containsText" text="Continued">
      <formula>NOT(ISERROR(SEARCH("Continued",Z252)))</formula>
    </cfRule>
  </conditionalFormatting>
  <conditionalFormatting sqref="AX253:BA253">
    <cfRule type="containsText" dxfId="486" priority="203" operator="containsText" text="Discontinued">
      <formula>NOT(ISERROR(SEARCH("Discontinued",AX253)))</formula>
    </cfRule>
    <cfRule type="containsText" dxfId="485" priority="204" operator="containsText" text="In Question">
      <formula>NOT(ISERROR(SEARCH("In Question",AX253)))</formula>
    </cfRule>
    <cfRule type="containsText" dxfId="484" priority="205" operator="containsText" text="Continued">
      <formula>NOT(ISERROR(SEARCH("Continued",AX253)))</formula>
    </cfRule>
  </conditionalFormatting>
  <conditionalFormatting sqref="AV253:AW253">
    <cfRule type="containsText" dxfId="483" priority="200" operator="containsText" text="Discontinued">
      <formula>NOT(ISERROR(SEARCH("Discontinued",AV253)))</formula>
    </cfRule>
    <cfRule type="containsText" dxfId="482" priority="201" operator="containsText" text="In Question">
      <formula>NOT(ISERROR(SEARCH("In Question",AV253)))</formula>
    </cfRule>
    <cfRule type="containsText" dxfId="481" priority="202" operator="containsText" text="Continued">
      <formula>NOT(ISERROR(SEARCH("Continued",AV253)))</formula>
    </cfRule>
  </conditionalFormatting>
  <conditionalFormatting sqref="AN253:AU253">
    <cfRule type="containsText" dxfId="480" priority="197" operator="containsText" text="Discontinued">
      <formula>NOT(ISERROR(SEARCH("Discontinued",AN253)))</formula>
    </cfRule>
    <cfRule type="containsText" dxfId="479" priority="198" operator="containsText" text="In Question">
      <formula>NOT(ISERROR(SEARCH("In Question",AN253)))</formula>
    </cfRule>
    <cfRule type="containsText" dxfId="478" priority="199" operator="containsText" text="Continued">
      <formula>NOT(ISERROR(SEARCH("Continued",AN253)))</formula>
    </cfRule>
  </conditionalFormatting>
  <conditionalFormatting sqref="Z253:AB253 AL253:AM253 AJ253 AH253 AF253 AD253">
    <cfRule type="containsText" dxfId="477" priority="194" operator="containsText" text="Discontinued">
      <formula>NOT(ISERROR(SEARCH("Discontinued",Z253)))</formula>
    </cfRule>
    <cfRule type="containsText" dxfId="476" priority="195" operator="containsText" text="In Question">
      <formula>NOT(ISERROR(SEARCH("In Question",Z253)))</formula>
    </cfRule>
    <cfRule type="containsText" dxfId="475" priority="196" operator="containsText" text="Continued">
      <formula>NOT(ISERROR(SEARCH("Continued",Z253)))</formula>
    </cfRule>
  </conditionalFormatting>
  <conditionalFormatting sqref="AX254:BA254">
    <cfRule type="containsText" dxfId="474" priority="191" operator="containsText" text="Discontinued">
      <formula>NOT(ISERROR(SEARCH("Discontinued",AX254)))</formula>
    </cfRule>
    <cfRule type="containsText" dxfId="473" priority="192" operator="containsText" text="In Question">
      <formula>NOT(ISERROR(SEARCH("In Question",AX254)))</formula>
    </cfRule>
    <cfRule type="containsText" dxfId="472" priority="193" operator="containsText" text="Continued">
      <formula>NOT(ISERROR(SEARCH("Continued",AX254)))</formula>
    </cfRule>
  </conditionalFormatting>
  <conditionalFormatting sqref="AV254:AW254">
    <cfRule type="containsText" dxfId="471" priority="188" operator="containsText" text="Discontinued">
      <formula>NOT(ISERROR(SEARCH("Discontinued",AV254)))</formula>
    </cfRule>
    <cfRule type="containsText" dxfId="470" priority="189" operator="containsText" text="In Question">
      <formula>NOT(ISERROR(SEARCH("In Question",AV254)))</formula>
    </cfRule>
    <cfRule type="containsText" dxfId="469" priority="190" operator="containsText" text="Continued">
      <formula>NOT(ISERROR(SEARCH("Continued",AV254)))</formula>
    </cfRule>
  </conditionalFormatting>
  <conditionalFormatting sqref="AN254:AU254">
    <cfRule type="containsText" dxfId="468" priority="185" operator="containsText" text="Discontinued">
      <formula>NOT(ISERROR(SEARCH("Discontinued",AN254)))</formula>
    </cfRule>
    <cfRule type="containsText" dxfId="467" priority="186" operator="containsText" text="In Question">
      <formula>NOT(ISERROR(SEARCH("In Question",AN254)))</formula>
    </cfRule>
    <cfRule type="containsText" dxfId="466" priority="187" operator="containsText" text="Continued">
      <formula>NOT(ISERROR(SEARCH("Continued",AN254)))</formula>
    </cfRule>
  </conditionalFormatting>
  <conditionalFormatting sqref="Z254:AB254 AL254:AM254 AJ254 AH254 AF254 AD254">
    <cfRule type="containsText" dxfId="465" priority="182" operator="containsText" text="Discontinued">
      <formula>NOT(ISERROR(SEARCH("Discontinued",Z254)))</formula>
    </cfRule>
    <cfRule type="containsText" dxfId="464" priority="183" operator="containsText" text="In Question">
      <formula>NOT(ISERROR(SEARCH("In Question",Z254)))</formula>
    </cfRule>
    <cfRule type="containsText" dxfId="463" priority="184" operator="containsText" text="Continued">
      <formula>NOT(ISERROR(SEARCH("Continued",Z254)))</formula>
    </cfRule>
  </conditionalFormatting>
  <conditionalFormatting sqref="BI196">
    <cfRule type="containsText" dxfId="462" priority="179" operator="containsText" text="Discontinued">
      <formula>NOT(ISERROR(SEARCH("Discontinued",BI196)))</formula>
    </cfRule>
    <cfRule type="containsText" dxfId="461" priority="180" operator="containsText" text="In Question">
      <formula>NOT(ISERROR(SEARCH("In Question",BI196)))</formula>
    </cfRule>
    <cfRule type="containsText" dxfId="460" priority="181" operator="containsText" text="Continued">
      <formula>NOT(ISERROR(SEARCH("Continued",BI196)))</formula>
    </cfRule>
  </conditionalFormatting>
  <conditionalFormatting sqref="BI197">
    <cfRule type="containsText" dxfId="459" priority="176" operator="containsText" text="Discontinued">
      <formula>NOT(ISERROR(SEARCH("Discontinued",BI197)))</formula>
    </cfRule>
    <cfRule type="containsText" dxfId="458" priority="177" operator="containsText" text="In Question">
      <formula>NOT(ISERROR(SEARCH("In Question",BI197)))</formula>
    </cfRule>
    <cfRule type="containsText" dxfId="457" priority="178" operator="containsText" text="Continued">
      <formula>NOT(ISERROR(SEARCH("Continued",BI197)))</formula>
    </cfRule>
  </conditionalFormatting>
  <conditionalFormatting sqref="BI198">
    <cfRule type="containsText" dxfId="456" priority="173" operator="containsText" text="Discontinued">
      <formula>NOT(ISERROR(SEARCH("Discontinued",BI198)))</formula>
    </cfRule>
    <cfRule type="containsText" dxfId="455" priority="174" operator="containsText" text="In Question">
      <formula>NOT(ISERROR(SEARCH("In Question",BI198)))</formula>
    </cfRule>
    <cfRule type="containsText" dxfId="454" priority="175" operator="containsText" text="Continued">
      <formula>NOT(ISERROR(SEARCH("Continued",BI198)))</formula>
    </cfRule>
  </conditionalFormatting>
  <conditionalFormatting sqref="BI201">
    <cfRule type="containsText" dxfId="453" priority="170" operator="containsText" text="Discontinued">
      <formula>NOT(ISERROR(SEARCH("Discontinued",BI201)))</formula>
    </cfRule>
    <cfRule type="containsText" dxfId="452" priority="171" operator="containsText" text="In Question">
      <formula>NOT(ISERROR(SEARCH("In Question",BI201)))</formula>
    </cfRule>
    <cfRule type="containsText" dxfId="451" priority="172" operator="containsText" text="Continued">
      <formula>NOT(ISERROR(SEARCH("Continued",BI201)))</formula>
    </cfRule>
  </conditionalFormatting>
  <conditionalFormatting sqref="AF83">
    <cfRule type="containsText" dxfId="450" priority="167" operator="containsText" text="Discontinued">
      <formula>NOT(ISERROR(SEARCH("Discontinued",AF83)))</formula>
    </cfRule>
    <cfRule type="containsText" dxfId="449" priority="168" operator="containsText" text="In Question">
      <formula>NOT(ISERROR(SEARCH("In Question",AF83)))</formula>
    </cfRule>
    <cfRule type="containsText" dxfId="448" priority="169" operator="containsText" text="Continued">
      <formula>NOT(ISERROR(SEARCH("Continued",AF83)))</formula>
    </cfRule>
  </conditionalFormatting>
  <conditionalFormatting sqref="AN121:AO121">
    <cfRule type="containsText" dxfId="447" priority="164" operator="containsText" text="Discontinued">
      <formula>NOT(ISERROR(SEARCH("Discontinued",AN121)))</formula>
    </cfRule>
    <cfRule type="containsText" dxfId="446" priority="165" operator="containsText" text="In Question">
      <formula>NOT(ISERROR(SEARCH("In Question",AN121)))</formula>
    </cfRule>
    <cfRule type="containsText" dxfId="445" priority="166" operator="containsText" text="Continued">
      <formula>NOT(ISERROR(SEARCH("Continued",AN121)))</formula>
    </cfRule>
  </conditionalFormatting>
  <conditionalFormatting sqref="AN122:AO122">
    <cfRule type="containsText" dxfId="444" priority="161" operator="containsText" text="Discontinued">
      <formula>NOT(ISERROR(SEARCH("Discontinued",AN122)))</formula>
    </cfRule>
    <cfRule type="containsText" dxfId="443" priority="162" operator="containsText" text="In Question">
      <formula>NOT(ISERROR(SEARCH("In Question",AN122)))</formula>
    </cfRule>
    <cfRule type="containsText" dxfId="442" priority="163" operator="containsText" text="Continued">
      <formula>NOT(ISERROR(SEARCH("Continued",AN122)))</formula>
    </cfRule>
  </conditionalFormatting>
  <conditionalFormatting sqref="AZ183:BA183">
    <cfRule type="containsText" dxfId="441" priority="107" operator="containsText" text="Discontinued">
      <formula>NOT(ISERROR(SEARCH("Discontinued",AZ183)))</formula>
    </cfRule>
    <cfRule type="containsText" dxfId="440" priority="108" operator="containsText" text="In Question">
      <formula>NOT(ISERROR(SEARCH("In Question",AZ183)))</formula>
    </cfRule>
    <cfRule type="containsText" dxfId="439" priority="109" operator="containsText" text="Continued">
      <formula>NOT(ISERROR(SEARCH("Continued",AZ183)))</formula>
    </cfRule>
  </conditionalFormatting>
  <conditionalFormatting sqref="AN124:AO124">
    <cfRule type="containsText" dxfId="438" priority="155" operator="containsText" text="Discontinued">
      <formula>NOT(ISERROR(SEARCH("Discontinued",AN124)))</formula>
    </cfRule>
    <cfRule type="containsText" dxfId="437" priority="156" operator="containsText" text="In Question">
      <formula>NOT(ISERROR(SEARCH("In Question",AN124)))</formula>
    </cfRule>
    <cfRule type="containsText" dxfId="436" priority="157" operator="containsText" text="Continued">
      <formula>NOT(ISERROR(SEARCH("Continued",AN124)))</formula>
    </cfRule>
  </conditionalFormatting>
  <conditionalFormatting sqref="AX183:AY183">
    <cfRule type="containsText" dxfId="435" priority="146" operator="containsText" text="Discontinued">
      <formula>NOT(ISERROR(SEARCH("Discontinued",AX183)))</formula>
    </cfRule>
    <cfRule type="containsText" dxfId="434" priority="147" operator="containsText" text="In Question">
      <formula>NOT(ISERROR(SEARCH("In Question",AX183)))</formula>
    </cfRule>
    <cfRule type="containsText" dxfId="433" priority="148" operator="containsText" text="Continued">
      <formula>NOT(ISERROR(SEARCH("Continued",AX183)))</formula>
    </cfRule>
  </conditionalFormatting>
  <conditionalFormatting sqref="AJ83">
    <cfRule type="containsText" dxfId="432" priority="140" operator="containsText" text="Discontinued">
      <formula>NOT(ISERROR(SEARCH("Discontinued",AJ83)))</formula>
    </cfRule>
    <cfRule type="containsText" dxfId="431" priority="141" operator="containsText" text="In Question">
      <formula>NOT(ISERROR(SEARCH("In Question",AJ83)))</formula>
    </cfRule>
    <cfRule type="containsText" dxfId="430" priority="142" operator="containsText" text="Continued">
      <formula>NOT(ISERROR(SEARCH("Continued",AJ83)))</formula>
    </cfRule>
  </conditionalFormatting>
  <conditionalFormatting sqref="AN86:AO89">
    <cfRule type="containsText" dxfId="429" priority="131" operator="containsText" text="Discontinued">
      <formula>NOT(ISERROR(SEARCH("Discontinued",AN86)))</formula>
    </cfRule>
    <cfRule type="containsText" dxfId="428" priority="132" operator="containsText" text="In Question">
      <formula>NOT(ISERROR(SEARCH("In Question",AN86)))</formula>
    </cfRule>
    <cfRule type="containsText" dxfId="427" priority="133" operator="containsText" text="Continued">
      <formula>NOT(ISERROR(SEARCH("Continued",AN86)))</formula>
    </cfRule>
  </conditionalFormatting>
  <conditionalFormatting sqref="AP121:AQ125">
    <cfRule type="containsText" dxfId="426" priority="128" operator="containsText" text="Discontinued">
      <formula>NOT(ISERROR(SEARCH("Discontinued",AP121)))</formula>
    </cfRule>
    <cfRule type="containsText" dxfId="425" priority="129" operator="containsText" text="In Question">
      <formula>NOT(ISERROR(SEARCH("In Question",AP121)))</formula>
    </cfRule>
    <cfRule type="containsText" dxfId="424" priority="130" operator="containsText" text="Continued">
      <formula>NOT(ISERROR(SEARCH("Continued",AP121)))</formula>
    </cfRule>
  </conditionalFormatting>
  <conditionalFormatting sqref="AR121:AS125">
    <cfRule type="containsText" dxfId="423" priority="125" operator="containsText" text="Discontinued">
      <formula>NOT(ISERROR(SEARCH("Discontinued",AR121)))</formula>
    </cfRule>
    <cfRule type="containsText" dxfId="422" priority="126" operator="containsText" text="In Question">
      <formula>NOT(ISERROR(SEARCH("In Question",AR121)))</formula>
    </cfRule>
    <cfRule type="containsText" dxfId="421" priority="127" operator="containsText" text="Continued">
      <formula>NOT(ISERROR(SEARCH("Continued",AR121)))</formula>
    </cfRule>
  </conditionalFormatting>
  <conditionalFormatting sqref="AT121:AU125">
    <cfRule type="containsText" dxfId="420" priority="122" operator="containsText" text="Discontinued">
      <formula>NOT(ISERROR(SEARCH("Discontinued",AT121)))</formula>
    </cfRule>
    <cfRule type="containsText" dxfId="419" priority="123" operator="containsText" text="In Question">
      <formula>NOT(ISERROR(SEARCH("In Question",AT121)))</formula>
    </cfRule>
    <cfRule type="containsText" dxfId="418" priority="124" operator="containsText" text="Continued">
      <formula>NOT(ISERROR(SEARCH("Continued",AT121)))</formula>
    </cfRule>
  </conditionalFormatting>
  <conditionalFormatting sqref="AV121:AW125">
    <cfRule type="containsText" dxfId="417" priority="119" operator="containsText" text="Discontinued">
      <formula>NOT(ISERROR(SEARCH("Discontinued",AV121)))</formula>
    </cfRule>
    <cfRule type="containsText" dxfId="416" priority="120" operator="containsText" text="In Question">
      <formula>NOT(ISERROR(SEARCH("In Question",AV121)))</formula>
    </cfRule>
    <cfRule type="containsText" dxfId="415" priority="121" operator="containsText" text="Continued">
      <formula>NOT(ISERROR(SEARCH("Continued",AV121)))</formula>
    </cfRule>
  </conditionalFormatting>
  <conditionalFormatting sqref="AX121:AY164">
    <cfRule type="containsText" dxfId="414" priority="116" operator="containsText" text="Discontinued">
      <formula>NOT(ISERROR(SEARCH("Discontinued",AX121)))</formula>
    </cfRule>
    <cfRule type="containsText" dxfId="413" priority="117" operator="containsText" text="In Question">
      <formula>NOT(ISERROR(SEARCH("In Question",AX121)))</formula>
    </cfRule>
    <cfRule type="containsText" dxfId="412" priority="118" operator="containsText" text="Continued">
      <formula>NOT(ISERROR(SEARCH("Continued",AX121)))</formula>
    </cfRule>
  </conditionalFormatting>
  <conditionalFormatting sqref="AZ121:BA165">
    <cfRule type="containsText" dxfId="411" priority="113" operator="containsText" text="Discontinued">
      <formula>NOT(ISERROR(SEARCH("Discontinued",AZ121)))</formula>
    </cfRule>
    <cfRule type="containsText" dxfId="410" priority="114" operator="containsText" text="In Question">
      <formula>NOT(ISERROR(SEARCH("In Question",AZ121)))</formula>
    </cfRule>
    <cfRule type="containsText" dxfId="409" priority="115" operator="containsText" text="Continued">
      <formula>NOT(ISERROR(SEARCH("Continued",AZ121)))</formula>
    </cfRule>
  </conditionalFormatting>
  <conditionalFormatting sqref="AZ181:BA181">
    <cfRule type="containsText" dxfId="408" priority="110" operator="containsText" text="Discontinued">
      <formula>NOT(ISERROR(SEARCH("Discontinued",AZ181)))</formula>
    </cfRule>
    <cfRule type="containsText" dxfId="407" priority="111" operator="containsText" text="In Question">
      <formula>NOT(ISERROR(SEARCH("In Question",AZ181)))</formula>
    </cfRule>
    <cfRule type="containsText" dxfId="406" priority="112" operator="containsText" text="Continued">
      <formula>NOT(ISERROR(SEARCH("Continued",AZ181)))</formula>
    </cfRule>
  </conditionalFormatting>
  <conditionalFormatting sqref="BJ232:BJ254">
    <cfRule type="containsText" dxfId="405" priority="65" operator="containsText" text="Discontinued">
      <formula>NOT(ISERROR(SEARCH("Discontinued",BJ232)))</formula>
    </cfRule>
    <cfRule type="containsText" dxfId="404" priority="66" operator="containsText" text="In Question">
      <formula>NOT(ISERROR(SEARCH("In Question",BJ232)))</formula>
    </cfRule>
    <cfRule type="containsText" dxfId="403" priority="67" operator="containsText" text="Continued">
      <formula>NOT(ISERROR(SEARCH("Continued",BJ232)))</formula>
    </cfRule>
  </conditionalFormatting>
  <conditionalFormatting sqref="BI121:BJ121 BI122:BI165">
    <cfRule type="containsText" dxfId="402" priority="104" operator="containsText" text="Discontinued">
      <formula>NOT(ISERROR(SEARCH("Discontinued",BI121)))</formula>
    </cfRule>
    <cfRule type="containsText" dxfId="401" priority="105" operator="containsText" text="In Question">
      <formula>NOT(ISERROR(SEARCH("In Question",BI121)))</formula>
    </cfRule>
    <cfRule type="containsText" dxfId="400" priority="106" operator="containsText" text="Continued">
      <formula>NOT(ISERROR(SEARCH("Continued",BI121)))</formula>
    </cfRule>
  </conditionalFormatting>
  <conditionalFormatting sqref="BI174:BI178">
    <cfRule type="containsText" dxfId="399" priority="101" operator="containsText" text="Discontinued">
      <formula>NOT(ISERROR(SEARCH("Discontinued",BI174)))</formula>
    </cfRule>
    <cfRule type="containsText" dxfId="398" priority="102" operator="containsText" text="In Question">
      <formula>NOT(ISERROR(SEARCH("In Question",BI174)))</formula>
    </cfRule>
    <cfRule type="containsText" dxfId="397" priority="103" operator="containsText" text="Continued">
      <formula>NOT(ISERROR(SEARCH("Continued",BI174)))</formula>
    </cfRule>
  </conditionalFormatting>
  <conditionalFormatting sqref="BI181">
    <cfRule type="containsText" dxfId="396" priority="98" operator="containsText" text="Discontinued">
      <formula>NOT(ISERROR(SEARCH("Discontinued",BI181)))</formula>
    </cfRule>
    <cfRule type="containsText" dxfId="395" priority="99" operator="containsText" text="In Question">
      <formula>NOT(ISERROR(SEARCH("In Question",BI181)))</formula>
    </cfRule>
    <cfRule type="containsText" dxfId="394" priority="100" operator="containsText" text="Continued">
      <formula>NOT(ISERROR(SEARCH("Continued",BI181)))</formula>
    </cfRule>
  </conditionalFormatting>
  <conditionalFormatting sqref="BI183">
    <cfRule type="containsText" dxfId="393" priority="95" operator="containsText" text="Discontinued">
      <formula>NOT(ISERROR(SEARCH("Discontinued",BI183)))</formula>
    </cfRule>
    <cfRule type="containsText" dxfId="392" priority="96" operator="containsText" text="In Question">
      <formula>NOT(ISERROR(SEARCH("In Question",BI183)))</formula>
    </cfRule>
    <cfRule type="containsText" dxfId="391" priority="97" operator="containsText" text="Continued">
      <formula>NOT(ISERROR(SEARCH("Continued",BI183)))</formula>
    </cfRule>
  </conditionalFormatting>
  <conditionalFormatting sqref="BI199">
    <cfRule type="containsText" dxfId="390" priority="92" operator="containsText" text="Discontinued">
      <formula>NOT(ISERROR(SEARCH("Discontinued",BI199)))</formula>
    </cfRule>
    <cfRule type="containsText" dxfId="389" priority="93" operator="containsText" text="In Question">
      <formula>NOT(ISERROR(SEARCH("In Question",BI199)))</formula>
    </cfRule>
    <cfRule type="containsText" dxfId="388" priority="94" operator="containsText" text="Continued">
      <formula>NOT(ISERROR(SEARCH("Continued",BI199)))</formula>
    </cfRule>
  </conditionalFormatting>
  <conditionalFormatting sqref="BI200">
    <cfRule type="containsText" dxfId="387" priority="89" operator="containsText" text="Discontinued">
      <formula>NOT(ISERROR(SEARCH("Discontinued",BI200)))</formula>
    </cfRule>
    <cfRule type="containsText" dxfId="386" priority="90" operator="containsText" text="In Question">
      <formula>NOT(ISERROR(SEARCH("In Question",BI200)))</formula>
    </cfRule>
    <cfRule type="containsText" dxfId="385" priority="91" operator="containsText" text="Continued">
      <formula>NOT(ISERROR(SEARCH("Continued",BI200)))</formula>
    </cfRule>
  </conditionalFormatting>
  <conditionalFormatting sqref="BI203">
    <cfRule type="containsText" dxfId="384" priority="86" operator="containsText" text="Discontinued">
      <formula>NOT(ISERROR(SEARCH("Discontinued",BI203)))</formula>
    </cfRule>
    <cfRule type="containsText" dxfId="383" priority="87" operator="containsText" text="In Question">
      <formula>NOT(ISERROR(SEARCH("In Question",BI203)))</formula>
    </cfRule>
    <cfRule type="containsText" dxfId="382" priority="88" operator="containsText" text="Continued">
      <formula>NOT(ISERROR(SEARCH("Continued",BI203)))</formula>
    </cfRule>
  </conditionalFormatting>
  <conditionalFormatting sqref="BC248:BE254">
    <cfRule type="containsText" dxfId="381" priority="83" operator="containsText" text="Discontinued">
      <formula>NOT(ISERROR(SEARCH("Discontinued",BC248)))</formula>
    </cfRule>
    <cfRule type="containsText" dxfId="380" priority="84" operator="containsText" text="In Question">
      <formula>NOT(ISERROR(SEARCH("In Question",BC248)))</formula>
    </cfRule>
    <cfRule type="containsText" dxfId="379" priority="85" operator="containsText" text="Continued">
      <formula>NOT(ISERROR(SEARCH("Continued",BC248)))</formula>
    </cfRule>
  </conditionalFormatting>
  <conditionalFormatting sqref="BC255:BG285">
    <cfRule type="containsText" dxfId="378" priority="80" operator="containsText" text="Discontinued">
      <formula>NOT(ISERROR(SEARCH("Discontinued",BC255)))</formula>
    </cfRule>
    <cfRule type="containsText" dxfId="377" priority="81" operator="containsText" text="In Question">
      <formula>NOT(ISERROR(SEARCH("In Question",BC255)))</formula>
    </cfRule>
    <cfRule type="containsText" dxfId="376" priority="82" operator="containsText" text="Continued">
      <formula>NOT(ISERROR(SEARCH("Continued",BC255)))</formula>
    </cfRule>
  </conditionalFormatting>
  <conditionalFormatting sqref="BH255:BH285">
    <cfRule type="containsText" dxfId="375" priority="77" operator="containsText" text="Discontinued">
      <formula>NOT(ISERROR(SEARCH("Discontinued",BH255)))</formula>
    </cfRule>
    <cfRule type="containsText" dxfId="374" priority="78" operator="containsText" text="In Question">
      <formula>NOT(ISERROR(SEARCH("In Question",BH255)))</formula>
    </cfRule>
    <cfRule type="containsText" dxfId="373" priority="79" operator="containsText" text="Continued">
      <formula>NOT(ISERROR(SEARCH("Continued",BH255)))</formula>
    </cfRule>
  </conditionalFormatting>
  <conditionalFormatting sqref="BH120">
    <cfRule type="containsText" dxfId="372" priority="74" operator="containsText" text="Discontinued">
      <formula>NOT(ISERROR(SEARCH("Discontinued",BH120)))</formula>
    </cfRule>
    <cfRule type="containsText" dxfId="371" priority="75" operator="containsText" text="In Question">
      <formula>NOT(ISERROR(SEARCH("In Question",BH120)))</formula>
    </cfRule>
    <cfRule type="containsText" dxfId="370" priority="76" operator="containsText" text="Continued">
      <formula>NOT(ISERROR(SEARCH("Continued",BH120)))</formula>
    </cfRule>
  </conditionalFormatting>
  <conditionalFormatting sqref="BJ196:BJ211">
    <cfRule type="containsText" dxfId="369" priority="71" operator="containsText" text="Discontinued">
      <formula>NOT(ISERROR(SEARCH("Discontinued",BJ196)))</formula>
    </cfRule>
    <cfRule type="containsText" dxfId="368" priority="72" operator="containsText" text="In Question">
      <formula>NOT(ISERROR(SEARCH("In Question",BJ196)))</formula>
    </cfRule>
    <cfRule type="containsText" dxfId="367" priority="73" operator="containsText" text="Continued">
      <formula>NOT(ISERROR(SEARCH("Continued",BJ196)))</formula>
    </cfRule>
  </conditionalFormatting>
  <conditionalFormatting sqref="BJ231">
    <cfRule type="containsText" dxfId="366" priority="68" operator="containsText" text="Discontinued">
      <formula>NOT(ISERROR(SEARCH("Discontinued",BJ231)))</formula>
    </cfRule>
    <cfRule type="containsText" dxfId="365" priority="69" operator="containsText" text="In Question">
      <formula>NOT(ISERROR(SEARCH("In Question",BJ231)))</formula>
    </cfRule>
    <cfRule type="containsText" dxfId="364" priority="70" operator="containsText" text="Continued">
      <formula>NOT(ISERROR(SEARCH("Continued",BJ231)))</formula>
    </cfRule>
  </conditionalFormatting>
  <conditionalFormatting sqref="D236:D245 Y193:Y201 Y218:Y230 Y236:Y241 V156:V157 D126:D230 D2:D119 V166:V230 V2:V119">
    <cfRule type="cellIs" dxfId="363" priority="1216" operator="equal">
      <formula>"Delayed"</formula>
    </cfRule>
    <cfRule type="cellIs" dxfId="362" priority="1217" operator="equal">
      <formula>"In Progress"</formula>
    </cfRule>
    <cfRule type="cellIs" dxfId="361" priority="1218" operator="equal">
      <formula>"Complete"</formula>
    </cfRule>
  </conditionalFormatting>
  <conditionalFormatting sqref="P202:P217 P248:T265 Y242:Y265 U202:U217 AX172:BA172 Y202:Y217 BI202 Z85:AB85 AV126:AW126 AV128:AW128 AV132:AW132 AV134:AW134 AN133:AW133 AV137:AW140 AV142:AW142 AV144:AW144 AV146:AW151 AV153:AW154 AV158:AW159 AV161:AW164 AP109:AQ109 AX165:AY165 AX170:AY170 AL84:AM84 Z87:AB90 AP127:AW127 AP129:AW131 AP135:AW136 AP141:AW141 AP143:AW143 AP145:AW145 AT152:AW152 AT155:AW157 AT160:AW160 AX177:BA177 BI179:BI180 BI182 AX168:AY168 AV171:AY171 AV166:AY167 BI184:BI186 BI204:BI211 AL86:AM89 AL85:AO85 AJ87:AJ90 AJ85 AH87:AH90 AH85 AF87:AF90 AF85 AD87:AD90 AD85 AC231:AC285 AE231:AE285 AG231:AG285 AI231:AI285 AK231:AK285 AC196:AC211 AE196:AE211 AG196:AG211 AI196:AI211 AK196:AK211 P287:T304 BH287:BH304 Z305:BA310 BC305:BH310 BP196:BP211 BO231:BP231 BP305:BP318 BS305:BT318 BU287:BU318 W58:BA58 W92:BA92 AL59:AO82 Z59:AB82 AK59:AK91 AJ59:AJ82 AI59:AI91 AH59:AH82 AG59:AG91 AF59:AF82 AE59:AE91 AD59:AD82 AC59:AC91 Z100:AB107 AL90:AO91 AJ100:AJ107 AH100:AH107 AF100:AF107 AD100:AD107 P2:P83 U2:U82 AL100:AQ108 AP59:BA91 Z93:BA99 P85:P107 U84:U108 Z111:AB117 AJ111:AJ117 AH111:AH117 AF111:AF117 AD111:AD117 Y2:BA57 Y59:Y91 BP118:BP120 BI118:BL120 AL110:AQ117 Y118:BA119 AX156:BA157 BI156:BI157 BQ118:BT169 AV169:AY169 U132:U192 U110:U119 P131:P192 P109:P119 Y126:Y192 Y93:Y117 AZ166:BA171 AR100:BA117 BI166:BI173 AC121:AC186 AC100:AC117 AE121:AE186 AE100:AE117 AG121:AG186 AG100:AG117 AI121:AI186 AI100:AI117 AK121:AK186 AK100:AK117 BP122:BP186 BO118:BO230 BQ170:BR318 BJ122:BL186 BS170:BT186 Z272:AB277 AD272:AD277 AF272:AF277 AH272:AH277 AJ272:AJ277 BS272:BU277 P272:U277 P320:U351 BH311:BH334">
    <cfRule type="containsText" dxfId="360" priority="1213" operator="containsText" text="Discontinued">
      <formula>NOT(ISERROR(SEARCH("Discontinued",P2)))</formula>
    </cfRule>
    <cfRule type="containsText" dxfId="359" priority="1214" operator="containsText" text="In Question">
      <formula>NOT(ISERROR(SEARCH("In Question",P2)))</formula>
    </cfRule>
    <cfRule type="containsText" dxfId="358" priority="1215" operator="containsText" text="Continued">
      <formula>NOT(ISERROR(SEARCH("Continued",P2)))</formula>
    </cfRule>
  </conditionalFormatting>
  <conditionalFormatting sqref="U109">
    <cfRule type="containsText" dxfId="357" priority="1210" operator="containsText" text="Discontinued">
      <formula>NOT(ISERROR(SEARCH("Discontinued",U109)))</formula>
    </cfRule>
    <cfRule type="containsText" dxfId="356" priority="1211" operator="containsText" text="In Question">
      <formula>NOT(ISERROR(SEARCH("In Question",U109)))</formula>
    </cfRule>
    <cfRule type="containsText" dxfId="355" priority="1212" operator="containsText" text="Continued">
      <formula>NOT(ISERROR(SEARCH("Continued",U109)))</formula>
    </cfRule>
  </conditionalFormatting>
  <conditionalFormatting sqref="U114">
    <cfRule type="containsText" dxfId="354" priority="1207" operator="containsText" text="Discontinued">
      <formula>NOT(ISERROR(SEARCH("Discontinued",U114)))</formula>
    </cfRule>
    <cfRule type="containsText" dxfId="353" priority="1208" operator="containsText" text="In Question">
      <formula>NOT(ISERROR(SEARCH("In Question",U114)))</formula>
    </cfRule>
    <cfRule type="containsText" dxfId="352" priority="1209" operator="containsText" text="Continued">
      <formula>NOT(ISERROR(SEARCH("Continued",U114)))</formula>
    </cfRule>
  </conditionalFormatting>
  <conditionalFormatting sqref="U126:U131">
    <cfRule type="containsText" dxfId="351" priority="1204" operator="containsText" text="Discontinued">
      <formula>NOT(ISERROR(SEARCH("Discontinued",U126)))</formula>
    </cfRule>
    <cfRule type="containsText" dxfId="350" priority="1205" operator="containsText" text="In Question">
      <formula>NOT(ISERROR(SEARCH("In Question",U126)))</formula>
    </cfRule>
    <cfRule type="containsText" dxfId="349" priority="1206" operator="containsText" text="Continued">
      <formula>NOT(ISERROR(SEARCH("Continued",U126)))</formula>
    </cfRule>
  </conditionalFormatting>
  <conditionalFormatting sqref="Y202:Y217 Y242:Y265 W92:Y92 W58:Y58 Y126:Y192 Y2:Y57 Y59:Y91 Y93:Y119">
    <cfRule type="containsText" dxfId="348" priority="1203" operator="containsText" text="Past Survey Line">
      <formula>NOT(ISERROR(SEARCH("Past Survey Line",W2)))</formula>
    </cfRule>
  </conditionalFormatting>
  <conditionalFormatting sqref="P115">
    <cfRule type="containsText" dxfId="347" priority="1200" operator="containsText" text="Discontinued">
      <formula>NOT(ISERROR(SEARCH("Discontinued",P115)))</formula>
    </cfRule>
    <cfRule type="containsText" dxfId="346" priority="1201" operator="containsText" text="In Question">
      <formula>NOT(ISERROR(SEARCH("In Question",P115)))</formula>
    </cfRule>
    <cfRule type="containsText" dxfId="345" priority="1202" operator="containsText" text="Continued">
      <formula>NOT(ISERROR(SEARCH("Continued",P115)))</formula>
    </cfRule>
  </conditionalFormatting>
  <conditionalFormatting sqref="V126:V165 V236:V246">
    <cfRule type="cellIs" dxfId="344" priority="1197" operator="equal">
      <formula>"Delayed"</formula>
    </cfRule>
    <cfRule type="cellIs" dxfId="343" priority="1198" operator="equal">
      <formula>"In Progress"</formula>
    </cfRule>
    <cfRule type="cellIs" dxfId="342" priority="1199" operator="equal">
      <formula>"Complete"</formula>
    </cfRule>
  </conditionalFormatting>
  <conditionalFormatting sqref="V2:V351">
    <cfRule type="cellIs" dxfId="341" priority="1196" operator="equal">
      <formula>"Y"</formula>
    </cfRule>
  </conditionalFormatting>
  <conditionalFormatting sqref="BB266:BB285 BB231:BB235 BB125 W287:X304 W305:Y318 W58:Y58 W92:Y92 Y2:Y57 Y59:Y91 Y93:Y285 W320:X351 W272:X277">
    <cfRule type="cellIs" dxfId="340" priority="1195" operator="equal">
      <formula>"Unknown"</formula>
    </cfRule>
  </conditionalFormatting>
  <conditionalFormatting sqref="BB126:BB177 BB2:BB119">
    <cfRule type="cellIs" dxfId="339" priority="1192" operator="equal">
      <formula>"Unknown"</formula>
    </cfRule>
    <cfRule type="cellIs" dxfId="338" priority="1193" operator="equal">
      <formula>"Discontinued"</formula>
    </cfRule>
    <cfRule type="cellIs" dxfId="337" priority="1194" operator="equal">
      <formula>"Continued"</formula>
    </cfRule>
  </conditionalFormatting>
  <conditionalFormatting sqref="BB178:BB192">
    <cfRule type="containsText" dxfId="336" priority="1189" operator="containsText" text="Discontinued">
      <formula>NOT(ISERROR(SEARCH("Discontinued",BB178)))</formula>
    </cfRule>
    <cfRule type="containsText" dxfId="335" priority="1190" operator="containsText" text="In Question">
      <formula>NOT(ISERROR(SEARCH("In Question",BB178)))</formula>
    </cfRule>
    <cfRule type="containsText" dxfId="334" priority="1191" operator="containsText" text="Continued">
      <formula>NOT(ISERROR(SEARCH("Continued",BB178)))</formula>
    </cfRule>
  </conditionalFormatting>
  <conditionalFormatting sqref="BB178:BB192">
    <cfRule type="containsText" dxfId="333" priority="1188" operator="containsText" text="Past Survey Line">
      <formula>NOT(ISERROR(SEARCH("Past Survey Line",BB178)))</formula>
    </cfRule>
  </conditionalFormatting>
  <conditionalFormatting sqref="BB178:BB192">
    <cfRule type="cellIs" dxfId="332" priority="1187" operator="equal">
      <formula>"Unknown"</formula>
    </cfRule>
  </conditionalFormatting>
  <conditionalFormatting sqref="BB193:BB201">
    <cfRule type="cellIs" dxfId="331" priority="1184" operator="equal">
      <formula>"Delayed"</formula>
    </cfRule>
    <cfRule type="cellIs" dxfId="330" priority="1185" operator="equal">
      <formula>"In Progress"</formula>
    </cfRule>
    <cfRule type="cellIs" dxfId="329" priority="1186" operator="equal">
      <formula>"Complete"</formula>
    </cfRule>
  </conditionalFormatting>
  <conditionalFormatting sqref="BB193:BB201">
    <cfRule type="cellIs" dxfId="328" priority="1183" operator="equal">
      <formula>"Unknown"</formula>
    </cfRule>
  </conditionalFormatting>
  <conditionalFormatting sqref="BB202:BB217">
    <cfRule type="containsText" dxfId="327" priority="1180" operator="containsText" text="Discontinued">
      <formula>NOT(ISERROR(SEARCH("Discontinued",BB202)))</formula>
    </cfRule>
    <cfRule type="containsText" dxfId="326" priority="1181" operator="containsText" text="In Question">
      <formula>NOT(ISERROR(SEARCH("In Question",BB202)))</formula>
    </cfRule>
    <cfRule type="containsText" dxfId="325" priority="1182" operator="containsText" text="Continued">
      <formula>NOT(ISERROR(SEARCH("Continued",BB202)))</formula>
    </cfRule>
  </conditionalFormatting>
  <conditionalFormatting sqref="BB202:BB217">
    <cfRule type="containsText" dxfId="324" priority="1179" operator="containsText" text="Past Survey Line">
      <formula>NOT(ISERROR(SEARCH("Past Survey Line",BB202)))</formula>
    </cfRule>
  </conditionalFormatting>
  <conditionalFormatting sqref="BB202:BB217">
    <cfRule type="cellIs" dxfId="323" priority="1178" operator="equal">
      <formula>"Unknown"</formula>
    </cfRule>
  </conditionalFormatting>
  <conditionalFormatting sqref="BB218:BB230 BB236:BB241">
    <cfRule type="cellIs" dxfId="322" priority="1175" operator="equal">
      <formula>"Delayed"</formula>
    </cfRule>
    <cfRule type="cellIs" dxfId="321" priority="1176" operator="equal">
      <formula>"In Progress"</formula>
    </cfRule>
    <cfRule type="cellIs" dxfId="320" priority="1177" operator="equal">
      <formula>"Complete"</formula>
    </cfRule>
  </conditionalFormatting>
  <conditionalFormatting sqref="BB218:BB230 BB236:BB241">
    <cfRule type="cellIs" dxfId="319" priority="1174" operator="equal">
      <formula>"Unknown"</formula>
    </cfRule>
  </conditionalFormatting>
  <conditionalFormatting sqref="BB242:BB265">
    <cfRule type="containsText" dxfId="318" priority="1171" operator="containsText" text="Discontinued">
      <formula>NOT(ISERROR(SEARCH("Discontinued",BB242)))</formula>
    </cfRule>
    <cfRule type="containsText" dxfId="317" priority="1172" operator="containsText" text="In Question">
      <formula>NOT(ISERROR(SEARCH("In Question",BB242)))</formula>
    </cfRule>
    <cfRule type="containsText" dxfId="316" priority="1173" operator="containsText" text="Continued">
      <formula>NOT(ISERROR(SEARCH("Continued",BB242)))</formula>
    </cfRule>
  </conditionalFormatting>
  <conditionalFormatting sqref="BB242:BB265">
    <cfRule type="containsText" dxfId="315" priority="1170" operator="containsText" text="Past Survey Line">
      <formula>NOT(ISERROR(SEARCH("Past Survey Line",BB242)))</formula>
    </cfRule>
  </conditionalFormatting>
  <conditionalFormatting sqref="BB242:BB265">
    <cfRule type="cellIs" dxfId="314" priority="1169" operator="equal">
      <formula>"Unknown"</formula>
    </cfRule>
  </conditionalFormatting>
  <conditionalFormatting sqref="AV168:AW168">
    <cfRule type="containsText" dxfId="313" priority="890" operator="containsText" text="Discontinued">
      <formula>NOT(ISERROR(SEARCH("Discontinued",AV168)))</formula>
    </cfRule>
    <cfRule type="containsText" dxfId="312" priority="891" operator="containsText" text="In Question">
      <formula>NOT(ISERROR(SEARCH("In Question",AV168)))</formula>
    </cfRule>
    <cfRule type="containsText" dxfId="311" priority="892" operator="containsText" text="Continued">
      <formula>NOT(ISERROR(SEARCH("Continued",AV168)))</formula>
    </cfRule>
  </conditionalFormatting>
  <conditionalFormatting sqref="AN165:AU165">
    <cfRule type="containsText" dxfId="310" priority="878" operator="containsText" text="Discontinued">
      <formula>NOT(ISERROR(SEARCH("Discontinued",AN165)))</formula>
    </cfRule>
    <cfRule type="containsText" dxfId="309" priority="879" operator="containsText" text="In Question">
      <formula>NOT(ISERROR(SEARCH("In Question",AN165)))</formula>
    </cfRule>
    <cfRule type="containsText" dxfId="308" priority="880" operator="containsText" text="Continued">
      <formula>NOT(ISERROR(SEARCH("Continued",AN165)))</formula>
    </cfRule>
  </conditionalFormatting>
  <conditionalFormatting sqref="AN245:AU245">
    <cfRule type="containsText" dxfId="307" priority="293" operator="containsText" text="Discontinued">
      <formula>NOT(ISERROR(SEARCH("Discontinued",AN245)))</formula>
    </cfRule>
    <cfRule type="containsText" dxfId="306" priority="294" operator="containsText" text="In Question">
      <formula>NOT(ISERROR(SEARCH("In Question",AN245)))</formula>
    </cfRule>
    <cfRule type="containsText" dxfId="305" priority="295" operator="containsText" text="Continued">
      <formula>NOT(ISERROR(SEARCH("Continued",AN245)))</formula>
    </cfRule>
  </conditionalFormatting>
  <conditionalFormatting sqref="Z245:AB245 AL245:AM245 AJ245 AH245 AF245 AD245">
    <cfRule type="containsText" dxfId="304" priority="290" operator="containsText" text="Discontinued">
      <formula>NOT(ISERROR(SEARCH("Discontinued",Z245)))</formula>
    </cfRule>
    <cfRule type="containsText" dxfId="303" priority="291" operator="containsText" text="In Question">
      <formula>NOT(ISERROR(SEARCH("In Question",Z245)))</formula>
    </cfRule>
    <cfRule type="containsText" dxfId="302" priority="292" operator="containsText" text="Continued">
      <formula>NOT(ISERROR(SEARCH("Continued",Z245)))</formula>
    </cfRule>
  </conditionalFormatting>
  <conditionalFormatting sqref="AX246:BA246">
    <cfRule type="containsText" dxfId="301" priority="287" operator="containsText" text="Discontinued">
      <formula>NOT(ISERROR(SEARCH("Discontinued",AX246)))</formula>
    </cfRule>
    <cfRule type="containsText" dxfId="300" priority="288" operator="containsText" text="In Question">
      <formula>NOT(ISERROR(SEARCH("In Question",AX246)))</formula>
    </cfRule>
    <cfRule type="containsText" dxfId="299" priority="289" operator="containsText" text="Continued">
      <formula>NOT(ISERROR(SEARCH("Continued",AX246)))</formula>
    </cfRule>
  </conditionalFormatting>
  <conditionalFormatting sqref="AV246:AW246">
    <cfRule type="containsText" dxfId="298" priority="284" operator="containsText" text="Discontinued">
      <formula>NOT(ISERROR(SEARCH("Discontinued",AV246)))</formula>
    </cfRule>
    <cfRule type="containsText" dxfId="297" priority="285" operator="containsText" text="In Question">
      <formula>NOT(ISERROR(SEARCH("In Question",AV246)))</formula>
    </cfRule>
    <cfRule type="containsText" dxfId="296" priority="286" operator="containsText" text="Continued">
      <formula>NOT(ISERROR(SEARCH("Continued",AV246)))</formula>
    </cfRule>
  </conditionalFormatting>
  <conditionalFormatting sqref="Z247:AB247 AL247:AM247 AJ247 AH247 AF247 AD247">
    <cfRule type="containsText" dxfId="295" priority="266" operator="containsText" text="Discontinued">
      <formula>NOT(ISERROR(SEARCH("Discontinued",Z247)))</formula>
    </cfRule>
    <cfRule type="containsText" dxfId="294" priority="267" operator="containsText" text="In Question">
      <formula>NOT(ISERROR(SEARCH("In Question",Z247)))</formula>
    </cfRule>
    <cfRule type="containsText" dxfId="293" priority="268" operator="containsText" text="Continued">
      <formula>NOT(ISERROR(SEARCH("Continued",Z247)))</formula>
    </cfRule>
  </conditionalFormatting>
  <conditionalFormatting sqref="AN251:AU251">
    <cfRule type="containsText" dxfId="292" priority="221" operator="containsText" text="Discontinued">
      <formula>NOT(ISERROR(SEARCH("Discontinued",AN251)))</formula>
    </cfRule>
    <cfRule type="containsText" dxfId="291" priority="222" operator="containsText" text="In Question">
      <formula>NOT(ISERROR(SEARCH("In Question",AN251)))</formula>
    </cfRule>
    <cfRule type="containsText" dxfId="290" priority="223" operator="containsText" text="Continued">
      <formula>NOT(ISERROR(SEARCH("Continued",AN251)))</formula>
    </cfRule>
  </conditionalFormatting>
  <conditionalFormatting sqref="AN125:AO125">
    <cfRule type="containsText" dxfId="289" priority="152" operator="containsText" text="Discontinued">
      <formula>NOT(ISERROR(SEARCH("Discontinued",AN125)))</formula>
    </cfRule>
    <cfRule type="containsText" dxfId="288" priority="153" operator="containsText" text="In Question">
      <formula>NOT(ISERROR(SEARCH("In Question",AN125)))</formula>
    </cfRule>
    <cfRule type="containsText" dxfId="287" priority="154" operator="containsText" text="Continued">
      <formula>NOT(ISERROR(SEARCH("Continued",AN125)))</formula>
    </cfRule>
  </conditionalFormatting>
  <conditionalFormatting sqref="AX181:AY181">
    <cfRule type="containsText" dxfId="286" priority="149" operator="containsText" text="Discontinued">
      <formula>NOT(ISERROR(SEARCH("Discontinued",AX181)))</formula>
    </cfRule>
    <cfRule type="containsText" dxfId="285" priority="150" operator="containsText" text="In Question">
      <formula>NOT(ISERROR(SEARCH("In Question",AX181)))</formula>
    </cfRule>
    <cfRule type="containsText" dxfId="284" priority="151" operator="containsText" text="Continued">
      <formula>NOT(ISERROR(SEARCH("Continued",AX181)))</formula>
    </cfRule>
  </conditionalFormatting>
  <conditionalFormatting sqref="AH83">
    <cfRule type="containsText" dxfId="283" priority="143" operator="containsText" text="Discontinued">
      <formula>NOT(ISERROR(SEARCH("Discontinued",AH83)))</formula>
    </cfRule>
    <cfRule type="containsText" dxfId="282" priority="144" operator="containsText" text="In Question">
      <formula>NOT(ISERROR(SEARCH("In Question",AH83)))</formula>
    </cfRule>
    <cfRule type="containsText" dxfId="281" priority="145" operator="containsText" text="Continued">
      <formula>NOT(ISERROR(SEARCH("Continued",AH83)))</formula>
    </cfRule>
  </conditionalFormatting>
  <conditionalFormatting sqref="AL83:AM83">
    <cfRule type="containsText" dxfId="280" priority="137" operator="containsText" text="Discontinued">
      <formula>NOT(ISERROR(SEARCH("Discontinued",AL83)))</formula>
    </cfRule>
    <cfRule type="containsText" dxfId="279" priority="138" operator="containsText" text="In Question">
      <formula>NOT(ISERROR(SEARCH("In Question",AL83)))</formula>
    </cfRule>
    <cfRule type="containsText" dxfId="278" priority="139" operator="containsText" text="Continued">
      <formula>NOT(ISERROR(SEARCH("Continued",AL83)))</formula>
    </cfRule>
  </conditionalFormatting>
  <conditionalFormatting sqref="AN83:AO84">
    <cfRule type="containsText" dxfId="277" priority="134" operator="containsText" text="Discontinued">
      <formula>NOT(ISERROR(SEARCH("Discontinued",AN83)))</formula>
    </cfRule>
    <cfRule type="containsText" dxfId="276" priority="135" operator="containsText" text="In Question">
      <formula>NOT(ISERROR(SEARCH("In Question",AN83)))</formula>
    </cfRule>
    <cfRule type="containsText" dxfId="275" priority="136" operator="containsText" text="Continued">
      <formula>NOT(ISERROR(SEARCH("Continued",AN83)))</formula>
    </cfRule>
  </conditionalFormatting>
  <conditionalFormatting sqref="BK196:BL211">
    <cfRule type="containsText" dxfId="274" priority="59" operator="containsText" text="Discontinued">
      <formula>NOT(ISERROR(SEARCH("Discontinued",BK196)))</formula>
    </cfRule>
    <cfRule type="containsText" dxfId="273" priority="60" operator="containsText" text="In Question">
      <formula>NOT(ISERROR(SEARCH("In Question",BK196)))</formula>
    </cfRule>
    <cfRule type="containsText" dxfId="272" priority="61" operator="containsText" text="Continued">
      <formula>NOT(ISERROR(SEARCH("Continued",BK196)))</formula>
    </cfRule>
  </conditionalFormatting>
  <conditionalFormatting sqref="BL231">
    <cfRule type="containsText" dxfId="271" priority="62" operator="containsText" text="Discontinued">
      <formula>NOT(ISERROR(SEARCH("Discontinued",BL231)))</formula>
    </cfRule>
    <cfRule type="containsText" dxfId="270" priority="63" operator="containsText" text="In Question">
      <formula>NOT(ISERROR(SEARCH("In Question",BL231)))</formula>
    </cfRule>
    <cfRule type="containsText" dxfId="269" priority="64" operator="containsText" text="Continued">
      <formula>NOT(ISERROR(SEARCH("Continued",BL231)))</formula>
    </cfRule>
  </conditionalFormatting>
  <conditionalFormatting sqref="BS196:BS211">
    <cfRule type="containsText" dxfId="268" priority="56" operator="containsText" text="Discontinued">
      <formula>NOT(ISERROR(SEARCH("Discontinued",BS196)))</formula>
    </cfRule>
    <cfRule type="containsText" dxfId="267" priority="57" operator="containsText" text="In Question">
      <formula>NOT(ISERROR(SEARCH("In Question",BS196)))</formula>
    </cfRule>
    <cfRule type="containsText" dxfId="266" priority="58" operator="containsText" text="Continued">
      <formula>NOT(ISERROR(SEARCH("Continued",BS196)))</formula>
    </cfRule>
  </conditionalFormatting>
  <conditionalFormatting sqref="BS231:BS254">
    <cfRule type="containsText" dxfId="265" priority="53" operator="containsText" text="Discontinued">
      <formula>NOT(ISERROR(SEARCH("Discontinued",BS231)))</formula>
    </cfRule>
    <cfRule type="containsText" dxfId="264" priority="54" operator="containsText" text="In Question">
      <formula>NOT(ISERROR(SEARCH("In Question",BS231)))</formula>
    </cfRule>
    <cfRule type="containsText" dxfId="263" priority="55" operator="containsText" text="Continued">
      <formula>NOT(ISERROR(SEARCH("Continued",BS231)))</formula>
    </cfRule>
  </conditionalFormatting>
  <conditionalFormatting sqref="BT196:BT211">
    <cfRule type="containsText" dxfId="262" priority="50" operator="containsText" text="Discontinued">
      <formula>NOT(ISERROR(SEARCH("Discontinued",BT196)))</formula>
    </cfRule>
    <cfRule type="containsText" dxfId="261" priority="51" operator="containsText" text="In Question">
      <formula>NOT(ISERROR(SEARCH("In Question",BT196)))</formula>
    </cfRule>
    <cfRule type="containsText" dxfId="260" priority="52" operator="containsText" text="Continued">
      <formula>NOT(ISERROR(SEARCH("Continued",BT196)))</formula>
    </cfRule>
  </conditionalFormatting>
  <conditionalFormatting sqref="BT231:BT254">
    <cfRule type="containsText" dxfId="259" priority="47" operator="containsText" text="Discontinued">
      <formula>NOT(ISERROR(SEARCH("Discontinued",BT231)))</formula>
    </cfRule>
    <cfRule type="containsText" dxfId="258" priority="48" operator="containsText" text="In Question">
      <formula>NOT(ISERROR(SEARCH("In Question",BT231)))</formula>
    </cfRule>
    <cfRule type="containsText" dxfId="257" priority="49" operator="containsText" text="Continued">
      <formula>NOT(ISERROR(SEARCH("Continued",BT231)))</formula>
    </cfRule>
  </conditionalFormatting>
  <conditionalFormatting sqref="BB120:BB124">
    <cfRule type="cellIs" dxfId="256" priority="45" operator="equal">
      <formula>"Continued"</formula>
    </cfRule>
    <cfRule type="cellIs" dxfId="255" priority="46" operator="equal">
      <formula>"Discontinued"</formula>
    </cfRule>
  </conditionalFormatting>
  <conditionalFormatting sqref="BB196:BB201">
    <cfRule type="cellIs" dxfId="254" priority="44" operator="equal">
      <formula>"Continued"</formula>
    </cfRule>
  </conditionalFormatting>
  <conditionalFormatting sqref="BB231:BB241">
    <cfRule type="cellIs" dxfId="253" priority="43" operator="equal">
      <formula>"Continued"</formula>
    </cfRule>
  </conditionalFormatting>
  <conditionalFormatting sqref="Y196:Y201">
    <cfRule type="cellIs" dxfId="252" priority="42" operator="equal">
      <formula>"Continued"</formula>
    </cfRule>
  </conditionalFormatting>
  <conditionalFormatting sqref="Y231:Y241">
    <cfRule type="cellIs" dxfId="251" priority="41" operator="equal">
      <formula>"Continued"</formula>
    </cfRule>
  </conditionalFormatting>
  <conditionalFormatting sqref="BB286">
    <cfRule type="containsText" dxfId="250" priority="38" operator="containsText" text="Discontinued">
      <formula>NOT(ISERROR(SEARCH("Discontinued",BB286)))</formula>
    </cfRule>
    <cfRule type="containsText" dxfId="249" priority="39" operator="containsText" text="In Question">
      <formula>NOT(ISERROR(SEARCH("In Question",BB286)))</formula>
    </cfRule>
    <cfRule type="containsText" dxfId="248" priority="40" operator="containsText" text="Continued">
      <formula>NOT(ISERROR(SEARCH("Continued",BB286)))</formula>
    </cfRule>
  </conditionalFormatting>
  <conditionalFormatting sqref="BB286">
    <cfRule type="containsText" dxfId="247" priority="37" operator="containsText" text="Past Survey Line">
      <formula>NOT(ISERROR(SEARCH("Past Survey Line",BB286)))</formula>
    </cfRule>
  </conditionalFormatting>
  <conditionalFormatting sqref="BB286">
    <cfRule type="cellIs" dxfId="246" priority="36" operator="equal">
      <formula>"Unknown"</formula>
    </cfRule>
  </conditionalFormatting>
  <conditionalFormatting sqref="BG287:BG304">
    <cfRule type="containsText" dxfId="245" priority="33" operator="containsText" text="Discontinued">
      <formula>NOT(ISERROR(SEARCH("Discontinued",BG287)))</formula>
    </cfRule>
    <cfRule type="containsText" dxfId="244" priority="34" operator="containsText" text="In Question">
      <formula>NOT(ISERROR(SEARCH("In Question",BG287)))</formula>
    </cfRule>
    <cfRule type="containsText" dxfId="243" priority="35" operator="containsText" text="Continued">
      <formula>NOT(ISERROR(SEARCH("Continued",BG287)))</formula>
    </cfRule>
  </conditionalFormatting>
  <conditionalFormatting sqref="BB287:BB304">
    <cfRule type="containsText" dxfId="242" priority="30" operator="containsText" text="Discontinued">
      <formula>NOT(ISERROR(SEARCH("Discontinued",BB287)))</formula>
    </cfRule>
    <cfRule type="containsText" dxfId="241" priority="31" operator="containsText" text="In Question">
      <formula>NOT(ISERROR(SEARCH("In Question",BB287)))</formula>
    </cfRule>
    <cfRule type="containsText" dxfId="240" priority="32" operator="containsText" text="Continued">
      <formula>NOT(ISERROR(SEARCH("Continued",BB287)))</formula>
    </cfRule>
  </conditionalFormatting>
  <conditionalFormatting sqref="BB287:BB304">
    <cfRule type="containsText" dxfId="239" priority="29" operator="containsText" text="Past Survey Line">
      <formula>NOT(ISERROR(SEARCH("Past Survey Line",BB287)))</formula>
    </cfRule>
  </conditionalFormatting>
  <conditionalFormatting sqref="BB287:BB304">
    <cfRule type="cellIs" dxfId="238" priority="28" operator="equal">
      <formula>"Unknown"</formula>
    </cfRule>
  </conditionalFormatting>
  <conditionalFormatting sqref="BB305:BB310">
    <cfRule type="cellIs" dxfId="237" priority="27" operator="equal">
      <formula>"Unknown"</formula>
    </cfRule>
  </conditionalFormatting>
  <conditionalFormatting sqref="BJ286:BJ296">
    <cfRule type="containsText" dxfId="236" priority="24" operator="containsText" text="Discontinued">
      <formula>NOT(ISERROR(SEARCH("Discontinued",BJ286)))</formula>
    </cfRule>
    <cfRule type="containsText" dxfId="235" priority="25" operator="containsText" text="In Question">
      <formula>NOT(ISERROR(SEARCH("In Question",BJ286)))</formula>
    </cfRule>
    <cfRule type="containsText" dxfId="234" priority="26" operator="containsText" text="Continued">
      <formula>NOT(ISERROR(SEARCH("Continued",BJ286)))</formula>
    </cfRule>
  </conditionalFormatting>
  <conditionalFormatting sqref="BS286:BS304">
    <cfRule type="containsText" dxfId="233" priority="21" operator="containsText" text="Discontinued">
      <formula>NOT(ISERROR(SEARCH("Discontinued",BS286)))</formula>
    </cfRule>
    <cfRule type="containsText" dxfId="232" priority="22" operator="containsText" text="In Question">
      <formula>NOT(ISERROR(SEARCH("In Question",BS286)))</formula>
    </cfRule>
    <cfRule type="containsText" dxfId="231" priority="23" operator="containsText" text="Continued">
      <formula>NOT(ISERROR(SEARCH("Continued",BS286)))</formula>
    </cfRule>
  </conditionalFormatting>
  <conditionalFormatting sqref="BT286:BT304">
    <cfRule type="containsText" dxfId="230" priority="18" operator="containsText" text="Discontinued">
      <formula>NOT(ISERROR(SEARCH("Discontinued",BT286)))</formula>
    </cfRule>
    <cfRule type="containsText" dxfId="229" priority="19" operator="containsText" text="In Question">
      <formula>NOT(ISERROR(SEARCH("In Question",BT286)))</formula>
    </cfRule>
    <cfRule type="containsText" dxfId="228" priority="20" operator="containsText" text="Continued">
      <formula>NOT(ISERROR(SEARCH("Continued",BT286)))</formula>
    </cfRule>
  </conditionalFormatting>
  <conditionalFormatting sqref="Y120:Y125">
    <cfRule type="cellIs" dxfId="227" priority="17" operator="equal">
      <formula>"Discontinued"</formula>
    </cfRule>
  </conditionalFormatting>
  <conditionalFormatting sqref="Y120:Y125">
    <cfRule type="cellIs" dxfId="226" priority="16" operator="equal">
      <formula>"Continued"</formula>
    </cfRule>
  </conditionalFormatting>
  <conditionalFormatting sqref="BB311:BB334">
    <cfRule type="containsText" dxfId="225" priority="10" operator="containsText" text="Discontinued">
      <formula>NOT(ISERROR(SEARCH("Discontinued",BB311)))</formula>
    </cfRule>
    <cfRule type="containsText" dxfId="224" priority="11" operator="containsText" text="In Question">
      <formula>NOT(ISERROR(SEARCH("In Question",BB311)))</formula>
    </cfRule>
    <cfRule type="containsText" dxfId="223" priority="12" operator="containsText" text="Continued">
      <formula>NOT(ISERROR(SEARCH("Continued",BB311)))</formula>
    </cfRule>
  </conditionalFormatting>
  <conditionalFormatting sqref="BB311:BB334">
    <cfRule type="containsText" dxfId="222" priority="9" operator="containsText" text="Past Survey Line">
      <formula>NOT(ISERROR(SEARCH("Past Survey Line",BB311)))</formula>
    </cfRule>
  </conditionalFormatting>
  <conditionalFormatting sqref="BB311:BB334">
    <cfRule type="cellIs" dxfId="221" priority="8" operator="equal">
      <formula>"Unknown"</formula>
    </cfRule>
  </conditionalFormatting>
  <conditionalFormatting sqref="BB335:BB351">
    <cfRule type="cellIs" dxfId="220" priority="7" operator="equal">
      <formula>"Unknown"</formula>
    </cfRule>
  </conditionalFormatting>
  <conditionalFormatting sqref="BC320:BE334">
    <cfRule type="containsText" dxfId="219" priority="4" operator="containsText" text="Discontinued">
      <formula>NOT(ISERROR(SEARCH("Discontinued",BC320)))</formula>
    </cfRule>
    <cfRule type="containsText" dxfId="218" priority="5" operator="containsText" text="In Question">
      <formula>NOT(ISERROR(SEARCH("In Question",BC320)))</formula>
    </cfRule>
    <cfRule type="containsText" dxfId="217" priority="6" operator="containsText" text="Continued">
      <formula>NOT(ISERROR(SEARCH("Continued",BC320)))</formula>
    </cfRule>
  </conditionalFormatting>
  <conditionalFormatting sqref="BG320:BG334">
    <cfRule type="containsText" dxfId="216" priority="1" operator="containsText" text="Discontinued">
      <formula>NOT(ISERROR(SEARCH("Discontinued",BG320)))</formula>
    </cfRule>
    <cfRule type="containsText" dxfId="215" priority="2" operator="containsText" text="In Question">
      <formula>NOT(ISERROR(SEARCH("In Question",BG320)))</formula>
    </cfRule>
    <cfRule type="containsText" dxfId="214" priority="3" operator="containsText" text="Continued">
      <formula>NOT(ISERROR(SEARCH("Continued",BG320)))</formula>
    </cfRule>
  </conditionalFormatting>
  <hyperlinks>
    <hyperlink ref="BG75" r:id="rId1" display="$259.60"/>
    <hyperlink ref="BG12" r:id="rId2" location="tab" display="$115.99"/>
    <hyperlink ref="B202:B241" r:id="rId3" display="11"/>
    <hyperlink ref="B178:B201" r:id="rId4" display="10"/>
    <hyperlink ref="BG85" r:id="rId5" location="tab" display="$141.47"/>
    <hyperlink ref="BG88" r:id="rId6" display="$171.25"/>
    <hyperlink ref="BG166" r:id="rId7" location="buying-options" display="$164.00"/>
    <hyperlink ref="A12" r:id="rId8" display="23"/>
    <hyperlink ref="A42" r:id="rId9" display="101"/>
    <hyperlink ref="A43" r:id="rId10" display="102"/>
    <hyperlink ref="A75" r:id="rId11" display="145"/>
    <hyperlink ref="A85" r:id="rId12" display="160"/>
    <hyperlink ref="A88" r:id="rId13" display="167"/>
    <hyperlink ref="A94" r:id="rId14" display="177"/>
    <hyperlink ref="A166" r:id="rId15" display="326"/>
    <hyperlink ref="A180" r:id="rId16" display="342"/>
    <hyperlink ref="A210" r:id="rId17" display="M13"/>
    <hyperlink ref="A218" r:id="rId18" display="M22"/>
    <hyperlink ref="A219" r:id="rId19" display="M23"/>
    <hyperlink ref="A228" r:id="rId20" display="M33"/>
  </hyperlinks>
  <pageMargins left="0.7" right="0.7" top="0.75" bottom="0.75" header="0.3" footer="0.3"/>
  <pageSetup orientation="portrait" horizontalDpi="1200" verticalDpi="1200" r:id="rId21"/>
  <legacyDrawing r:id="rId22"/>
  <tableParts count="1">
    <tablePart r:id="rId2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Types'!$A$5:$A$7</xm:f>
          </x14:formula1>
          <xm:sqref>CD279:CD311 CF312:CF352 CD353:CD1048576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4"/>
  <sheetViews>
    <sheetView workbookViewId="0">
      <selection sqref="A1:M1084"/>
    </sheetView>
  </sheetViews>
  <sheetFormatPr defaultRowHeight="15" x14ac:dyDescent="0.25"/>
  <sheetData>
    <row r="1" spans="1:13" x14ac:dyDescent="0.25">
      <c r="A1" s="157" t="s">
        <v>251</v>
      </c>
      <c r="B1" s="157" t="s">
        <v>252</v>
      </c>
      <c r="C1" s="157" t="s">
        <v>253</v>
      </c>
      <c r="D1" s="157" t="s">
        <v>254</v>
      </c>
      <c r="E1" s="157" t="s">
        <v>255</v>
      </c>
      <c r="F1" s="157" t="s">
        <v>256</v>
      </c>
      <c r="G1" s="157" t="s">
        <v>257</v>
      </c>
      <c r="H1" s="157" t="s">
        <v>258</v>
      </c>
      <c r="I1" s="157" t="s">
        <v>259</v>
      </c>
      <c r="J1" s="157" t="s">
        <v>260</v>
      </c>
      <c r="K1" s="158" t="s">
        <v>261</v>
      </c>
      <c r="L1" s="158" t="s">
        <v>262</v>
      </c>
      <c r="M1" s="157" t="s">
        <v>263</v>
      </c>
    </row>
    <row r="2" spans="1:13" x14ac:dyDescent="0.25">
      <c r="A2" s="159" t="s">
        <v>264</v>
      </c>
      <c r="B2" s="159" t="s">
        <v>109</v>
      </c>
      <c r="C2" s="159" t="s">
        <v>265</v>
      </c>
      <c r="D2" s="159" t="s">
        <v>266</v>
      </c>
      <c r="E2" s="159" t="s">
        <v>267</v>
      </c>
      <c r="F2" s="159" t="s">
        <v>268</v>
      </c>
      <c r="G2" s="159" t="s">
        <v>269</v>
      </c>
      <c r="H2" s="159" t="s">
        <v>91</v>
      </c>
      <c r="I2" s="159" t="s">
        <v>94</v>
      </c>
      <c r="J2" s="159"/>
      <c r="K2" s="160">
        <v>0</v>
      </c>
      <c r="L2" s="160">
        <v>0</v>
      </c>
      <c r="M2" s="161">
        <v>38</v>
      </c>
    </row>
    <row r="3" spans="1:13" x14ac:dyDescent="0.25">
      <c r="A3" s="162" t="s">
        <v>264</v>
      </c>
      <c r="B3" s="162" t="s">
        <v>109</v>
      </c>
      <c r="C3" s="162" t="s">
        <v>270</v>
      </c>
      <c r="D3" s="162" t="s">
        <v>271</v>
      </c>
      <c r="E3" s="162" t="s">
        <v>272</v>
      </c>
      <c r="F3" s="162" t="s">
        <v>207</v>
      </c>
      <c r="G3" s="162" t="s">
        <v>87</v>
      </c>
      <c r="H3" s="162" t="s">
        <v>94</v>
      </c>
      <c r="I3" s="162" t="s">
        <v>94</v>
      </c>
      <c r="J3" s="162"/>
      <c r="K3" s="163">
        <v>0</v>
      </c>
      <c r="L3" s="163">
        <v>0</v>
      </c>
      <c r="M3" s="164">
        <v>24</v>
      </c>
    </row>
    <row r="4" spans="1:13" x14ac:dyDescent="0.25">
      <c r="A4" s="159" t="s">
        <v>264</v>
      </c>
      <c r="B4" s="159" t="s">
        <v>109</v>
      </c>
      <c r="C4" s="159" t="s">
        <v>270</v>
      </c>
      <c r="D4" s="159" t="s">
        <v>273</v>
      </c>
      <c r="E4" s="159" t="s">
        <v>274</v>
      </c>
      <c r="F4" s="159" t="s">
        <v>275</v>
      </c>
      <c r="G4" s="159" t="s">
        <v>87</v>
      </c>
      <c r="H4" s="159" t="s">
        <v>94</v>
      </c>
      <c r="I4" s="159" t="s">
        <v>94</v>
      </c>
      <c r="J4" s="159" t="s">
        <v>276</v>
      </c>
      <c r="K4" s="160">
        <v>44</v>
      </c>
      <c r="L4" s="160">
        <v>0</v>
      </c>
      <c r="M4" s="161">
        <v>44</v>
      </c>
    </row>
    <row r="5" spans="1:13" x14ac:dyDescent="0.25">
      <c r="A5" s="162" t="s">
        <v>264</v>
      </c>
      <c r="B5" s="162" t="s">
        <v>109</v>
      </c>
      <c r="C5" s="162" t="s">
        <v>277</v>
      </c>
      <c r="D5" s="162" t="s">
        <v>278</v>
      </c>
      <c r="E5" s="162" t="s">
        <v>279</v>
      </c>
      <c r="F5" s="162" t="s">
        <v>186</v>
      </c>
      <c r="G5" s="162" t="s">
        <v>87</v>
      </c>
      <c r="H5" s="162" t="s">
        <v>94</v>
      </c>
      <c r="I5" s="162" t="s">
        <v>94</v>
      </c>
      <c r="J5" s="162" t="s">
        <v>280</v>
      </c>
      <c r="K5" s="163">
        <v>0</v>
      </c>
      <c r="L5" s="163">
        <v>27</v>
      </c>
      <c r="M5" s="164">
        <v>27</v>
      </c>
    </row>
    <row r="6" spans="1:13" x14ac:dyDescent="0.25">
      <c r="A6" s="159" t="s">
        <v>264</v>
      </c>
      <c r="B6" s="159" t="s">
        <v>109</v>
      </c>
      <c r="C6" s="159" t="s">
        <v>277</v>
      </c>
      <c r="D6" s="159" t="s">
        <v>281</v>
      </c>
      <c r="E6" s="159" t="s">
        <v>282</v>
      </c>
      <c r="F6" s="159" t="s">
        <v>140</v>
      </c>
      <c r="G6" s="159" t="s">
        <v>87</v>
      </c>
      <c r="H6" s="159" t="s">
        <v>94</v>
      </c>
      <c r="I6" s="159" t="s">
        <v>94</v>
      </c>
      <c r="J6" s="159"/>
      <c r="K6" s="160">
        <v>0</v>
      </c>
      <c r="L6" s="160">
        <v>0</v>
      </c>
      <c r="M6" s="161">
        <v>37</v>
      </c>
    </row>
    <row r="7" spans="1:13" x14ac:dyDescent="0.25">
      <c r="A7" s="162" t="s">
        <v>264</v>
      </c>
      <c r="B7" s="162" t="s">
        <v>109</v>
      </c>
      <c r="C7" s="162" t="s">
        <v>270</v>
      </c>
      <c r="D7" s="162" t="s">
        <v>281</v>
      </c>
      <c r="E7" s="162" t="s">
        <v>283</v>
      </c>
      <c r="F7" s="162" t="s">
        <v>178</v>
      </c>
      <c r="G7" s="162" t="s">
        <v>139</v>
      </c>
      <c r="H7" s="162" t="s">
        <v>94</v>
      </c>
      <c r="I7" s="162" t="s">
        <v>94</v>
      </c>
      <c r="J7" s="162" t="s">
        <v>276</v>
      </c>
      <c r="K7" s="163">
        <v>34</v>
      </c>
      <c r="L7" s="163">
        <v>0</v>
      </c>
      <c r="M7" s="164">
        <v>34</v>
      </c>
    </row>
    <row r="8" spans="1:13" x14ac:dyDescent="0.25">
      <c r="A8" s="159" t="s">
        <v>264</v>
      </c>
      <c r="B8" s="159" t="s">
        <v>109</v>
      </c>
      <c r="C8" s="159" t="s">
        <v>270</v>
      </c>
      <c r="D8" s="159" t="s">
        <v>281</v>
      </c>
      <c r="E8" s="159" t="s">
        <v>284</v>
      </c>
      <c r="F8" s="159" t="s">
        <v>178</v>
      </c>
      <c r="G8" s="159" t="s">
        <v>148</v>
      </c>
      <c r="H8" s="159" t="s">
        <v>94</v>
      </c>
      <c r="I8" s="159" t="s">
        <v>94</v>
      </c>
      <c r="J8" s="159" t="s">
        <v>276</v>
      </c>
      <c r="K8" s="160">
        <v>19</v>
      </c>
      <c r="L8" s="160">
        <v>0</v>
      </c>
      <c r="M8" s="161">
        <v>19</v>
      </c>
    </row>
    <row r="9" spans="1:13" x14ac:dyDescent="0.25">
      <c r="A9" s="162" t="s">
        <v>264</v>
      </c>
      <c r="B9" s="162" t="s">
        <v>109</v>
      </c>
      <c r="C9" s="162" t="s">
        <v>277</v>
      </c>
      <c r="D9" s="162" t="s">
        <v>285</v>
      </c>
      <c r="E9" s="162" t="s">
        <v>286</v>
      </c>
      <c r="F9" s="162" t="s">
        <v>287</v>
      </c>
      <c r="G9" s="162" t="s">
        <v>87</v>
      </c>
      <c r="H9" s="162" t="s">
        <v>94</v>
      </c>
      <c r="I9" s="162" t="s">
        <v>94</v>
      </c>
      <c r="J9" s="162"/>
      <c r="K9" s="163">
        <v>0</v>
      </c>
      <c r="L9" s="163">
        <v>0</v>
      </c>
      <c r="M9" s="164">
        <v>30</v>
      </c>
    </row>
    <row r="10" spans="1:13" x14ac:dyDescent="0.25">
      <c r="A10" s="159" t="s">
        <v>264</v>
      </c>
      <c r="B10" s="159" t="s">
        <v>109</v>
      </c>
      <c r="C10" s="159" t="s">
        <v>270</v>
      </c>
      <c r="D10" s="159" t="s">
        <v>281</v>
      </c>
      <c r="E10" s="159" t="s">
        <v>288</v>
      </c>
      <c r="F10" s="159" t="s">
        <v>178</v>
      </c>
      <c r="G10" s="159" t="s">
        <v>168</v>
      </c>
      <c r="H10" s="159" t="s">
        <v>94</v>
      </c>
      <c r="I10" s="159" t="s">
        <v>94</v>
      </c>
      <c r="J10" s="159" t="s">
        <v>276</v>
      </c>
      <c r="K10" s="160">
        <v>31</v>
      </c>
      <c r="L10" s="160">
        <v>0</v>
      </c>
      <c r="M10" s="161">
        <v>31</v>
      </c>
    </row>
    <row r="11" spans="1:13" x14ac:dyDescent="0.25">
      <c r="A11" s="162" t="s">
        <v>264</v>
      </c>
      <c r="B11" s="162" t="s">
        <v>109</v>
      </c>
      <c r="C11" s="162" t="s">
        <v>270</v>
      </c>
      <c r="D11" s="162" t="s">
        <v>289</v>
      </c>
      <c r="E11" s="162" t="s">
        <v>290</v>
      </c>
      <c r="F11" s="162" t="s">
        <v>291</v>
      </c>
      <c r="G11" s="162" t="s">
        <v>87</v>
      </c>
      <c r="H11" s="162" t="s">
        <v>94</v>
      </c>
      <c r="I11" s="162" t="s">
        <v>94</v>
      </c>
      <c r="J11" s="162" t="s">
        <v>276</v>
      </c>
      <c r="K11" s="163">
        <v>24</v>
      </c>
      <c r="L11" s="163">
        <v>0</v>
      </c>
      <c r="M11" s="164">
        <v>24</v>
      </c>
    </row>
    <row r="12" spans="1:13" x14ac:dyDescent="0.25">
      <c r="A12" s="159" t="s">
        <v>264</v>
      </c>
      <c r="B12" s="159" t="s">
        <v>109</v>
      </c>
      <c r="C12" s="159" t="s">
        <v>270</v>
      </c>
      <c r="D12" s="159" t="s">
        <v>292</v>
      </c>
      <c r="E12" s="159" t="s">
        <v>293</v>
      </c>
      <c r="F12" s="159" t="s">
        <v>294</v>
      </c>
      <c r="G12" s="159" t="s">
        <v>87</v>
      </c>
      <c r="H12" s="159" t="s">
        <v>94</v>
      </c>
      <c r="I12" s="159" t="s">
        <v>94</v>
      </c>
      <c r="J12" s="159"/>
      <c r="K12" s="160">
        <v>0</v>
      </c>
      <c r="L12" s="160">
        <v>0</v>
      </c>
      <c r="M12" s="161">
        <v>11</v>
      </c>
    </row>
    <row r="13" spans="1:13" x14ac:dyDescent="0.25">
      <c r="A13" s="162" t="s">
        <v>264</v>
      </c>
      <c r="B13" s="162" t="s">
        <v>109</v>
      </c>
      <c r="C13" s="162" t="s">
        <v>277</v>
      </c>
      <c r="D13" s="162" t="s">
        <v>281</v>
      </c>
      <c r="E13" s="162" t="s">
        <v>295</v>
      </c>
      <c r="F13" s="162" t="s">
        <v>140</v>
      </c>
      <c r="G13" s="162" t="s">
        <v>125</v>
      </c>
      <c r="H13" s="162" t="s">
        <v>94</v>
      </c>
      <c r="I13" s="162" t="s">
        <v>94</v>
      </c>
      <c r="J13" s="162"/>
      <c r="K13" s="163">
        <v>0</v>
      </c>
      <c r="L13" s="163">
        <v>0</v>
      </c>
      <c r="M13" s="164">
        <v>31</v>
      </c>
    </row>
    <row r="14" spans="1:13" x14ac:dyDescent="0.25">
      <c r="A14" s="159" t="s">
        <v>264</v>
      </c>
      <c r="B14" s="159" t="s">
        <v>109</v>
      </c>
      <c r="C14" s="159" t="s">
        <v>270</v>
      </c>
      <c r="D14" s="159" t="s">
        <v>281</v>
      </c>
      <c r="E14" s="159" t="s">
        <v>296</v>
      </c>
      <c r="F14" s="159" t="s">
        <v>178</v>
      </c>
      <c r="G14" s="159" t="s">
        <v>173</v>
      </c>
      <c r="H14" s="159" t="s">
        <v>94</v>
      </c>
      <c r="I14" s="159" t="s">
        <v>94</v>
      </c>
      <c r="J14" s="159" t="s">
        <v>276</v>
      </c>
      <c r="K14" s="160">
        <v>32</v>
      </c>
      <c r="L14" s="160">
        <v>0</v>
      </c>
      <c r="M14" s="161">
        <v>32</v>
      </c>
    </row>
    <row r="15" spans="1:13" x14ac:dyDescent="0.25">
      <c r="A15" s="162" t="s">
        <v>264</v>
      </c>
      <c r="B15" s="162" t="s">
        <v>109</v>
      </c>
      <c r="C15" s="162" t="s">
        <v>270</v>
      </c>
      <c r="D15" s="162" t="s">
        <v>297</v>
      </c>
      <c r="E15" s="162" t="s">
        <v>298</v>
      </c>
      <c r="F15" s="162" t="s">
        <v>299</v>
      </c>
      <c r="G15" s="162" t="s">
        <v>87</v>
      </c>
      <c r="H15" s="162" t="s">
        <v>94</v>
      </c>
      <c r="I15" s="162" t="s">
        <v>94</v>
      </c>
      <c r="J15" s="162"/>
      <c r="K15" s="163">
        <v>0</v>
      </c>
      <c r="L15" s="163">
        <v>0</v>
      </c>
      <c r="M15" s="164">
        <v>16</v>
      </c>
    </row>
    <row r="16" spans="1:13" x14ac:dyDescent="0.25">
      <c r="A16" s="159" t="s">
        <v>264</v>
      </c>
      <c r="B16" s="159" t="s">
        <v>109</v>
      </c>
      <c r="C16" s="159" t="s">
        <v>277</v>
      </c>
      <c r="D16" s="159" t="s">
        <v>281</v>
      </c>
      <c r="E16" s="159" t="s">
        <v>300</v>
      </c>
      <c r="F16" s="159" t="s">
        <v>140</v>
      </c>
      <c r="G16" s="159" t="s">
        <v>139</v>
      </c>
      <c r="H16" s="159" t="s">
        <v>94</v>
      </c>
      <c r="I16" s="159" t="s">
        <v>94</v>
      </c>
      <c r="J16" s="159"/>
      <c r="K16" s="160">
        <v>0</v>
      </c>
      <c r="L16" s="160">
        <v>0</v>
      </c>
      <c r="M16" s="161">
        <v>35</v>
      </c>
    </row>
    <row r="17" spans="1:13" x14ac:dyDescent="0.25">
      <c r="A17" s="162" t="s">
        <v>264</v>
      </c>
      <c r="B17" s="162" t="s">
        <v>109</v>
      </c>
      <c r="C17" s="162" t="s">
        <v>277</v>
      </c>
      <c r="D17" s="162" t="s">
        <v>301</v>
      </c>
      <c r="E17" s="162" t="s">
        <v>302</v>
      </c>
      <c r="F17" s="162" t="s">
        <v>303</v>
      </c>
      <c r="G17" s="162" t="s">
        <v>87</v>
      </c>
      <c r="H17" s="162" t="s">
        <v>94</v>
      </c>
      <c r="I17" s="162" t="s">
        <v>94</v>
      </c>
      <c r="J17" s="162"/>
      <c r="K17" s="163">
        <v>0</v>
      </c>
      <c r="L17" s="163">
        <v>0</v>
      </c>
      <c r="M17" s="164">
        <v>28</v>
      </c>
    </row>
    <row r="18" spans="1:13" x14ac:dyDescent="0.25">
      <c r="A18" s="159" t="s">
        <v>264</v>
      </c>
      <c r="B18" s="159" t="s">
        <v>109</v>
      </c>
      <c r="C18" s="159" t="s">
        <v>270</v>
      </c>
      <c r="D18" s="159" t="s">
        <v>281</v>
      </c>
      <c r="E18" s="159" t="s">
        <v>304</v>
      </c>
      <c r="F18" s="159" t="s">
        <v>178</v>
      </c>
      <c r="G18" s="159" t="s">
        <v>180</v>
      </c>
      <c r="H18" s="159" t="s">
        <v>94</v>
      </c>
      <c r="I18" s="159" t="s">
        <v>94</v>
      </c>
      <c r="J18" s="159" t="s">
        <v>276</v>
      </c>
      <c r="K18" s="160">
        <v>29</v>
      </c>
      <c r="L18" s="160">
        <v>0</v>
      </c>
      <c r="M18" s="161">
        <v>29</v>
      </c>
    </row>
    <row r="19" spans="1:13" x14ac:dyDescent="0.25">
      <c r="A19" s="162" t="s">
        <v>264</v>
      </c>
      <c r="B19" s="162" t="s">
        <v>109</v>
      </c>
      <c r="C19" s="162" t="s">
        <v>277</v>
      </c>
      <c r="D19" s="162" t="s">
        <v>281</v>
      </c>
      <c r="E19" s="162" t="s">
        <v>305</v>
      </c>
      <c r="F19" s="162" t="s">
        <v>140</v>
      </c>
      <c r="G19" s="162" t="s">
        <v>148</v>
      </c>
      <c r="H19" s="162" t="s">
        <v>94</v>
      </c>
      <c r="I19" s="162" t="s">
        <v>94</v>
      </c>
      <c r="J19" s="162"/>
      <c r="K19" s="163">
        <v>0</v>
      </c>
      <c r="L19" s="163">
        <v>0</v>
      </c>
      <c r="M19" s="164">
        <v>28</v>
      </c>
    </row>
    <row r="20" spans="1:13" x14ac:dyDescent="0.25">
      <c r="A20" s="159" t="s">
        <v>264</v>
      </c>
      <c r="B20" s="159" t="s">
        <v>109</v>
      </c>
      <c r="C20" s="159" t="s">
        <v>270</v>
      </c>
      <c r="D20" s="159" t="s">
        <v>306</v>
      </c>
      <c r="E20" s="159" t="s">
        <v>307</v>
      </c>
      <c r="F20" s="159" t="s">
        <v>308</v>
      </c>
      <c r="G20" s="159" t="s">
        <v>87</v>
      </c>
      <c r="H20" s="159" t="s">
        <v>94</v>
      </c>
      <c r="I20" s="159" t="s">
        <v>94</v>
      </c>
      <c r="J20" s="159" t="s">
        <v>276</v>
      </c>
      <c r="K20" s="160">
        <v>33</v>
      </c>
      <c r="L20" s="160">
        <v>0</v>
      </c>
      <c r="M20" s="161">
        <v>33</v>
      </c>
    </row>
    <row r="21" spans="1:13" x14ac:dyDescent="0.25">
      <c r="A21" s="162" t="s">
        <v>264</v>
      </c>
      <c r="B21" s="162" t="s">
        <v>109</v>
      </c>
      <c r="C21" s="162" t="s">
        <v>270</v>
      </c>
      <c r="D21" s="162" t="s">
        <v>309</v>
      </c>
      <c r="E21" s="162" t="s">
        <v>310</v>
      </c>
      <c r="F21" s="162" t="s">
        <v>311</v>
      </c>
      <c r="G21" s="162" t="s">
        <v>87</v>
      </c>
      <c r="H21" s="162" t="s">
        <v>94</v>
      </c>
      <c r="I21" s="162" t="s">
        <v>94</v>
      </c>
      <c r="J21" s="162"/>
      <c r="K21" s="163">
        <v>0</v>
      </c>
      <c r="L21" s="163">
        <v>0</v>
      </c>
      <c r="M21" s="164">
        <v>19</v>
      </c>
    </row>
    <row r="22" spans="1:13" x14ac:dyDescent="0.25">
      <c r="A22" s="159" t="s">
        <v>264</v>
      </c>
      <c r="B22" s="159" t="s">
        <v>109</v>
      </c>
      <c r="C22" s="159" t="s">
        <v>277</v>
      </c>
      <c r="D22" s="159" t="s">
        <v>312</v>
      </c>
      <c r="E22" s="159" t="s">
        <v>313</v>
      </c>
      <c r="F22" s="159" t="s">
        <v>314</v>
      </c>
      <c r="G22" s="159" t="s">
        <v>87</v>
      </c>
      <c r="H22" s="159" t="s">
        <v>94</v>
      </c>
      <c r="I22" s="159" t="s">
        <v>94</v>
      </c>
      <c r="J22" s="159"/>
      <c r="K22" s="160">
        <v>0</v>
      </c>
      <c r="L22" s="160">
        <v>0</v>
      </c>
      <c r="M22" s="161">
        <v>17</v>
      </c>
    </row>
    <row r="23" spans="1:13" x14ac:dyDescent="0.25">
      <c r="A23" s="162" t="s">
        <v>264</v>
      </c>
      <c r="B23" s="162" t="s">
        <v>109</v>
      </c>
      <c r="C23" s="162" t="s">
        <v>277</v>
      </c>
      <c r="D23" s="162" t="s">
        <v>281</v>
      </c>
      <c r="E23" s="162" t="s">
        <v>315</v>
      </c>
      <c r="F23" s="162" t="s">
        <v>140</v>
      </c>
      <c r="G23" s="162" t="s">
        <v>168</v>
      </c>
      <c r="H23" s="162" t="s">
        <v>94</v>
      </c>
      <c r="I23" s="162" t="s">
        <v>94</v>
      </c>
      <c r="J23" s="162"/>
      <c r="K23" s="163">
        <v>0</v>
      </c>
      <c r="L23" s="163">
        <v>0</v>
      </c>
      <c r="M23" s="164">
        <v>30</v>
      </c>
    </row>
    <row r="24" spans="1:13" x14ac:dyDescent="0.25">
      <c r="A24" s="159" t="s">
        <v>264</v>
      </c>
      <c r="B24" s="159" t="s">
        <v>109</v>
      </c>
      <c r="C24" s="159" t="s">
        <v>270</v>
      </c>
      <c r="D24" s="159" t="s">
        <v>316</v>
      </c>
      <c r="E24" s="159" t="s">
        <v>317</v>
      </c>
      <c r="F24" s="159" t="s">
        <v>318</v>
      </c>
      <c r="G24" s="159" t="s">
        <v>87</v>
      </c>
      <c r="H24" s="159" t="s">
        <v>94</v>
      </c>
      <c r="I24" s="159" t="s">
        <v>94</v>
      </c>
      <c r="J24" s="159"/>
      <c r="K24" s="160">
        <v>0</v>
      </c>
      <c r="L24" s="160">
        <v>0</v>
      </c>
      <c r="M24" s="161">
        <v>42</v>
      </c>
    </row>
    <row r="25" spans="1:13" x14ac:dyDescent="0.25">
      <c r="A25" s="162" t="s">
        <v>264</v>
      </c>
      <c r="B25" s="162" t="s">
        <v>109</v>
      </c>
      <c r="C25" s="162" t="s">
        <v>270</v>
      </c>
      <c r="D25" s="162" t="s">
        <v>281</v>
      </c>
      <c r="E25" s="162" t="s">
        <v>319</v>
      </c>
      <c r="F25" s="162" t="s">
        <v>178</v>
      </c>
      <c r="G25" s="162" t="s">
        <v>181</v>
      </c>
      <c r="H25" s="162" t="s">
        <v>94</v>
      </c>
      <c r="I25" s="162" t="s">
        <v>94</v>
      </c>
      <c r="J25" s="162" t="s">
        <v>276</v>
      </c>
      <c r="K25" s="163">
        <v>39</v>
      </c>
      <c r="L25" s="163">
        <v>0</v>
      </c>
      <c r="M25" s="164">
        <v>39</v>
      </c>
    </row>
    <row r="26" spans="1:13" x14ac:dyDescent="0.25">
      <c r="A26" s="159" t="s">
        <v>264</v>
      </c>
      <c r="B26" s="159" t="s">
        <v>109</v>
      </c>
      <c r="C26" s="159" t="s">
        <v>277</v>
      </c>
      <c r="D26" s="159" t="s">
        <v>320</v>
      </c>
      <c r="E26" s="159" t="s">
        <v>321</v>
      </c>
      <c r="F26" s="159" t="s">
        <v>322</v>
      </c>
      <c r="G26" s="159" t="s">
        <v>87</v>
      </c>
      <c r="H26" s="159" t="s">
        <v>94</v>
      </c>
      <c r="I26" s="159" t="s">
        <v>94</v>
      </c>
      <c r="J26" s="159" t="s">
        <v>280</v>
      </c>
      <c r="K26" s="160">
        <v>0</v>
      </c>
      <c r="L26" s="160">
        <v>34</v>
      </c>
      <c r="M26" s="161">
        <v>34</v>
      </c>
    </row>
    <row r="27" spans="1:13" x14ac:dyDescent="0.25">
      <c r="A27" s="162" t="s">
        <v>264</v>
      </c>
      <c r="B27" s="162" t="s">
        <v>109</v>
      </c>
      <c r="C27" s="162" t="s">
        <v>270</v>
      </c>
      <c r="D27" s="162" t="s">
        <v>323</v>
      </c>
      <c r="E27" s="162" t="s">
        <v>324</v>
      </c>
      <c r="F27" s="162" t="s">
        <v>325</v>
      </c>
      <c r="G27" s="162" t="s">
        <v>87</v>
      </c>
      <c r="H27" s="162" t="s">
        <v>94</v>
      </c>
      <c r="I27" s="162" t="s">
        <v>94</v>
      </c>
      <c r="J27" s="162"/>
      <c r="K27" s="163">
        <v>0</v>
      </c>
      <c r="L27" s="163">
        <v>0</v>
      </c>
      <c r="M27" s="164">
        <v>17</v>
      </c>
    </row>
    <row r="28" spans="1:13" x14ac:dyDescent="0.25">
      <c r="A28" s="159" t="s">
        <v>264</v>
      </c>
      <c r="B28" s="159" t="s">
        <v>109</v>
      </c>
      <c r="C28" s="159" t="s">
        <v>270</v>
      </c>
      <c r="D28" s="159" t="s">
        <v>326</v>
      </c>
      <c r="E28" s="159" t="s">
        <v>327</v>
      </c>
      <c r="F28" s="159" t="s">
        <v>328</v>
      </c>
      <c r="G28" s="159" t="s">
        <v>87</v>
      </c>
      <c r="H28" s="159" t="s">
        <v>94</v>
      </c>
      <c r="I28" s="159" t="s">
        <v>94</v>
      </c>
      <c r="J28" s="159"/>
      <c r="K28" s="160">
        <v>0</v>
      </c>
      <c r="L28" s="160">
        <v>0</v>
      </c>
      <c r="M28" s="161">
        <v>16</v>
      </c>
    </row>
    <row r="29" spans="1:13" x14ac:dyDescent="0.25">
      <c r="A29" s="162" t="s">
        <v>264</v>
      </c>
      <c r="B29" s="162" t="s">
        <v>109</v>
      </c>
      <c r="C29" s="162" t="s">
        <v>277</v>
      </c>
      <c r="D29" s="162" t="s">
        <v>329</v>
      </c>
      <c r="E29" s="162" t="s">
        <v>330</v>
      </c>
      <c r="F29" s="162" t="s">
        <v>331</v>
      </c>
      <c r="G29" s="162" t="s">
        <v>87</v>
      </c>
      <c r="H29" s="162" t="s">
        <v>94</v>
      </c>
      <c r="I29" s="162" t="s">
        <v>94</v>
      </c>
      <c r="J29" s="162" t="s">
        <v>280</v>
      </c>
      <c r="K29" s="163">
        <v>0</v>
      </c>
      <c r="L29" s="163">
        <v>24</v>
      </c>
      <c r="M29" s="164">
        <v>24</v>
      </c>
    </row>
    <row r="30" spans="1:13" x14ac:dyDescent="0.25">
      <c r="A30" s="159" t="s">
        <v>264</v>
      </c>
      <c r="B30" s="159" t="s">
        <v>109</v>
      </c>
      <c r="C30" s="159" t="s">
        <v>270</v>
      </c>
      <c r="D30" s="159" t="s">
        <v>332</v>
      </c>
      <c r="E30" s="159" t="s">
        <v>333</v>
      </c>
      <c r="F30" s="159" t="s">
        <v>334</v>
      </c>
      <c r="G30" s="159" t="s">
        <v>87</v>
      </c>
      <c r="H30" s="159" t="s">
        <v>94</v>
      </c>
      <c r="I30" s="159" t="s">
        <v>94</v>
      </c>
      <c r="J30" s="159" t="s">
        <v>280</v>
      </c>
      <c r="K30" s="160">
        <v>0</v>
      </c>
      <c r="L30" s="160">
        <v>26</v>
      </c>
      <c r="M30" s="161">
        <v>26</v>
      </c>
    </row>
    <row r="31" spans="1:13" x14ac:dyDescent="0.25">
      <c r="A31" s="162" t="s">
        <v>264</v>
      </c>
      <c r="B31" s="162" t="s">
        <v>109</v>
      </c>
      <c r="C31" s="162" t="s">
        <v>270</v>
      </c>
      <c r="D31" s="162" t="s">
        <v>271</v>
      </c>
      <c r="E31" s="162" t="s">
        <v>335</v>
      </c>
      <c r="F31" s="162" t="s">
        <v>207</v>
      </c>
      <c r="G31" s="162" t="s">
        <v>125</v>
      </c>
      <c r="H31" s="162" t="s">
        <v>94</v>
      </c>
      <c r="I31" s="162" t="s">
        <v>94</v>
      </c>
      <c r="J31" s="162"/>
      <c r="K31" s="163">
        <v>0</v>
      </c>
      <c r="L31" s="163">
        <v>0</v>
      </c>
      <c r="M31" s="164">
        <v>23</v>
      </c>
    </row>
    <row r="32" spans="1:13" x14ac:dyDescent="0.25">
      <c r="A32" s="159" t="s">
        <v>264</v>
      </c>
      <c r="B32" s="159" t="s">
        <v>109</v>
      </c>
      <c r="C32" s="159" t="s">
        <v>270</v>
      </c>
      <c r="D32" s="159" t="s">
        <v>273</v>
      </c>
      <c r="E32" s="159" t="s">
        <v>336</v>
      </c>
      <c r="F32" s="159" t="s">
        <v>275</v>
      </c>
      <c r="G32" s="159" t="s">
        <v>125</v>
      </c>
      <c r="H32" s="159" t="s">
        <v>94</v>
      </c>
      <c r="I32" s="159" t="s">
        <v>94</v>
      </c>
      <c r="J32" s="159" t="s">
        <v>276</v>
      </c>
      <c r="K32" s="160">
        <v>37</v>
      </c>
      <c r="L32" s="160">
        <v>0</v>
      </c>
      <c r="M32" s="161">
        <v>37</v>
      </c>
    </row>
    <row r="33" spans="1:13" x14ac:dyDescent="0.25">
      <c r="A33" s="162" t="s">
        <v>264</v>
      </c>
      <c r="B33" s="162" t="s">
        <v>109</v>
      </c>
      <c r="C33" s="162" t="s">
        <v>270</v>
      </c>
      <c r="D33" s="162" t="s">
        <v>273</v>
      </c>
      <c r="E33" s="162" t="s">
        <v>337</v>
      </c>
      <c r="F33" s="162" t="s">
        <v>275</v>
      </c>
      <c r="G33" s="162" t="s">
        <v>139</v>
      </c>
      <c r="H33" s="162" t="s">
        <v>91</v>
      </c>
      <c r="I33" s="162" t="s">
        <v>94</v>
      </c>
      <c r="J33" s="162" t="s">
        <v>276</v>
      </c>
      <c r="K33" s="163">
        <v>37</v>
      </c>
      <c r="L33" s="163">
        <v>0</v>
      </c>
      <c r="M33" s="164">
        <v>37</v>
      </c>
    </row>
    <row r="34" spans="1:13" x14ac:dyDescent="0.25">
      <c r="A34" s="159" t="s">
        <v>264</v>
      </c>
      <c r="B34" s="159" t="s">
        <v>109</v>
      </c>
      <c r="C34" s="159" t="s">
        <v>270</v>
      </c>
      <c r="D34" s="159" t="s">
        <v>338</v>
      </c>
      <c r="E34" s="159" t="s">
        <v>339</v>
      </c>
      <c r="F34" s="159" t="s">
        <v>340</v>
      </c>
      <c r="G34" s="159" t="s">
        <v>87</v>
      </c>
      <c r="H34" s="159" t="s">
        <v>91</v>
      </c>
      <c r="I34" s="159" t="s">
        <v>94</v>
      </c>
      <c r="J34" s="159"/>
      <c r="K34" s="160">
        <v>0</v>
      </c>
      <c r="L34" s="160">
        <v>0</v>
      </c>
      <c r="M34" s="161">
        <v>40</v>
      </c>
    </row>
    <row r="35" spans="1:13" x14ac:dyDescent="0.25">
      <c r="A35" s="162" t="s">
        <v>264</v>
      </c>
      <c r="B35" s="162" t="s">
        <v>109</v>
      </c>
      <c r="C35" s="162" t="s">
        <v>277</v>
      </c>
      <c r="D35" s="162" t="s">
        <v>341</v>
      </c>
      <c r="E35" s="162" t="s">
        <v>342</v>
      </c>
      <c r="F35" s="162" t="s">
        <v>343</v>
      </c>
      <c r="G35" s="162" t="s">
        <v>87</v>
      </c>
      <c r="H35" s="162" t="s">
        <v>91</v>
      </c>
      <c r="I35" s="162" t="s">
        <v>94</v>
      </c>
      <c r="J35" s="162" t="s">
        <v>276</v>
      </c>
      <c r="K35" s="163">
        <v>31</v>
      </c>
      <c r="L35" s="163">
        <v>0</v>
      </c>
      <c r="M35" s="164">
        <v>31</v>
      </c>
    </row>
    <row r="36" spans="1:13" x14ac:dyDescent="0.25">
      <c r="A36" s="159" t="s">
        <v>264</v>
      </c>
      <c r="B36" s="159" t="s">
        <v>109</v>
      </c>
      <c r="C36" s="159" t="s">
        <v>277</v>
      </c>
      <c r="D36" s="159" t="s">
        <v>344</v>
      </c>
      <c r="E36" s="159" t="s">
        <v>345</v>
      </c>
      <c r="F36" s="159" t="s">
        <v>346</v>
      </c>
      <c r="G36" s="159" t="s">
        <v>87</v>
      </c>
      <c r="H36" s="159" t="s">
        <v>91</v>
      </c>
      <c r="I36" s="159" t="s">
        <v>94</v>
      </c>
      <c r="J36" s="159"/>
      <c r="K36" s="160">
        <v>0</v>
      </c>
      <c r="L36" s="160">
        <v>0</v>
      </c>
      <c r="M36" s="161">
        <v>22</v>
      </c>
    </row>
    <row r="37" spans="1:13" x14ac:dyDescent="0.25">
      <c r="A37" s="162" t="s">
        <v>264</v>
      </c>
      <c r="B37" s="162" t="s">
        <v>109</v>
      </c>
      <c r="C37" s="162" t="s">
        <v>347</v>
      </c>
      <c r="D37" s="162" t="s">
        <v>281</v>
      </c>
      <c r="E37" s="162" t="s">
        <v>348</v>
      </c>
      <c r="F37" s="162" t="s">
        <v>349</v>
      </c>
      <c r="G37" s="162" t="s">
        <v>87</v>
      </c>
      <c r="H37" s="162" t="s">
        <v>94</v>
      </c>
      <c r="I37" s="162" t="s">
        <v>94</v>
      </c>
      <c r="J37" s="162"/>
      <c r="K37" s="163">
        <v>0</v>
      </c>
      <c r="L37" s="163">
        <v>0</v>
      </c>
      <c r="M37" s="164">
        <v>19</v>
      </c>
    </row>
    <row r="38" spans="1:13" x14ac:dyDescent="0.25">
      <c r="A38" s="159" t="s">
        <v>264</v>
      </c>
      <c r="B38" s="159" t="s">
        <v>109</v>
      </c>
      <c r="C38" s="159" t="s">
        <v>347</v>
      </c>
      <c r="D38" s="159" t="s">
        <v>350</v>
      </c>
      <c r="E38" s="159" t="s">
        <v>351</v>
      </c>
      <c r="F38" s="159" t="s">
        <v>352</v>
      </c>
      <c r="G38" s="159" t="s">
        <v>87</v>
      </c>
      <c r="H38" s="159" t="s">
        <v>94</v>
      </c>
      <c r="I38" s="159" t="s">
        <v>94</v>
      </c>
      <c r="J38" s="159"/>
      <c r="K38" s="160">
        <v>0</v>
      </c>
      <c r="L38" s="160">
        <v>0</v>
      </c>
      <c r="M38" s="161">
        <v>3</v>
      </c>
    </row>
    <row r="39" spans="1:13" x14ac:dyDescent="0.25">
      <c r="A39" s="162" t="s">
        <v>264</v>
      </c>
      <c r="B39" s="162" t="s">
        <v>109</v>
      </c>
      <c r="C39" s="162" t="s">
        <v>353</v>
      </c>
      <c r="D39" s="162" t="s">
        <v>354</v>
      </c>
      <c r="E39" s="162" t="s">
        <v>355</v>
      </c>
      <c r="F39" s="162" t="s">
        <v>356</v>
      </c>
      <c r="G39" s="162" t="s">
        <v>87</v>
      </c>
      <c r="H39" s="162" t="s">
        <v>94</v>
      </c>
      <c r="I39" s="162" t="s">
        <v>94</v>
      </c>
      <c r="J39" s="162"/>
      <c r="K39" s="163">
        <v>0</v>
      </c>
      <c r="L39" s="163">
        <v>0</v>
      </c>
      <c r="M39" s="164">
        <v>27</v>
      </c>
    </row>
    <row r="40" spans="1:13" x14ac:dyDescent="0.25">
      <c r="A40" s="159" t="s">
        <v>264</v>
      </c>
      <c r="B40" s="159" t="s">
        <v>109</v>
      </c>
      <c r="C40" s="159" t="s">
        <v>353</v>
      </c>
      <c r="D40" s="159" t="s">
        <v>354</v>
      </c>
      <c r="E40" s="159" t="s">
        <v>357</v>
      </c>
      <c r="F40" s="159" t="s">
        <v>356</v>
      </c>
      <c r="G40" s="159" t="s">
        <v>125</v>
      </c>
      <c r="H40" s="159" t="s">
        <v>94</v>
      </c>
      <c r="I40" s="159" t="s">
        <v>94</v>
      </c>
      <c r="J40" s="159"/>
      <c r="K40" s="160">
        <v>0</v>
      </c>
      <c r="L40" s="160">
        <v>0</v>
      </c>
      <c r="M40" s="161">
        <v>19</v>
      </c>
    </row>
    <row r="41" spans="1:13" x14ac:dyDescent="0.25">
      <c r="A41" s="162" t="s">
        <v>264</v>
      </c>
      <c r="B41" s="162" t="s">
        <v>109</v>
      </c>
      <c r="C41" s="162" t="s">
        <v>353</v>
      </c>
      <c r="D41" s="162" t="s">
        <v>354</v>
      </c>
      <c r="E41" s="162" t="s">
        <v>358</v>
      </c>
      <c r="F41" s="162" t="s">
        <v>356</v>
      </c>
      <c r="G41" s="162" t="s">
        <v>139</v>
      </c>
      <c r="H41" s="162" t="s">
        <v>94</v>
      </c>
      <c r="I41" s="162" t="s">
        <v>94</v>
      </c>
      <c r="J41" s="162"/>
      <c r="K41" s="163">
        <v>0</v>
      </c>
      <c r="L41" s="163">
        <v>0</v>
      </c>
      <c r="M41" s="164">
        <v>19</v>
      </c>
    </row>
    <row r="42" spans="1:13" x14ac:dyDescent="0.25">
      <c r="A42" s="159" t="s">
        <v>264</v>
      </c>
      <c r="B42" s="159" t="s">
        <v>109</v>
      </c>
      <c r="C42" s="159" t="s">
        <v>353</v>
      </c>
      <c r="D42" s="159" t="s">
        <v>354</v>
      </c>
      <c r="E42" s="159" t="s">
        <v>359</v>
      </c>
      <c r="F42" s="159" t="s">
        <v>356</v>
      </c>
      <c r="G42" s="159" t="s">
        <v>148</v>
      </c>
      <c r="H42" s="159" t="s">
        <v>94</v>
      </c>
      <c r="I42" s="159" t="s">
        <v>94</v>
      </c>
      <c r="J42" s="159"/>
      <c r="K42" s="160">
        <v>0</v>
      </c>
      <c r="L42" s="160">
        <v>0</v>
      </c>
      <c r="M42" s="161">
        <v>22</v>
      </c>
    </row>
    <row r="43" spans="1:13" x14ac:dyDescent="0.25">
      <c r="A43" s="162" t="s">
        <v>264</v>
      </c>
      <c r="B43" s="162" t="s">
        <v>109</v>
      </c>
      <c r="C43" s="162" t="s">
        <v>347</v>
      </c>
      <c r="D43" s="162" t="s">
        <v>281</v>
      </c>
      <c r="E43" s="162" t="s">
        <v>360</v>
      </c>
      <c r="F43" s="162" t="s">
        <v>349</v>
      </c>
      <c r="G43" s="162" t="s">
        <v>125</v>
      </c>
      <c r="H43" s="162" t="s">
        <v>94</v>
      </c>
      <c r="I43" s="162" t="s">
        <v>94</v>
      </c>
      <c r="J43" s="162"/>
      <c r="K43" s="163">
        <v>0</v>
      </c>
      <c r="L43" s="163">
        <v>0</v>
      </c>
      <c r="M43" s="164">
        <v>21</v>
      </c>
    </row>
    <row r="44" spans="1:13" x14ac:dyDescent="0.25">
      <c r="A44" s="159" t="s">
        <v>264</v>
      </c>
      <c r="B44" s="159" t="s">
        <v>109</v>
      </c>
      <c r="C44" s="159" t="s">
        <v>353</v>
      </c>
      <c r="D44" s="159" t="s">
        <v>354</v>
      </c>
      <c r="E44" s="159" t="s">
        <v>361</v>
      </c>
      <c r="F44" s="159" t="s">
        <v>356</v>
      </c>
      <c r="G44" s="159" t="s">
        <v>168</v>
      </c>
      <c r="H44" s="159" t="s">
        <v>94</v>
      </c>
      <c r="I44" s="159" t="s">
        <v>94</v>
      </c>
      <c r="J44" s="159"/>
      <c r="K44" s="160">
        <v>0</v>
      </c>
      <c r="L44" s="160">
        <v>0</v>
      </c>
      <c r="M44" s="161">
        <v>11</v>
      </c>
    </row>
    <row r="45" spans="1:13" x14ac:dyDescent="0.25">
      <c r="A45" s="162" t="s">
        <v>264</v>
      </c>
      <c r="B45" s="162" t="s">
        <v>109</v>
      </c>
      <c r="C45" s="162" t="s">
        <v>347</v>
      </c>
      <c r="D45" s="162" t="s">
        <v>281</v>
      </c>
      <c r="E45" s="162" t="s">
        <v>362</v>
      </c>
      <c r="F45" s="162" t="s">
        <v>349</v>
      </c>
      <c r="G45" s="162" t="s">
        <v>139</v>
      </c>
      <c r="H45" s="162" t="s">
        <v>94</v>
      </c>
      <c r="I45" s="162" t="s">
        <v>94</v>
      </c>
      <c r="J45" s="162"/>
      <c r="K45" s="163">
        <v>0</v>
      </c>
      <c r="L45" s="163">
        <v>0</v>
      </c>
      <c r="M45" s="164">
        <v>21</v>
      </c>
    </row>
    <row r="46" spans="1:13" x14ac:dyDescent="0.25">
      <c r="A46" s="159" t="s">
        <v>264</v>
      </c>
      <c r="B46" s="159" t="s">
        <v>109</v>
      </c>
      <c r="C46" s="159" t="s">
        <v>353</v>
      </c>
      <c r="D46" s="159" t="s">
        <v>363</v>
      </c>
      <c r="E46" s="159" t="s">
        <v>364</v>
      </c>
      <c r="F46" s="159" t="s">
        <v>365</v>
      </c>
      <c r="G46" s="159" t="s">
        <v>87</v>
      </c>
      <c r="H46" s="159" t="s">
        <v>94</v>
      </c>
      <c r="I46" s="159" t="s">
        <v>94</v>
      </c>
      <c r="J46" s="159" t="s">
        <v>276</v>
      </c>
      <c r="K46" s="160">
        <v>21</v>
      </c>
      <c r="L46" s="160">
        <v>0</v>
      </c>
      <c r="M46" s="161">
        <v>21</v>
      </c>
    </row>
    <row r="47" spans="1:13" x14ac:dyDescent="0.25">
      <c r="A47" s="162" t="s">
        <v>264</v>
      </c>
      <c r="B47" s="162" t="s">
        <v>109</v>
      </c>
      <c r="C47" s="162" t="s">
        <v>353</v>
      </c>
      <c r="D47" s="162" t="s">
        <v>363</v>
      </c>
      <c r="E47" s="162" t="s">
        <v>366</v>
      </c>
      <c r="F47" s="162" t="s">
        <v>365</v>
      </c>
      <c r="G47" s="162" t="s">
        <v>125</v>
      </c>
      <c r="H47" s="162" t="s">
        <v>94</v>
      </c>
      <c r="I47" s="162" t="s">
        <v>94</v>
      </c>
      <c r="J47" s="162" t="s">
        <v>276</v>
      </c>
      <c r="K47" s="163">
        <v>26</v>
      </c>
      <c r="L47" s="163">
        <v>0</v>
      </c>
      <c r="M47" s="164">
        <v>26</v>
      </c>
    </row>
    <row r="48" spans="1:13" x14ac:dyDescent="0.25">
      <c r="A48" s="159" t="s">
        <v>264</v>
      </c>
      <c r="B48" s="159" t="s">
        <v>109</v>
      </c>
      <c r="C48" s="159" t="s">
        <v>347</v>
      </c>
      <c r="D48" s="159" t="s">
        <v>281</v>
      </c>
      <c r="E48" s="159" t="s">
        <v>367</v>
      </c>
      <c r="F48" s="159" t="s">
        <v>349</v>
      </c>
      <c r="G48" s="159" t="s">
        <v>148</v>
      </c>
      <c r="H48" s="159" t="s">
        <v>94</v>
      </c>
      <c r="I48" s="159" t="s">
        <v>94</v>
      </c>
      <c r="J48" s="159"/>
      <c r="K48" s="160">
        <v>0</v>
      </c>
      <c r="L48" s="160">
        <v>0</v>
      </c>
      <c r="M48" s="161">
        <v>6</v>
      </c>
    </row>
    <row r="49" spans="1:13" x14ac:dyDescent="0.25">
      <c r="A49" s="162" t="s">
        <v>264</v>
      </c>
      <c r="B49" s="162" t="s">
        <v>109</v>
      </c>
      <c r="C49" s="162" t="s">
        <v>353</v>
      </c>
      <c r="D49" s="162" t="s">
        <v>363</v>
      </c>
      <c r="E49" s="162" t="s">
        <v>368</v>
      </c>
      <c r="F49" s="162" t="s">
        <v>365</v>
      </c>
      <c r="G49" s="162" t="s">
        <v>139</v>
      </c>
      <c r="H49" s="162" t="s">
        <v>94</v>
      </c>
      <c r="I49" s="162" t="s">
        <v>94</v>
      </c>
      <c r="J49" s="162" t="s">
        <v>276</v>
      </c>
      <c r="K49" s="163">
        <v>21</v>
      </c>
      <c r="L49" s="163">
        <v>0</v>
      </c>
      <c r="M49" s="164">
        <v>21</v>
      </c>
    </row>
    <row r="50" spans="1:13" x14ac:dyDescent="0.25">
      <c r="A50" s="159" t="s">
        <v>264</v>
      </c>
      <c r="B50" s="159" t="s">
        <v>109</v>
      </c>
      <c r="C50" s="159" t="s">
        <v>353</v>
      </c>
      <c r="D50" s="159" t="s">
        <v>363</v>
      </c>
      <c r="E50" s="159" t="s">
        <v>369</v>
      </c>
      <c r="F50" s="159" t="s">
        <v>365</v>
      </c>
      <c r="G50" s="159" t="s">
        <v>148</v>
      </c>
      <c r="H50" s="159" t="s">
        <v>94</v>
      </c>
      <c r="I50" s="159" t="s">
        <v>94</v>
      </c>
      <c r="J50" s="159" t="s">
        <v>276</v>
      </c>
      <c r="K50" s="160">
        <v>25</v>
      </c>
      <c r="L50" s="160">
        <v>0</v>
      </c>
      <c r="M50" s="161">
        <v>25</v>
      </c>
    </row>
    <row r="51" spans="1:13" x14ac:dyDescent="0.25">
      <c r="A51" s="162" t="s">
        <v>264</v>
      </c>
      <c r="B51" s="162" t="s">
        <v>109</v>
      </c>
      <c r="C51" s="162" t="s">
        <v>347</v>
      </c>
      <c r="D51" s="162" t="s">
        <v>281</v>
      </c>
      <c r="E51" s="162" t="s">
        <v>370</v>
      </c>
      <c r="F51" s="162" t="s">
        <v>349</v>
      </c>
      <c r="G51" s="162" t="s">
        <v>168</v>
      </c>
      <c r="H51" s="162" t="s">
        <v>94</v>
      </c>
      <c r="I51" s="162" t="s">
        <v>94</v>
      </c>
      <c r="J51" s="162"/>
      <c r="K51" s="163">
        <v>0</v>
      </c>
      <c r="L51" s="163">
        <v>0</v>
      </c>
      <c r="M51" s="164">
        <v>22</v>
      </c>
    </row>
    <row r="52" spans="1:13" x14ac:dyDescent="0.25">
      <c r="A52" s="159" t="s">
        <v>264</v>
      </c>
      <c r="B52" s="159" t="s">
        <v>109</v>
      </c>
      <c r="C52" s="159" t="s">
        <v>353</v>
      </c>
      <c r="D52" s="159" t="s">
        <v>363</v>
      </c>
      <c r="E52" s="159" t="s">
        <v>371</v>
      </c>
      <c r="F52" s="159" t="s">
        <v>365</v>
      </c>
      <c r="G52" s="159" t="s">
        <v>168</v>
      </c>
      <c r="H52" s="159" t="s">
        <v>94</v>
      </c>
      <c r="I52" s="159" t="s">
        <v>94</v>
      </c>
      <c r="J52" s="159" t="s">
        <v>276</v>
      </c>
      <c r="K52" s="160">
        <v>21</v>
      </c>
      <c r="L52" s="160">
        <v>0</v>
      </c>
      <c r="M52" s="161">
        <v>21</v>
      </c>
    </row>
    <row r="53" spans="1:13" x14ac:dyDescent="0.25">
      <c r="A53" s="162" t="s">
        <v>264</v>
      </c>
      <c r="B53" s="162" t="s">
        <v>109</v>
      </c>
      <c r="C53" s="162" t="s">
        <v>347</v>
      </c>
      <c r="D53" s="162" t="s">
        <v>281</v>
      </c>
      <c r="E53" s="162" t="s">
        <v>372</v>
      </c>
      <c r="F53" s="162" t="s">
        <v>349</v>
      </c>
      <c r="G53" s="162" t="s">
        <v>173</v>
      </c>
      <c r="H53" s="162" t="s">
        <v>94</v>
      </c>
      <c r="I53" s="162" t="s">
        <v>94</v>
      </c>
      <c r="J53" s="162"/>
      <c r="K53" s="163">
        <v>0</v>
      </c>
      <c r="L53" s="163">
        <v>0</v>
      </c>
      <c r="M53" s="164">
        <v>16</v>
      </c>
    </row>
    <row r="54" spans="1:13" x14ac:dyDescent="0.25">
      <c r="A54" s="159" t="s">
        <v>264</v>
      </c>
      <c r="B54" s="159" t="s">
        <v>109</v>
      </c>
      <c r="C54" s="159" t="s">
        <v>353</v>
      </c>
      <c r="D54" s="159" t="s">
        <v>363</v>
      </c>
      <c r="E54" s="159" t="s">
        <v>373</v>
      </c>
      <c r="F54" s="159" t="s">
        <v>365</v>
      </c>
      <c r="G54" s="159" t="s">
        <v>173</v>
      </c>
      <c r="H54" s="159" t="s">
        <v>94</v>
      </c>
      <c r="I54" s="159" t="s">
        <v>94</v>
      </c>
      <c r="J54" s="159" t="s">
        <v>276</v>
      </c>
      <c r="K54" s="160">
        <v>20</v>
      </c>
      <c r="L54" s="160">
        <v>0</v>
      </c>
      <c r="M54" s="161">
        <v>20</v>
      </c>
    </row>
    <row r="55" spans="1:13" x14ac:dyDescent="0.25">
      <c r="A55" s="162" t="s">
        <v>264</v>
      </c>
      <c r="B55" s="162" t="s">
        <v>109</v>
      </c>
      <c r="C55" s="162" t="s">
        <v>353</v>
      </c>
      <c r="D55" s="162" t="s">
        <v>363</v>
      </c>
      <c r="E55" s="162" t="s">
        <v>374</v>
      </c>
      <c r="F55" s="162" t="s">
        <v>365</v>
      </c>
      <c r="G55" s="162" t="s">
        <v>180</v>
      </c>
      <c r="H55" s="162" t="s">
        <v>94</v>
      </c>
      <c r="I55" s="162" t="s">
        <v>94</v>
      </c>
      <c r="J55" s="162" t="s">
        <v>276</v>
      </c>
      <c r="K55" s="163">
        <v>16</v>
      </c>
      <c r="L55" s="163">
        <v>0</v>
      </c>
      <c r="M55" s="164">
        <v>16</v>
      </c>
    </row>
    <row r="56" spans="1:13" x14ac:dyDescent="0.25">
      <c r="A56" s="159" t="s">
        <v>264</v>
      </c>
      <c r="B56" s="159" t="s">
        <v>109</v>
      </c>
      <c r="C56" s="159" t="s">
        <v>347</v>
      </c>
      <c r="D56" s="159" t="s">
        <v>281</v>
      </c>
      <c r="E56" s="159" t="s">
        <v>375</v>
      </c>
      <c r="F56" s="159" t="s">
        <v>349</v>
      </c>
      <c r="G56" s="159" t="s">
        <v>180</v>
      </c>
      <c r="H56" s="159" t="s">
        <v>94</v>
      </c>
      <c r="I56" s="159" t="s">
        <v>94</v>
      </c>
      <c r="J56" s="159"/>
      <c r="K56" s="160">
        <v>0</v>
      </c>
      <c r="L56" s="160">
        <v>0</v>
      </c>
      <c r="M56" s="161">
        <v>14</v>
      </c>
    </row>
    <row r="57" spans="1:13" x14ac:dyDescent="0.25">
      <c r="A57" s="162" t="s">
        <v>264</v>
      </c>
      <c r="B57" s="162" t="s">
        <v>109</v>
      </c>
      <c r="C57" s="162" t="s">
        <v>353</v>
      </c>
      <c r="D57" s="162" t="s">
        <v>363</v>
      </c>
      <c r="E57" s="162" t="s">
        <v>376</v>
      </c>
      <c r="F57" s="162" t="s">
        <v>365</v>
      </c>
      <c r="G57" s="162" t="s">
        <v>181</v>
      </c>
      <c r="H57" s="162" t="s">
        <v>94</v>
      </c>
      <c r="I57" s="162" t="s">
        <v>94</v>
      </c>
      <c r="J57" s="162" t="s">
        <v>276</v>
      </c>
      <c r="K57" s="163">
        <v>22</v>
      </c>
      <c r="L57" s="163">
        <v>0</v>
      </c>
      <c r="M57" s="164">
        <v>22</v>
      </c>
    </row>
    <row r="58" spans="1:13" x14ac:dyDescent="0.25">
      <c r="A58" s="159" t="s">
        <v>264</v>
      </c>
      <c r="B58" s="159" t="s">
        <v>109</v>
      </c>
      <c r="C58" s="159" t="s">
        <v>353</v>
      </c>
      <c r="D58" s="159" t="s">
        <v>377</v>
      </c>
      <c r="E58" s="159" t="s">
        <v>378</v>
      </c>
      <c r="F58" s="159" t="s">
        <v>379</v>
      </c>
      <c r="G58" s="159" t="s">
        <v>87</v>
      </c>
      <c r="H58" s="159" t="s">
        <v>94</v>
      </c>
      <c r="I58" s="159" t="s">
        <v>94</v>
      </c>
      <c r="J58" s="159" t="s">
        <v>276</v>
      </c>
      <c r="K58" s="160">
        <v>22</v>
      </c>
      <c r="L58" s="160">
        <v>0</v>
      </c>
      <c r="M58" s="161">
        <v>22</v>
      </c>
    </row>
    <row r="59" spans="1:13" x14ac:dyDescent="0.25">
      <c r="A59" s="162" t="s">
        <v>264</v>
      </c>
      <c r="B59" s="162" t="s">
        <v>109</v>
      </c>
      <c r="C59" s="162" t="s">
        <v>347</v>
      </c>
      <c r="D59" s="162" t="s">
        <v>281</v>
      </c>
      <c r="E59" s="162" t="s">
        <v>380</v>
      </c>
      <c r="F59" s="162" t="s">
        <v>349</v>
      </c>
      <c r="G59" s="162" t="s">
        <v>181</v>
      </c>
      <c r="H59" s="162" t="s">
        <v>94</v>
      </c>
      <c r="I59" s="162" t="s">
        <v>94</v>
      </c>
      <c r="J59" s="162"/>
      <c r="K59" s="163">
        <v>0</v>
      </c>
      <c r="L59" s="163">
        <v>0</v>
      </c>
      <c r="M59" s="164">
        <v>9</v>
      </c>
    </row>
    <row r="60" spans="1:13" x14ac:dyDescent="0.25">
      <c r="A60" s="159" t="s">
        <v>264</v>
      </c>
      <c r="B60" s="159" t="s">
        <v>109</v>
      </c>
      <c r="C60" s="159" t="s">
        <v>353</v>
      </c>
      <c r="D60" s="159" t="s">
        <v>377</v>
      </c>
      <c r="E60" s="159" t="s">
        <v>381</v>
      </c>
      <c r="F60" s="159" t="s">
        <v>379</v>
      </c>
      <c r="G60" s="159" t="s">
        <v>125</v>
      </c>
      <c r="H60" s="159" t="s">
        <v>94</v>
      </c>
      <c r="I60" s="159" t="s">
        <v>94</v>
      </c>
      <c r="J60" s="159" t="s">
        <v>276</v>
      </c>
      <c r="K60" s="160">
        <v>25</v>
      </c>
      <c r="L60" s="160">
        <v>0</v>
      </c>
      <c r="M60" s="161">
        <v>25</v>
      </c>
    </row>
    <row r="61" spans="1:13" x14ac:dyDescent="0.25">
      <c r="A61" s="162" t="s">
        <v>264</v>
      </c>
      <c r="B61" s="162" t="s">
        <v>109</v>
      </c>
      <c r="C61" s="162" t="s">
        <v>353</v>
      </c>
      <c r="D61" s="162" t="s">
        <v>377</v>
      </c>
      <c r="E61" s="162" t="s">
        <v>382</v>
      </c>
      <c r="F61" s="162" t="s">
        <v>379</v>
      </c>
      <c r="G61" s="162" t="s">
        <v>139</v>
      </c>
      <c r="H61" s="162" t="s">
        <v>94</v>
      </c>
      <c r="I61" s="162" t="s">
        <v>94</v>
      </c>
      <c r="J61" s="162" t="s">
        <v>276</v>
      </c>
      <c r="K61" s="163">
        <v>19</v>
      </c>
      <c r="L61" s="163">
        <v>0</v>
      </c>
      <c r="M61" s="164">
        <v>19</v>
      </c>
    </row>
    <row r="62" spans="1:13" x14ac:dyDescent="0.25">
      <c r="A62" s="159" t="s">
        <v>264</v>
      </c>
      <c r="B62" s="159" t="s">
        <v>109</v>
      </c>
      <c r="C62" s="159" t="s">
        <v>347</v>
      </c>
      <c r="D62" s="159" t="s">
        <v>281</v>
      </c>
      <c r="E62" s="159" t="s">
        <v>383</v>
      </c>
      <c r="F62" s="159" t="s">
        <v>349</v>
      </c>
      <c r="G62" s="159" t="s">
        <v>184</v>
      </c>
      <c r="H62" s="159" t="s">
        <v>94</v>
      </c>
      <c r="I62" s="159" t="s">
        <v>94</v>
      </c>
      <c r="J62" s="159"/>
      <c r="K62" s="160">
        <v>0</v>
      </c>
      <c r="L62" s="160">
        <v>0</v>
      </c>
      <c r="M62" s="161">
        <v>17</v>
      </c>
    </row>
    <row r="63" spans="1:13" x14ac:dyDescent="0.25">
      <c r="A63" s="162" t="s">
        <v>264</v>
      </c>
      <c r="B63" s="162" t="s">
        <v>109</v>
      </c>
      <c r="C63" s="162" t="s">
        <v>353</v>
      </c>
      <c r="D63" s="162" t="s">
        <v>377</v>
      </c>
      <c r="E63" s="162" t="s">
        <v>384</v>
      </c>
      <c r="F63" s="162" t="s">
        <v>379</v>
      </c>
      <c r="G63" s="162" t="s">
        <v>148</v>
      </c>
      <c r="H63" s="162" t="s">
        <v>94</v>
      </c>
      <c r="I63" s="162" t="s">
        <v>94</v>
      </c>
      <c r="J63" s="162" t="s">
        <v>276</v>
      </c>
      <c r="K63" s="163">
        <v>11</v>
      </c>
      <c r="L63" s="163">
        <v>0</v>
      </c>
      <c r="M63" s="164">
        <v>11</v>
      </c>
    </row>
    <row r="64" spans="1:13" x14ac:dyDescent="0.25">
      <c r="A64" s="159" t="s">
        <v>264</v>
      </c>
      <c r="B64" s="159" t="s">
        <v>109</v>
      </c>
      <c r="C64" s="159" t="s">
        <v>353</v>
      </c>
      <c r="D64" s="159" t="s">
        <v>377</v>
      </c>
      <c r="E64" s="159" t="s">
        <v>385</v>
      </c>
      <c r="F64" s="159" t="s">
        <v>379</v>
      </c>
      <c r="G64" s="159" t="s">
        <v>168</v>
      </c>
      <c r="H64" s="159" t="s">
        <v>94</v>
      </c>
      <c r="I64" s="159" t="s">
        <v>94</v>
      </c>
      <c r="J64" s="159" t="s">
        <v>276</v>
      </c>
      <c r="K64" s="160">
        <v>21</v>
      </c>
      <c r="L64" s="160">
        <v>0</v>
      </c>
      <c r="M64" s="161">
        <v>21</v>
      </c>
    </row>
    <row r="65" spans="1:13" x14ac:dyDescent="0.25">
      <c r="A65" s="162" t="s">
        <v>264</v>
      </c>
      <c r="B65" s="162" t="s">
        <v>109</v>
      </c>
      <c r="C65" s="162" t="s">
        <v>353</v>
      </c>
      <c r="D65" s="162" t="s">
        <v>377</v>
      </c>
      <c r="E65" s="162" t="s">
        <v>386</v>
      </c>
      <c r="F65" s="162" t="s">
        <v>379</v>
      </c>
      <c r="G65" s="162" t="s">
        <v>173</v>
      </c>
      <c r="H65" s="162" t="s">
        <v>94</v>
      </c>
      <c r="I65" s="162" t="s">
        <v>94</v>
      </c>
      <c r="J65" s="162" t="s">
        <v>276</v>
      </c>
      <c r="K65" s="163">
        <v>25</v>
      </c>
      <c r="L65" s="163">
        <v>0</v>
      </c>
      <c r="M65" s="164">
        <v>25</v>
      </c>
    </row>
    <row r="66" spans="1:13" x14ac:dyDescent="0.25">
      <c r="A66" s="159" t="s">
        <v>264</v>
      </c>
      <c r="B66" s="159" t="s">
        <v>109</v>
      </c>
      <c r="C66" s="159" t="s">
        <v>347</v>
      </c>
      <c r="D66" s="159" t="s">
        <v>281</v>
      </c>
      <c r="E66" s="159" t="s">
        <v>387</v>
      </c>
      <c r="F66" s="159" t="s">
        <v>349</v>
      </c>
      <c r="G66" s="159" t="s">
        <v>388</v>
      </c>
      <c r="H66" s="159" t="s">
        <v>94</v>
      </c>
      <c r="I66" s="159" t="s">
        <v>94</v>
      </c>
      <c r="J66" s="159"/>
      <c r="K66" s="160">
        <v>0</v>
      </c>
      <c r="L66" s="160">
        <v>0</v>
      </c>
      <c r="M66" s="161">
        <v>18</v>
      </c>
    </row>
    <row r="67" spans="1:13" x14ac:dyDescent="0.25">
      <c r="A67" s="162" t="s">
        <v>264</v>
      </c>
      <c r="B67" s="162" t="s">
        <v>109</v>
      </c>
      <c r="C67" s="162" t="s">
        <v>353</v>
      </c>
      <c r="D67" s="162" t="s">
        <v>377</v>
      </c>
      <c r="E67" s="162" t="s">
        <v>389</v>
      </c>
      <c r="F67" s="162" t="s">
        <v>379</v>
      </c>
      <c r="G67" s="162" t="s">
        <v>180</v>
      </c>
      <c r="H67" s="162" t="s">
        <v>94</v>
      </c>
      <c r="I67" s="162" t="s">
        <v>94</v>
      </c>
      <c r="J67" s="162" t="s">
        <v>276</v>
      </c>
      <c r="K67" s="163">
        <v>24</v>
      </c>
      <c r="L67" s="163">
        <v>0</v>
      </c>
      <c r="M67" s="164">
        <v>24</v>
      </c>
    </row>
    <row r="68" spans="1:13" x14ac:dyDescent="0.25">
      <c r="A68" s="159" t="s">
        <v>264</v>
      </c>
      <c r="B68" s="159" t="s">
        <v>109</v>
      </c>
      <c r="C68" s="159" t="s">
        <v>353</v>
      </c>
      <c r="D68" s="159" t="s">
        <v>377</v>
      </c>
      <c r="E68" s="159" t="s">
        <v>390</v>
      </c>
      <c r="F68" s="159" t="s">
        <v>379</v>
      </c>
      <c r="G68" s="159" t="s">
        <v>181</v>
      </c>
      <c r="H68" s="159" t="s">
        <v>94</v>
      </c>
      <c r="I68" s="159" t="s">
        <v>94</v>
      </c>
      <c r="J68" s="159" t="s">
        <v>276</v>
      </c>
      <c r="K68" s="160">
        <v>14</v>
      </c>
      <c r="L68" s="160">
        <v>0</v>
      </c>
      <c r="M68" s="161">
        <v>14</v>
      </c>
    </row>
    <row r="69" spans="1:13" x14ac:dyDescent="0.25">
      <c r="A69" s="162" t="s">
        <v>264</v>
      </c>
      <c r="B69" s="162" t="s">
        <v>109</v>
      </c>
      <c r="C69" s="162" t="s">
        <v>347</v>
      </c>
      <c r="D69" s="162" t="s">
        <v>281</v>
      </c>
      <c r="E69" s="162" t="s">
        <v>391</v>
      </c>
      <c r="F69" s="162" t="s">
        <v>349</v>
      </c>
      <c r="G69" s="162" t="s">
        <v>392</v>
      </c>
      <c r="H69" s="162" t="s">
        <v>94</v>
      </c>
      <c r="I69" s="162" t="s">
        <v>94</v>
      </c>
      <c r="J69" s="162"/>
      <c r="K69" s="163">
        <v>0</v>
      </c>
      <c r="L69" s="163">
        <v>0</v>
      </c>
      <c r="M69" s="164">
        <v>22</v>
      </c>
    </row>
    <row r="70" spans="1:13" x14ac:dyDescent="0.25">
      <c r="A70" s="159" t="s">
        <v>264</v>
      </c>
      <c r="B70" s="159" t="s">
        <v>109</v>
      </c>
      <c r="C70" s="159" t="s">
        <v>353</v>
      </c>
      <c r="D70" s="159" t="s">
        <v>377</v>
      </c>
      <c r="E70" s="159" t="s">
        <v>393</v>
      </c>
      <c r="F70" s="159" t="s">
        <v>379</v>
      </c>
      <c r="G70" s="159" t="s">
        <v>184</v>
      </c>
      <c r="H70" s="159" t="s">
        <v>94</v>
      </c>
      <c r="I70" s="159" t="s">
        <v>94</v>
      </c>
      <c r="J70" s="159" t="s">
        <v>276</v>
      </c>
      <c r="K70" s="160">
        <v>22</v>
      </c>
      <c r="L70" s="160">
        <v>0</v>
      </c>
      <c r="M70" s="161">
        <v>22</v>
      </c>
    </row>
    <row r="71" spans="1:13" x14ac:dyDescent="0.25">
      <c r="A71" s="162" t="s">
        <v>264</v>
      </c>
      <c r="B71" s="162" t="s">
        <v>109</v>
      </c>
      <c r="C71" s="162" t="s">
        <v>353</v>
      </c>
      <c r="D71" s="162" t="s">
        <v>377</v>
      </c>
      <c r="E71" s="162" t="s">
        <v>394</v>
      </c>
      <c r="F71" s="162" t="s">
        <v>379</v>
      </c>
      <c r="G71" s="162" t="s">
        <v>388</v>
      </c>
      <c r="H71" s="162" t="s">
        <v>94</v>
      </c>
      <c r="I71" s="162" t="s">
        <v>94</v>
      </c>
      <c r="J71" s="162" t="s">
        <v>276</v>
      </c>
      <c r="K71" s="163">
        <v>19</v>
      </c>
      <c r="L71" s="163">
        <v>0</v>
      </c>
      <c r="M71" s="164">
        <v>19</v>
      </c>
    </row>
    <row r="72" spans="1:13" x14ac:dyDescent="0.25">
      <c r="A72" s="159" t="s">
        <v>264</v>
      </c>
      <c r="B72" s="159" t="s">
        <v>109</v>
      </c>
      <c r="C72" s="159" t="s">
        <v>347</v>
      </c>
      <c r="D72" s="159" t="s">
        <v>281</v>
      </c>
      <c r="E72" s="159" t="s">
        <v>395</v>
      </c>
      <c r="F72" s="159" t="s">
        <v>349</v>
      </c>
      <c r="G72" s="159" t="s">
        <v>216</v>
      </c>
      <c r="H72" s="159" t="s">
        <v>94</v>
      </c>
      <c r="I72" s="159" t="s">
        <v>94</v>
      </c>
      <c r="J72" s="159"/>
      <c r="K72" s="160">
        <v>0</v>
      </c>
      <c r="L72" s="160">
        <v>0</v>
      </c>
      <c r="M72" s="161">
        <v>18</v>
      </c>
    </row>
    <row r="73" spans="1:13" x14ac:dyDescent="0.25">
      <c r="A73" s="162" t="s">
        <v>264</v>
      </c>
      <c r="B73" s="162" t="s">
        <v>109</v>
      </c>
      <c r="C73" s="162" t="s">
        <v>353</v>
      </c>
      <c r="D73" s="162" t="s">
        <v>396</v>
      </c>
      <c r="E73" s="162" t="s">
        <v>397</v>
      </c>
      <c r="F73" s="162" t="s">
        <v>137</v>
      </c>
      <c r="G73" s="162" t="s">
        <v>87</v>
      </c>
      <c r="H73" s="162" t="s">
        <v>94</v>
      </c>
      <c r="I73" s="162" t="s">
        <v>94</v>
      </c>
      <c r="J73" s="162"/>
      <c r="K73" s="163">
        <v>0</v>
      </c>
      <c r="L73" s="163">
        <v>0</v>
      </c>
      <c r="M73" s="164">
        <v>24</v>
      </c>
    </row>
    <row r="74" spans="1:13" x14ac:dyDescent="0.25">
      <c r="A74" s="159" t="s">
        <v>264</v>
      </c>
      <c r="B74" s="159" t="s">
        <v>109</v>
      </c>
      <c r="C74" s="159" t="s">
        <v>353</v>
      </c>
      <c r="D74" s="159" t="s">
        <v>396</v>
      </c>
      <c r="E74" s="159" t="s">
        <v>398</v>
      </c>
      <c r="F74" s="159" t="s">
        <v>137</v>
      </c>
      <c r="G74" s="159" t="s">
        <v>125</v>
      </c>
      <c r="H74" s="159" t="s">
        <v>94</v>
      </c>
      <c r="I74" s="159" t="s">
        <v>94</v>
      </c>
      <c r="J74" s="159"/>
      <c r="K74" s="160">
        <v>0</v>
      </c>
      <c r="L74" s="160">
        <v>0</v>
      </c>
      <c r="M74" s="161">
        <v>22</v>
      </c>
    </row>
    <row r="75" spans="1:13" x14ac:dyDescent="0.25">
      <c r="A75" s="162" t="s">
        <v>264</v>
      </c>
      <c r="B75" s="162" t="s">
        <v>109</v>
      </c>
      <c r="C75" s="162" t="s">
        <v>347</v>
      </c>
      <c r="D75" s="162" t="s">
        <v>281</v>
      </c>
      <c r="E75" s="162" t="s">
        <v>399</v>
      </c>
      <c r="F75" s="162" t="s">
        <v>349</v>
      </c>
      <c r="G75" s="162" t="s">
        <v>224</v>
      </c>
      <c r="H75" s="162" t="s">
        <v>94</v>
      </c>
      <c r="I75" s="162" t="s">
        <v>94</v>
      </c>
      <c r="J75" s="162"/>
      <c r="K75" s="163">
        <v>0</v>
      </c>
      <c r="L75" s="163">
        <v>0</v>
      </c>
      <c r="M75" s="164">
        <v>18</v>
      </c>
    </row>
    <row r="76" spans="1:13" x14ac:dyDescent="0.25">
      <c r="A76" s="159" t="s">
        <v>264</v>
      </c>
      <c r="B76" s="159" t="s">
        <v>109</v>
      </c>
      <c r="C76" s="159" t="s">
        <v>353</v>
      </c>
      <c r="D76" s="159" t="s">
        <v>400</v>
      </c>
      <c r="E76" s="159" t="s">
        <v>401</v>
      </c>
      <c r="F76" s="159" t="s">
        <v>402</v>
      </c>
      <c r="G76" s="159" t="s">
        <v>87</v>
      </c>
      <c r="H76" s="159" t="s">
        <v>94</v>
      </c>
      <c r="I76" s="159" t="s">
        <v>94</v>
      </c>
      <c r="J76" s="159"/>
      <c r="K76" s="160">
        <v>0</v>
      </c>
      <c r="L76" s="160">
        <v>0</v>
      </c>
      <c r="M76" s="161">
        <v>20</v>
      </c>
    </row>
    <row r="77" spans="1:13" x14ac:dyDescent="0.25">
      <c r="A77" s="162" t="s">
        <v>264</v>
      </c>
      <c r="B77" s="162" t="s">
        <v>109</v>
      </c>
      <c r="C77" s="162" t="s">
        <v>353</v>
      </c>
      <c r="D77" s="162" t="s">
        <v>400</v>
      </c>
      <c r="E77" s="162" t="s">
        <v>403</v>
      </c>
      <c r="F77" s="162" t="s">
        <v>402</v>
      </c>
      <c r="G77" s="162" t="s">
        <v>125</v>
      </c>
      <c r="H77" s="162" t="s">
        <v>94</v>
      </c>
      <c r="I77" s="162" t="s">
        <v>94</v>
      </c>
      <c r="J77" s="162"/>
      <c r="K77" s="163">
        <v>0</v>
      </c>
      <c r="L77" s="163">
        <v>0</v>
      </c>
      <c r="M77" s="164">
        <v>21</v>
      </c>
    </row>
    <row r="78" spans="1:13" x14ac:dyDescent="0.25">
      <c r="A78" s="159" t="s">
        <v>264</v>
      </c>
      <c r="B78" s="159" t="s">
        <v>109</v>
      </c>
      <c r="C78" s="159" t="s">
        <v>353</v>
      </c>
      <c r="D78" s="159" t="s">
        <v>404</v>
      </c>
      <c r="E78" s="159" t="s">
        <v>405</v>
      </c>
      <c r="F78" s="159" t="s">
        <v>406</v>
      </c>
      <c r="G78" s="159" t="s">
        <v>87</v>
      </c>
      <c r="H78" s="159" t="s">
        <v>94</v>
      </c>
      <c r="I78" s="159" t="s">
        <v>94</v>
      </c>
      <c r="J78" s="159"/>
      <c r="K78" s="160">
        <v>0</v>
      </c>
      <c r="L78" s="160">
        <v>0</v>
      </c>
      <c r="M78" s="161">
        <v>10</v>
      </c>
    </row>
    <row r="79" spans="1:13" x14ac:dyDescent="0.25">
      <c r="A79" s="162" t="s">
        <v>264</v>
      </c>
      <c r="B79" s="162" t="s">
        <v>109</v>
      </c>
      <c r="C79" s="162" t="s">
        <v>353</v>
      </c>
      <c r="D79" s="162" t="s">
        <v>407</v>
      </c>
      <c r="E79" s="162" t="s">
        <v>408</v>
      </c>
      <c r="F79" s="162" t="s">
        <v>409</v>
      </c>
      <c r="G79" s="162" t="s">
        <v>87</v>
      </c>
      <c r="H79" s="162" t="s">
        <v>94</v>
      </c>
      <c r="I79" s="162" t="s">
        <v>94</v>
      </c>
      <c r="J79" s="162"/>
      <c r="K79" s="163">
        <v>0</v>
      </c>
      <c r="L79" s="163">
        <v>0</v>
      </c>
      <c r="M79" s="164">
        <v>9</v>
      </c>
    </row>
    <row r="80" spans="1:13" x14ac:dyDescent="0.25">
      <c r="A80" s="159" t="s">
        <v>264</v>
      </c>
      <c r="B80" s="159" t="s">
        <v>109</v>
      </c>
      <c r="C80" s="159" t="s">
        <v>347</v>
      </c>
      <c r="D80" s="159" t="s">
        <v>281</v>
      </c>
      <c r="E80" s="159" t="s">
        <v>410</v>
      </c>
      <c r="F80" s="159" t="s">
        <v>349</v>
      </c>
      <c r="G80" s="159" t="s">
        <v>234</v>
      </c>
      <c r="H80" s="159" t="s">
        <v>94</v>
      </c>
      <c r="I80" s="159" t="s">
        <v>94</v>
      </c>
      <c r="J80" s="159"/>
      <c r="K80" s="160">
        <v>0</v>
      </c>
      <c r="L80" s="160">
        <v>0</v>
      </c>
      <c r="M80" s="161">
        <v>16</v>
      </c>
    </row>
    <row r="81" spans="1:13" x14ac:dyDescent="0.25">
      <c r="A81" s="162" t="s">
        <v>264</v>
      </c>
      <c r="B81" s="162" t="s">
        <v>109</v>
      </c>
      <c r="C81" s="162" t="s">
        <v>353</v>
      </c>
      <c r="D81" s="162" t="s">
        <v>411</v>
      </c>
      <c r="E81" s="162" t="s">
        <v>412</v>
      </c>
      <c r="F81" s="162" t="s">
        <v>413</v>
      </c>
      <c r="G81" s="162" t="s">
        <v>87</v>
      </c>
      <c r="H81" s="162" t="s">
        <v>94</v>
      </c>
      <c r="I81" s="162" t="s">
        <v>94</v>
      </c>
      <c r="J81" s="162"/>
      <c r="K81" s="163">
        <v>0</v>
      </c>
      <c r="L81" s="163">
        <v>0</v>
      </c>
      <c r="M81" s="164">
        <v>10</v>
      </c>
    </row>
    <row r="82" spans="1:13" x14ac:dyDescent="0.25">
      <c r="A82" s="159" t="s">
        <v>264</v>
      </c>
      <c r="B82" s="159" t="s">
        <v>109</v>
      </c>
      <c r="C82" s="159" t="s">
        <v>347</v>
      </c>
      <c r="D82" s="159" t="s">
        <v>281</v>
      </c>
      <c r="E82" s="159" t="s">
        <v>414</v>
      </c>
      <c r="F82" s="159" t="s">
        <v>349</v>
      </c>
      <c r="G82" s="159" t="s">
        <v>415</v>
      </c>
      <c r="H82" s="159" t="s">
        <v>94</v>
      </c>
      <c r="I82" s="159" t="s">
        <v>94</v>
      </c>
      <c r="J82" s="159"/>
      <c r="K82" s="160">
        <v>0</v>
      </c>
      <c r="L82" s="160">
        <v>0</v>
      </c>
      <c r="M82" s="161">
        <v>15</v>
      </c>
    </row>
    <row r="83" spans="1:13" x14ac:dyDescent="0.25">
      <c r="A83" s="162" t="s">
        <v>264</v>
      </c>
      <c r="B83" s="162" t="s">
        <v>109</v>
      </c>
      <c r="C83" s="162" t="s">
        <v>353</v>
      </c>
      <c r="D83" s="162" t="s">
        <v>416</v>
      </c>
      <c r="E83" s="162" t="s">
        <v>417</v>
      </c>
      <c r="F83" s="162" t="s">
        <v>418</v>
      </c>
      <c r="G83" s="162" t="s">
        <v>87</v>
      </c>
      <c r="H83" s="162" t="s">
        <v>94</v>
      </c>
      <c r="I83" s="162" t="s">
        <v>94</v>
      </c>
      <c r="J83" s="162" t="s">
        <v>276</v>
      </c>
      <c r="K83" s="163">
        <v>0</v>
      </c>
      <c r="L83" s="163">
        <v>0</v>
      </c>
      <c r="M83" s="164">
        <v>0</v>
      </c>
    </row>
    <row r="84" spans="1:13" x14ac:dyDescent="0.25">
      <c r="A84" s="159" t="s">
        <v>264</v>
      </c>
      <c r="B84" s="159" t="s">
        <v>109</v>
      </c>
      <c r="C84" s="159" t="s">
        <v>353</v>
      </c>
      <c r="D84" s="159" t="s">
        <v>416</v>
      </c>
      <c r="E84" s="159" t="s">
        <v>419</v>
      </c>
      <c r="F84" s="159" t="s">
        <v>418</v>
      </c>
      <c r="G84" s="159" t="s">
        <v>125</v>
      </c>
      <c r="H84" s="159" t="s">
        <v>94</v>
      </c>
      <c r="I84" s="159" t="s">
        <v>94</v>
      </c>
      <c r="J84" s="159" t="s">
        <v>276</v>
      </c>
      <c r="K84" s="160">
        <v>1</v>
      </c>
      <c r="L84" s="160">
        <v>0</v>
      </c>
      <c r="M84" s="161">
        <v>1</v>
      </c>
    </row>
    <row r="85" spans="1:13" x14ac:dyDescent="0.25">
      <c r="A85" s="162" t="s">
        <v>264</v>
      </c>
      <c r="B85" s="162" t="s">
        <v>109</v>
      </c>
      <c r="C85" s="162" t="s">
        <v>347</v>
      </c>
      <c r="D85" s="162" t="s">
        <v>316</v>
      </c>
      <c r="E85" s="162" t="s">
        <v>420</v>
      </c>
      <c r="F85" s="162" t="s">
        <v>421</v>
      </c>
      <c r="G85" s="162" t="s">
        <v>125</v>
      </c>
      <c r="H85" s="162" t="s">
        <v>94</v>
      </c>
      <c r="I85" s="162" t="s">
        <v>94</v>
      </c>
      <c r="J85" s="162"/>
      <c r="K85" s="163">
        <v>0</v>
      </c>
      <c r="L85" s="163">
        <v>0</v>
      </c>
      <c r="M85" s="164">
        <v>18</v>
      </c>
    </row>
    <row r="86" spans="1:13" x14ac:dyDescent="0.25">
      <c r="A86" s="159" t="s">
        <v>264</v>
      </c>
      <c r="B86" s="159" t="s">
        <v>109</v>
      </c>
      <c r="C86" s="159" t="s">
        <v>353</v>
      </c>
      <c r="D86" s="159" t="s">
        <v>416</v>
      </c>
      <c r="E86" s="159" t="s">
        <v>422</v>
      </c>
      <c r="F86" s="159" t="s">
        <v>418</v>
      </c>
      <c r="G86" s="159" t="s">
        <v>139</v>
      </c>
      <c r="H86" s="159" t="s">
        <v>94</v>
      </c>
      <c r="I86" s="159" t="s">
        <v>94</v>
      </c>
      <c r="J86" s="159" t="s">
        <v>276</v>
      </c>
      <c r="K86" s="160">
        <v>0</v>
      </c>
      <c r="L86" s="160">
        <v>0</v>
      </c>
      <c r="M86" s="161">
        <v>0</v>
      </c>
    </row>
    <row r="87" spans="1:13" x14ac:dyDescent="0.25">
      <c r="A87" s="162" t="s">
        <v>264</v>
      </c>
      <c r="B87" s="162" t="s">
        <v>109</v>
      </c>
      <c r="C87" s="162" t="s">
        <v>347</v>
      </c>
      <c r="D87" s="162" t="s">
        <v>316</v>
      </c>
      <c r="E87" s="162" t="s">
        <v>423</v>
      </c>
      <c r="F87" s="162" t="s">
        <v>421</v>
      </c>
      <c r="G87" s="162" t="s">
        <v>139</v>
      </c>
      <c r="H87" s="162" t="s">
        <v>94</v>
      </c>
      <c r="I87" s="162" t="s">
        <v>94</v>
      </c>
      <c r="J87" s="162"/>
      <c r="K87" s="163">
        <v>0</v>
      </c>
      <c r="L87" s="163">
        <v>0</v>
      </c>
      <c r="M87" s="164">
        <v>17</v>
      </c>
    </row>
    <row r="88" spans="1:13" x14ac:dyDescent="0.25">
      <c r="A88" s="159" t="s">
        <v>264</v>
      </c>
      <c r="B88" s="159" t="s">
        <v>109</v>
      </c>
      <c r="C88" s="159" t="s">
        <v>353</v>
      </c>
      <c r="D88" s="159" t="s">
        <v>416</v>
      </c>
      <c r="E88" s="159" t="s">
        <v>424</v>
      </c>
      <c r="F88" s="159" t="s">
        <v>418</v>
      </c>
      <c r="G88" s="159" t="s">
        <v>148</v>
      </c>
      <c r="H88" s="159" t="s">
        <v>94</v>
      </c>
      <c r="I88" s="159" t="s">
        <v>94</v>
      </c>
      <c r="J88" s="159" t="s">
        <v>276</v>
      </c>
      <c r="K88" s="160">
        <v>0</v>
      </c>
      <c r="L88" s="160">
        <v>0</v>
      </c>
      <c r="M88" s="161">
        <v>0</v>
      </c>
    </row>
    <row r="89" spans="1:13" x14ac:dyDescent="0.25">
      <c r="A89" s="162" t="s">
        <v>264</v>
      </c>
      <c r="B89" s="162" t="s">
        <v>109</v>
      </c>
      <c r="C89" s="162" t="s">
        <v>353</v>
      </c>
      <c r="D89" s="162" t="s">
        <v>416</v>
      </c>
      <c r="E89" s="162" t="s">
        <v>425</v>
      </c>
      <c r="F89" s="162" t="s">
        <v>418</v>
      </c>
      <c r="G89" s="162" t="s">
        <v>168</v>
      </c>
      <c r="H89" s="162" t="s">
        <v>94</v>
      </c>
      <c r="I89" s="162" t="s">
        <v>94</v>
      </c>
      <c r="J89" s="162" t="s">
        <v>276</v>
      </c>
      <c r="K89" s="163">
        <v>1</v>
      </c>
      <c r="L89" s="163">
        <v>0</v>
      </c>
      <c r="M89" s="164">
        <v>1</v>
      </c>
    </row>
    <row r="90" spans="1:13" x14ac:dyDescent="0.25">
      <c r="A90" s="159" t="s">
        <v>264</v>
      </c>
      <c r="B90" s="159" t="s">
        <v>109</v>
      </c>
      <c r="C90" s="159" t="s">
        <v>353</v>
      </c>
      <c r="D90" s="159" t="s">
        <v>426</v>
      </c>
      <c r="E90" s="159" t="s">
        <v>427</v>
      </c>
      <c r="F90" s="159" t="s">
        <v>428</v>
      </c>
      <c r="G90" s="159" t="s">
        <v>87</v>
      </c>
      <c r="H90" s="159" t="s">
        <v>94</v>
      </c>
      <c r="I90" s="159" t="s">
        <v>94</v>
      </c>
      <c r="J90" s="159" t="s">
        <v>276</v>
      </c>
      <c r="K90" s="160">
        <v>0</v>
      </c>
      <c r="L90" s="160">
        <v>0</v>
      </c>
      <c r="M90" s="161">
        <v>0</v>
      </c>
    </row>
    <row r="91" spans="1:13" x14ac:dyDescent="0.25">
      <c r="A91" s="162" t="s">
        <v>264</v>
      </c>
      <c r="B91" s="162" t="s">
        <v>109</v>
      </c>
      <c r="C91" s="162" t="s">
        <v>347</v>
      </c>
      <c r="D91" s="162" t="s">
        <v>316</v>
      </c>
      <c r="E91" s="162" t="s">
        <v>429</v>
      </c>
      <c r="F91" s="162" t="s">
        <v>421</v>
      </c>
      <c r="G91" s="162" t="s">
        <v>148</v>
      </c>
      <c r="H91" s="162" t="s">
        <v>91</v>
      </c>
      <c r="I91" s="162" t="s">
        <v>94</v>
      </c>
      <c r="J91" s="162"/>
      <c r="K91" s="163">
        <v>0</v>
      </c>
      <c r="L91" s="163">
        <v>0</v>
      </c>
      <c r="M91" s="164">
        <v>15</v>
      </c>
    </row>
    <row r="92" spans="1:13" x14ac:dyDescent="0.25">
      <c r="A92" s="159" t="s">
        <v>264</v>
      </c>
      <c r="B92" s="159" t="s">
        <v>109</v>
      </c>
      <c r="C92" s="159" t="s">
        <v>353</v>
      </c>
      <c r="D92" s="159" t="s">
        <v>426</v>
      </c>
      <c r="E92" s="159" t="s">
        <v>430</v>
      </c>
      <c r="F92" s="159" t="s">
        <v>428</v>
      </c>
      <c r="G92" s="159" t="s">
        <v>125</v>
      </c>
      <c r="H92" s="159" t="s">
        <v>94</v>
      </c>
      <c r="I92" s="159" t="s">
        <v>94</v>
      </c>
      <c r="J92" s="159" t="s">
        <v>276</v>
      </c>
      <c r="K92" s="160">
        <v>1</v>
      </c>
      <c r="L92" s="160">
        <v>0</v>
      </c>
      <c r="M92" s="161">
        <v>1</v>
      </c>
    </row>
    <row r="93" spans="1:13" x14ac:dyDescent="0.25">
      <c r="A93" s="162" t="s">
        <v>264</v>
      </c>
      <c r="B93" s="162" t="s">
        <v>109</v>
      </c>
      <c r="C93" s="162" t="s">
        <v>347</v>
      </c>
      <c r="D93" s="162" t="s">
        <v>316</v>
      </c>
      <c r="E93" s="162" t="s">
        <v>431</v>
      </c>
      <c r="F93" s="162" t="s">
        <v>421</v>
      </c>
      <c r="G93" s="162" t="s">
        <v>168</v>
      </c>
      <c r="H93" s="162" t="s">
        <v>94</v>
      </c>
      <c r="I93" s="162" t="s">
        <v>94</v>
      </c>
      <c r="J93" s="162"/>
      <c r="K93" s="163">
        <v>0</v>
      </c>
      <c r="L93" s="163">
        <v>0</v>
      </c>
      <c r="M93" s="164">
        <v>15</v>
      </c>
    </row>
    <row r="94" spans="1:13" x14ac:dyDescent="0.25">
      <c r="A94" s="159" t="s">
        <v>264</v>
      </c>
      <c r="B94" s="159" t="s">
        <v>109</v>
      </c>
      <c r="C94" s="159" t="s">
        <v>353</v>
      </c>
      <c r="D94" s="159" t="s">
        <v>426</v>
      </c>
      <c r="E94" s="159" t="s">
        <v>432</v>
      </c>
      <c r="F94" s="159" t="s">
        <v>428</v>
      </c>
      <c r="G94" s="159" t="s">
        <v>139</v>
      </c>
      <c r="H94" s="159" t="s">
        <v>94</v>
      </c>
      <c r="I94" s="159" t="s">
        <v>94</v>
      </c>
      <c r="J94" s="159" t="s">
        <v>276</v>
      </c>
      <c r="K94" s="160">
        <v>1</v>
      </c>
      <c r="L94" s="160">
        <v>0</v>
      </c>
      <c r="M94" s="161">
        <v>1</v>
      </c>
    </row>
    <row r="95" spans="1:13" x14ac:dyDescent="0.25">
      <c r="A95" s="162" t="s">
        <v>264</v>
      </c>
      <c r="B95" s="162" t="s">
        <v>109</v>
      </c>
      <c r="C95" s="162" t="s">
        <v>353</v>
      </c>
      <c r="D95" s="162" t="s">
        <v>426</v>
      </c>
      <c r="E95" s="162" t="s">
        <v>433</v>
      </c>
      <c r="F95" s="162" t="s">
        <v>428</v>
      </c>
      <c r="G95" s="162" t="s">
        <v>148</v>
      </c>
      <c r="H95" s="162" t="s">
        <v>94</v>
      </c>
      <c r="I95" s="162" t="s">
        <v>94</v>
      </c>
      <c r="J95" s="162" t="s">
        <v>276</v>
      </c>
      <c r="K95" s="163">
        <v>0</v>
      </c>
      <c r="L95" s="163">
        <v>0</v>
      </c>
      <c r="M95" s="164">
        <v>0</v>
      </c>
    </row>
    <row r="96" spans="1:13" x14ac:dyDescent="0.25">
      <c r="A96" s="159" t="s">
        <v>264</v>
      </c>
      <c r="B96" s="159" t="s">
        <v>109</v>
      </c>
      <c r="C96" s="159" t="s">
        <v>347</v>
      </c>
      <c r="D96" s="159" t="s">
        <v>316</v>
      </c>
      <c r="E96" s="159" t="s">
        <v>434</v>
      </c>
      <c r="F96" s="159" t="s">
        <v>421</v>
      </c>
      <c r="G96" s="159" t="s">
        <v>173</v>
      </c>
      <c r="H96" s="159" t="s">
        <v>94</v>
      </c>
      <c r="I96" s="159" t="s">
        <v>94</v>
      </c>
      <c r="J96" s="159"/>
      <c r="K96" s="160">
        <v>0</v>
      </c>
      <c r="L96" s="160">
        <v>0</v>
      </c>
      <c r="M96" s="161">
        <v>14</v>
      </c>
    </row>
    <row r="97" spans="1:13" x14ac:dyDescent="0.25">
      <c r="A97" s="162" t="s">
        <v>264</v>
      </c>
      <c r="B97" s="162" t="s">
        <v>109</v>
      </c>
      <c r="C97" s="162" t="s">
        <v>353</v>
      </c>
      <c r="D97" s="162" t="s">
        <v>426</v>
      </c>
      <c r="E97" s="162" t="s">
        <v>435</v>
      </c>
      <c r="F97" s="162" t="s">
        <v>428</v>
      </c>
      <c r="G97" s="162" t="s">
        <v>168</v>
      </c>
      <c r="H97" s="162" t="s">
        <v>94</v>
      </c>
      <c r="I97" s="162" t="s">
        <v>94</v>
      </c>
      <c r="J97" s="162" t="s">
        <v>276</v>
      </c>
      <c r="K97" s="163">
        <v>0</v>
      </c>
      <c r="L97" s="163">
        <v>0</v>
      </c>
      <c r="M97" s="164">
        <v>0</v>
      </c>
    </row>
    <row r="98" spans="1:13" x14ac:dyDescent="0.25">
      <c r="A98" s="159" t="s">
        <v>264</v>
      </c>
      <c r="B98" s="159" t="s">
        <v>109</v>
      </c>
      <c r="C98" s="159" t="s">
        <v>347</v>
      </c>
      <c r="D98" s="159" t="s">
        <v>316</v>
      </c>
      <c r="E98" s="159" t="s">
        <v>436</v>
      </c>
      <c r="F98" s="159" t="s">
        <v>421</v>
      </c>
      <c r="G98" s="159" t="s">
        <v>180</v>
      </c>
      <c r="H98" s="159" t="s">
        <v>94</v>
      </c>
      <c r="I98" s="159" t="s">
        <v>94</v>
      </c>
      <c r="J98" s="159"/>
      <c r="K98" s="160">
        <v>0</v>
      </c>
      <c r="L98" s="160">
        <v>0</v>
      </c>
      <c r="M98" s="161">
        <v>14</v>
      </c>
    </row>
    <row r="99" spans="1:13" x14ac:dyDescent="0.25">
      <c r="A99" s="162" t="s">
        <v>264</v>
      </c>
      <c r="B99" s="162" t="s">
        <v>109</v>
      </c>
      <c r="C99" s="162" t="s">
        <v>353</v>
      </c>
      <c r="D99" s="162" t="s">
        <v>437</v>
      </c>
      <c r="E99" s="162" t="s">
        <v>438</v>
      </c>
      <c r="F99" s="162" t="s">
        <v>439</v>
      </c>
      <c r="G99" s="162" t="s">
        <v>87</v>
      </c>
      <c r="H99" s="162" t="s">
        <v>94</v>
      </c>
      <c r="I99" s="162" t="s">
        <v>94</v>
      </c>
      <c r="J99" s="162"/>
      <c r="K99" s="163">
        <v>0</v>
      </c>
      <c r="L99" s="163">
        <v>0</v>
      </c>
      <c r="M99" s="164">
        <v>5</v>
      </c>
    </row>
    <row r="100" spans="1:13" x14ac:dyDescent="0.25">
      <c r="A100" s="159" t="s">
        <v>264</v>
      </c>
      <c r="B100" s="159" t="s">
        <v>109</v>
      </c>
      <c r="C100" s="159" t="s">
        <v>353</v>
      </c>
      <c r="D100" s="159" t="s">
        <v>440</v>
      </c>
      <c r="E100" s="159" t="s">
        <v>441</v>
      </c>
      <c r="F100" s="159" t="s">
        <v>442</v>
      </c>
      <c r="G100" s="159" t="s">
        <v>87</v>
      </c>
      <c r="H100" s="159" t="s">
        <v>94</v>
      </c>
      <c r="I100" s="159" t="s">
        <v>94</v>
      </c>
      <c r="J100" s="159"/>
      <c r="K100" s="160">
        <v>0</v>
      </c>
      <c r="L100" s="160">
        <v>0</v>
      </c>
      <c r="M100" s="161">
        <v>9</v>
      </c>
    </row>
    <row r="101" spans="1:13" x14ac:dyDescent="0.25">
      <c r="A101" s="162" t="s">
        <v>264</v>
      </c>
      <c r="B101" s="162" t="s">
        <v>109</v>
      </c>
      <c r="C101" s="162" t="s">
        <v>347</v>
      </c>
      <c r="D101" s="162" t="s">
        <v>316</v>
      </c>
      <c r="E101" s="162" t="s">
        <v>443</v>
      </c>
      <c r="F101" s="162" t="s">
        <v>421</v>
      </c>
      <c r="G101" s="162" t="s">
        <v>181</v>
      </c>
      <c r="H101" s="162" t="s">
        <v>94</v>
      </c>
      <c r="I101" s="162" t="s">
        <v>94</v>
      </c>
      <c r="J101" s="162"/>
      <c r="K101" s="163">
        <v>0</v>
      </c>
      <c r="L101" s="163">
        <v>0</v>
      </c>
      <c r="M101" s="164">
        <v>15</v>
      </c>
    </row>
    <row r="102" spans="1:13" x14ac:dyDescent="0.25">
      <c r="A102" s="159" t="s">
        <v>264</v>
      </c>
      <c r="B102" s="159" t="s">
        <v>109</v>
      </c>
      <c r="C102" s="159" t="s">
        <v>353</v>
      </c>
      <c r="D102" s="159" t="s">
        <v>444</v>
      </c>
      <c r="E102" s="159" t="s">
        <v>445</v>
      </c>
      <c r="F102" s="159" t="s">
        <v>446</v>
      </c>
      <c r="G102" s="159" t="s">
        <v>87</v>
      </c>
      <c r="H102" s="159" t="s">
        <v>94</v>
      </c>
      <c r="I102" s="159" t="s">
        <v>94</v>
      </c>
      <c r="J102" s="159"/>
      <c r="K102" s="160">
        <v>0</v>
      </c>
      <c r="L102" s="160">
        <v>0</v>
      </c>
      <c r="M102" s="161">
        <v>7</v>
      </c>
    </row>
    <row r="103" spans="1:13" x14ac:dyDescent="0.25">
      <c r="A103" s="162" t="s">
        <v>264</v>
      </c>
      <c r="B103" s="162" t="s">
        <v>109</v>
      </c>
      <c r="C103" s="162" t="s">
        <v>347</v>
      </c>
      <c r="D103" s="162" t="s">
        <v>316</v>
      </c>
      <c r="E103" s="162" t="s">
        <v>447</v>
      </c>
      <c r="F103" s="162" t="s">
        <v>421</v>
      </c>
      <c r="G103" s="162" t="s">
        <v>184</v>
      </c>
      <c r="H103" s="162" t="s">
        <v>94</v>
      </c>
      <c r="I103" s="162" t="s">
        <v>94</v>
      </c>
      <c r="J103" s="162"/>
      <c r="K103" s="163">
        <v>0</v>
      </c>
      <c r="L103" s="163">
        <v>0</v>
      </c>
      <c r="M103" s="164">
        <v>14</v>
      </c>
    </row>
    <row r="104" spans="1:13" x14ac:dyDescent="0.25">
      <c r="A104" s="159" t="s">
        <v>264</v>
      </c>
      <c r="B104" s="159" t="s">
        <v>109</v>
      </c>
      <c r="C104" s="159" t="s">
        <v>347</v>
      </c>
      <c r="D104" s="159" t="s">
        <v>316</v>
      </c>
      <c r="E104" s="159" t="s">
        <v>448</v>
      </c>
      <c r="F104" s="159" t="s">
        <v>421</v>
      </c>
      <c r="G104" s="159" t="s">
        <v>388</v>
      </c>
      <c r="H104" s="159" t="s">
        <v>94</v>
      </c>
      <c r="I104" s="159" t="s">
        <v>94</v>
      </c>
      <c r="J104" s="159"/>
      <c r="K104" s="160">
        <v>0</v>
      </c>
      <c r="L104" s="160">
        <v>0</v>
      </c>
      <c r="M104" s="161">
        <v>11</v>
      </c>
    </row>
    <row r="105" spans="1:13" x14ac:dyDescent="0.25">
      <c r="A105" s="162" t="s">
        <v>264</v>
      </c>
      <c r="B105" s="162" t="s">
        <v>109</v>
      </c>
      <c r="C105" s="162" t="s">
        <v>353</v>
      </c>
      <c r="D105" s="162" t="s">
        <v>449</v>
      </c>
      <c r="E105" s="162" t="s">
        <v>450</v>
      </c>
      <c r="F105" s="162" t="s">
        <v>451</v>
      </c>
      <c r="G105" s="162" t="s">
        <v>87</v>
      </c>
      <c r="H105" s="162" t="s">
        <v>94</v>
      </c>
      <c r="I105" s="162" t="s">
        <v>94</v>
      </c>
      <c r="J105" s="162" t="s">
        <v>280</v>
      </c>
      <c r="K105" s="163">
        <v>0</v>
      </c>
      <c r="L105" s="163">
        <v>2</v>
      </c>
      <c r="M105" s="164">
        <v>2</v>
      </c>
    </row>
    <row r="106" spans="1:13" x14ac:dyDescent="0.25">
      <c r="A106" s="159" t="s">
        <v>264</v>
      </c>
      <c r="B106" s="159" t="s">
        <v>109</v>
      </c>
      <c r="C106" s="159" t="s">
        <v>347</v>
      </c>
      <c r="D106" s="159" t="s">
        <v>316</v>
      </c>
      <c r="E106" s="159" t="s">
        <v>452</v>
      </c>
      <c r="F106" s="159" t="s">
        <v>421</v>
      </c>
      <c r="G106" s="159" t="s">
        <v>392</v>
      </c>
      <c r="H106" s="159" t="s">
        <v>94</v>
      </c>
      <c r="I106" s="159" t="s">
        <v>94</v>
      </c>
      <c r="J106" s="159"/>
      <c r="K106" s="160">
        <v>0</v>
      </c>
      <c r="L106" s="160">
        <v>0</v>
      </c>
      <c r="M106" s="161">
        <v>21</v>
      </c>
    </row>
    <row r="107" spans="1:13" x14ac:dyDescent="0.25">
      <c r="A107" s="162" t="s">
        <v>264</v>
      </c>
      <c r="B107" s="162" t="s">
        <v>109</v>
      </c>
      <c r="C107" s="162" t="s">
        <v>347</v>
      </c>
      <c r="D107" s="162" t="s">
        <v>316</v>
      </c>
      <c r="E107" s="162" t="s">
        <v>453</v>
      </c>
      <c r="F107" s="162" t="s">
        <v>421</v>
      </c>
      <c r="G107" s="162" t="s">
        <v>216</v>
      </c>
      <c r="H107" s="162" t="s">
        <v>94</v>
      </c>
      <c r="I107" s="162" t="s">
        <v>94</v>
      </c>
      <c r="J107" s="162"/>
      <c r="K107" s="163">
        <v>0</v>
      </c>
      <c r="L107" s="163">
        <v>0</v>
      </c>
      <c r="M107" s="164">
        <v>16</v>
      </c>
    </row>
    <row r="108" spans="1:13" x14ac:dyDescent="0.25">
      <c r="A108" s="159" t="s">
        <v>264</v>
      </c>
      <c r="B108" s="159" t="s">
        <v>109</v>
      </c>
      <c r="C108" s="159" t="s">
        <v>347</v>
      </c>
      <c r="D108" s="159" t="s">
        <v>454</v>
      </c>
      <c r="E108" s="159" t="s">
        <v>455</v>
      </c>
      <c r="F108" s="159" t="s">
        <v>117</v>
      </c>
      <c r="G108" s="159" t="s">
        <v>87</v>
      </c>
      <c r="H108" s="159" t="s">
        <v>94</v>
      </c>
      <c r="I108" s="159" t="s">
        <v>94</v>
      </c>
      <c r="J108" s="159"/>
      <c r="K108" s="160">
        <v>0</v>
      </c>
      <c r="L108" s="160">
        <v>0</v>
      </c>
      <c r="M108" s="161">
        <v>27</v>
      </c>
    </row>
    <row r="109" spans="1:13" x14ac:dyDescent="0.25">
      <c r="A109" s="162" t="s">
        <v>264</v>
      </c>
      <c r="B109" s="162" t="s">
        <v>109</v>
      </c>
      <c r="C109" s="162" t="s">
        <v>347</v>
      </c>
      <c r="D109" s="162" t="s">
        <v>456</v>
      </c>
      <c r="E109" s="162" t="s">
        <v>457</v>
      </c>
      <c r="F109" s="162" t="s">
        <v>187</v>
      </c>
      <c r="G109" s="162" t="s">
        <v>87</v>
      </c>
      <c r="H109" s="162" t="s">
        <v>94</v>
      </c>
      <c r="I109" s="162" t="s">
        <v>94</v>
      </c>
      <c r="J109" s="162"/>
      <c r="K109" s="163">
        <v>0</v>
      </c>
      <c r="L109" s="163">
        <v>0</v>
      </c>
      <c r="M109" s="164">
        <v>26</v>
      </c>
    </row>
    <row r="110" spans="1:13" x14ac:dyDescent="0.25">
      <c r="A110" s="159" t="s">
        <v>264</v>
      </c>
      <c r="B110" s="159" t="s">
        <v>109</v>
      </c>
      <c r="C110" s="159" t="s">
        <v>347</v>
      </c>
      <c r="D110" s="159" t="s">
        <v>458</v>
      </c>
      <c r="E110" s="159" t="s">
        <v>459</v>
      </c>
      <c r="F110" s="159" t="s">
        <v>460</v>
      </c>
      <c r="G110" s="159" t="s">
        <v>87</v>
      </c>
      <c r="H110" s="159" t="s">
        <v>94</v>
      </c>
      <c r="I110" s="159" t="s">
        <v>94</v>
      </c>
      <c r="J110" s="159"/>
      <c r="K110" s="160">
        <v>0</v>
      </c>
      <c r="L110" s="160">
        <v>0</v>
      </c>
      <c r="M110" s="161">
        <v>27</v>
      </c>
    </row>
    <row r="111" spans="1:13" x14ac:dyDescent="0.25">
      <c r="A111" s="162" t="s">
        <v>264</v>
      </c>
      <c r="B111" s="162" t="s">
        <v>109</v>
      </c>
      <c r="C111" s="162" t="s">
        <v>347</v>
      </c>
      <c r="D111" s="162" t="s">
        <v>458</v>
      </c>
      <c r="E111" s="162" t="s">
        <v>461</v>
      </c>
      <c r="F111" s="162" t="s">
        <v>460</v>
      </c>
      <c r="G111" s="162" t="s">
        <v>125</v>
      </c>
      <c r="H111" s="162" t="s">
        <v>91</v>
      </c>
      <c r="I111" s="162" t="s">
        <v>94</v>
      </c>
      <c r="J111" s="162"/>
      <c r="K111" s="163">
        <v>0</v>
      </c>
      <c r="L111" s="163">
        <v>0</v>
      </c>
      <c r="M111" s="164">
        <v>20</v>
      </c>
    </row>
    <row r="112" spans="1:13" x14ac:dyDescent="0.25">
      <c r="A112" s="159" t="s">
        <v>264</v>
      </c>
      <c r="B112" s="159" t="s">
        <v>109</v>
      </c>
      <c r="C112" s="159" t="s">
        <v>347</v>
      </c>
      <c r="D112" s="159" t="s">
        <v>462</v>
      </c>
      <c r="E112" s="159" t="s">
        <v>463</v>
      </c>
      <c r="F112" s="159" t="s">
        <v>464</v>
      </c>
      <c r="G112" s="159" t="s">
        <v>87</v>
      </c>
      <c r="H112" s="159" t="s">
        <v>94</v>
      </c>
      <c r="I112" s="159" t="s">
        <v>94</v>
      </c>
      <c r="J112" s="159"/>
      <c r="K112" s="160">
        <v>0</v>
      </c>
      <c r="L112" s="160">
        <v>0</v>
      </c>
      <c r="M112" s="161">
        <v>25</v>
      </c>
    </row>
    <row r="113" spans="1:13" x14ac:dyDescent="0.25">
      <c r="A113" s="162" t="s">
        <v>264</v>
      </c>
      <c r="B113" s="162" t="s">
        <v>109</v>
      </c>
      <c r="C113" s="162" t="s">
        <v>347</v>
      </c>
      <c r="D113" s="162" t="s">
        <v>465</v>
      </c>
      <c r="E113" s="162" t="s">
        <v>466</v>
      </c>
      <c r="F113" s="162" t="s">
        <v>467</v>
      </c>
      <c r="G113" s="162" t="s">
        <v>87</v>
      </c>
      <c r="H113" s="162" t="s">
        <v>91</v>
      </c>
      <c r="I113" s="162" t="s">
        <v>94</v>
      </c>
      <c r="J113" s="162"/>
      <c r="K113" s="163">
        <v>0</v>
      </c>
      <c r="L113" s="163">
        <v>0</v>
      </c>
      <c r="M113" s="164">
        <v>21</v>
      </c>
    </row>
    <row r="114" spans="1:13" x14ac:dyDescent="0.25">
      <c r="A114" s="159" t="s">
        <v>264</v>
      </c>
      <c r="B114" s="159" t="s">
        <v>109</v>
      </c>
      <c r="C114" s="159" t="s">
        <v>347</v>
      </c>
      <c r="D114" s="159" t="s">
        <v>468</v>
      </c>
      <c r="E114" s="159" t="s">
        <v>469</v>
      </c>
      <c r="F114" s="159" t="s">
        <v>470</v>
      </c>
      <c r="G114" s="159" t="s">
        <v>125</v>
      </c>
      <c r="H114" s="159" t="s">
        <v>94</v>
      </c>
      <c r="I114" s="159" t="s">
        <v>94</v>
      </c>
      <c r="J114" s="159"/>
      <c r="K114" s="160">
        <v>0</v>
      </c>
      <c r="L114" s="160">
        <v>0</v>
      </c>
      <c r="M114" s="161">
        <v>30</v>
      </c>
    </row>
    <row r="115" spans="1:13" x14ac:dyDescent="0.25">
      <c r="A115" s="162" t="s">
        <v>264</v>
      </c>
      <c r="B115" s="162" t="s">
        <v>109</v>
      </c>
      <c r="C115" s="162" t="s">
        <v>347</v>
      </c>
      <c r="D115" s="162" t="s">
        <v>465</v>
      </c>
      <c r="E115" s="162" t="s">
        <v>471</v>
      </c>
      <c r="F115" s="162" t="s">
        <v>467</v>
      </c>
      <c r="G115" s="162" t="s">
        <v>125</v>
      </c>
      <c r="H115" s="162" t="s">
        <v>94</v>
      </c>
      <c r="I115" s="162" t="s">
        <v>94</v>
      </c>
      <c r="J115" s="162"/>
      <c r="K115" s="163">
        <v>0</v>
      </c>
      <c r="L115" s="163">
        <v>0</v>
      </c>
      <c r="M115" s="164">
        <v>22</v>
      </c>
    </row>
    <row r="116" spans="1:13" x14ac:dyDescent="0.25">
      <c r="A116" s="159" t="s">
        <v>264</v>
      </c>
      <c r="B116" s="159" t="s">
        <v>109</v>
      </c>
      <c r="C116" s="159" t="s">
        <v>347</v>
      </c>
      <c r="D116" s="159" t="s">
        <v>472</v>
      </c>
      <c r="E116" s="159" t="s">
        <v>473</v>
      </c>
      <c r="F116" s="159" t="s">
        <v>474</v>
      </c>
      <c r="G116" s="159" t="s">
        <v>87</v>
      </c>
      <c r="H116" s="159" t="s">
        <v>94</v>
      </c>
      <c r="I116" s="159" t="s">
        <v>94</v>
      </c>
      <c r="J116" s="159"/>
      <c r="K116" s="160">
        <v>0</v>
      </c>
      <c r="L116" s="160">
        <v>0</v>
      </c>
      <c r="M116" s="161">
        <v>9</v>
      </c>
    </row>
    <row r="117" spans="1:13" x14ac:dyDescent="0.25">
      <c r="A117" s="162" t="s">
        <v>264</v>
      </c>
      <c r="B117" s="162" t="s">
        <v>109</v>
      </c>
      <c r="C117" s="162" t="s">
        <v>347</v>
      </c>
      <c r="D117" s="162" t="s">
        <v>475</v>
      </c>
      <c r="E117" s="162" t="s">
        <v>476</v>
      </c>
      <c r="F117" s="162" t="s">
        <v>477</v>
      </c>
      <c r="G117" s="162" t="s">
        <v>87</v>
      </c>
      <c r="H117" s="162" t="s">
        <v>94</v>
      </c>
      <c r="I117" s="162" t="s">
        <v>94</v>
      </c>
      <c r="J117" s="162"/>
      <c r="K117" s="163">
        <v>0</v>
      </c>
      <c r="L117" s="163">
        <v>0</v>
      </c>
      <c r="M117" s="164">
        <v>5</v>
      </c>
    </row>
    <row r="118" spans="1:13" x14ac:dyDescent="0.25">
      <c r="A118" s="159" t="s">
        <v>264</v>
      </c>
      <c r="B118" s="159" t="s">
        <v>109</v>
      </c>
      <c r="C118" s="159" t="s">
        <v>347</v>
      </c>
      <c r="D118" s="159" t="s">
        <v>478</v>
      </c>
      <c r="E118" s="159" t="s">
        <v>479</v>
      </c>
      <c r="F118" s="159" t="s">
        <v>480</v>
      </c>
      <c r="G118" s="159" t="s">
        <v>87</v>
      </c>
      <c r="H118" s="159" t="s">
        <v>94</v>
      </c>
      <c r="I118" s="159" t="s">
        <v>94</v>
      </c>
      <c r="J118" s="159"/>
      <c r="K118" s="160">
        <v>0</v>
      </c>
      <c r="L118" s="160">
        <v>0</v>
      </c>
      <c r="M118" s="161">
        <v>8</v>
      </c>
    </row>
    <row r="119" spans="1:13" x14ac:dyDescent="0.25">
      <c r="A119" s="162" t="s">
        <v>264</v>
      </c>
      <c r="B119" s="162" t="s">
        <v>109</v>
      </c>
      <c r="C119" s="162" t="s">
        <v>347</v>
      </c>
      <c r="D119" s="162" t="s">
        <v>481</v>
      </c>
      <c r="E119" s="162" t="s">
        <v>482</v>
      </c>
      <c r="F119" s="162" t="s">
        <v>483</v>
      </c>
      <c r="G119" s="162" t="s">
        <v>87</v>
      </c>
      <c r="H119" s="162" t="s">
        <v>94</v>
      </c>
      <c r="I119" s="162" t="s">
        <v>94</v>
      </c>
      <c r="J119" s="162"/>
      <c r="K119" s="163">
        <v>0</v>
      </c>
      <c r="L119" s="163">
        <v>0</v>
      </c>
      <c r="M119" s="164">
        <v>6</v>
      </c>
    </row>
    <row r="120" spans="1:13" x14ac:dyDescent="0.25">
      <c r="A120" s="159" t="s">
        <v>264</v>
      </c>
      <c r="B120" s="159" t="s">
        <v>109</v>
      </c>
      <c r="C120" s="159" t="s">
        <v>347</v>
      </c>
      <c r="D120" s="159" t="s">
        <v>484</v>
      </c>
      <c r="E120" s="159" t="s">
        <v>485</v>
      </c>
      <c r="F120" s="159" t="s">
        <v>486</v>
      </c>
      <c r="G120" s="159" t="s">
        <v>87</v>
      </c>
      <c r="H120" s="159" t="s">
        <v>94</v>
      </c>
      <c r="I120" s="159" t="s">
        <v>94</v>
      </c>
      <c r="J120" s="159"/>
      <c r="K120" s="160">
        <v>0</v>
      </c>
      <c r="L120" s="160">
        <v>0</v>
      </c>
      <c r="M120" s="161">
        <v>2</v>
      </c>
    </row>
    <row r="121" spans="1:13" x14ac:dyDescent="0.25">
      <c r="A121" s="162" t="s">
        <v>264</v>
      </c>
      <c r="B121" s="162" t="s">
        <v>109</v>
      </c>
      <c r="C121" s="162" t="s">
        <v>347</v>
      </c>
      <c r="D121" s="162" t="s">
        <v>487</v>
      </c>
      <c r="E121" s="162" t="s">
        <v>488</v>
      </c>
      <c r="F121" s="162" t="s">
        <v>489</v>
      </c>
      <c r="G121" s="162" t="s">
        <v>87</v>
      </c>
      <c r="H121" s="162" t="s">
        <v>94</v>
      </c>
      <c r="I121" s="162" t="s">
        <v>94</v>
      </c>
      <c r="J121" s="162"/>
      <c r="K121" s="163">
        <v>0</v>
      </c>
      <c r="L121" s="163">
        <v>0</v>
      </c>
      <c r="M121" s="164">
        <v>4</v>
      </c>
    </row>
    <row r="122" spans="1:13" x14ac:dyDescent="0.25">
      <c r="A122" s="159" t="s">
        <v>264</v>
      </c>
      <c r="B122" s="159" t="s">
        <v>109</v>
      </c>
      <c r="C122" s="159" t="s">
        <v>347</v>
      </c>
      <c r="D122" s="159" t="s">
        <v>490</v>
      </c>
      <c r="E122" s="159" t="s">
        <v>491</v>
      </c>
      <c r="F122" s="159" t="s">
        <v>492</v>
      </c>
      <c r="G122" s="159" t="s">
        <v>87</v>
      </c>
      <c r="H122" s="159" t="s">
        <v>94</v>
      </c>
      <c r="I122" s="159" t="s">
        <v>94</v>
      </c>
      <c r="J122" s="159"/>
      <c r="K122" s="160">
        <v>0</v>
      </c>
      <c r="L122" s="160">
        <v>0</v>
      </c>
      <c r="M122" s="161">
        <v>6</v>
      </c>
    </row>
    <row r="123" spans="1:13" x14ac:dyDescent="0.25">
      <c r="A123" s="162" t="s">
        <v>264</v>
      </c>
      <c r="B123" s="162" t="s">
        <v>109</v>
      </c>
      <c r="C123" s="162" t="s">
        <v>347</v>
      </c>
      <c r="D123" s="162" t="s">
        <v>493</v>
      </c>
      <c r="E123" s="162" t="s">
        <v>494</v>
      </c>
      <c r="F123" s="162" t="s">
        <v>495</v>
      </c>
      <c r="G123" s="162" t="s">
        <v>87</v>
      </c>
      <c r="H123" s="162" t="s">
        <v>94</v>
      </c>
      <c r="I123" s="162" t="s">
        <v>94</v>
      </c>
      <c r="J123" s="162"/>
      <c r="K123" s="163">
        <v>0</v>
      </c>
      <c r="L123" s="163">
        <v>0</v>
      </c>
      <c r="M123" s="164">
        <v>5</v>
      </c>
    </row>
    <row r="124" spans="1:13" x14ac:dyDescent="0.25">
      <c r="A124" s="159" t="s">
        <v>264</v>
      </c>
      <c r="B124" s="159" t="s">
        <v>109</v>
      </c>
      <c r="C124" s="159" t="s">
        <v>347</v>
      </c>
      <c r="D124" s="159" t="s">
        <v>496</v>
      </c>
      <c r="E124" s="159" t="s">
        <v>497</v>
      </c>
      <c r="F124" s="159" t="s">
        <v>498</v>
      </c>
      <c r="G124" s="159" t="s">
        <v>87</v>
      </c>
      <c r="H124" s="159" t="s">
        <v>94</v>
      </c>
      <c r="I124" s="159" t="s">
        <v>94</v>
      </c>
      <c r="J124" s="159"/>
      <c r="K124" s="160">
        <v>0</v>
      </c>
      <c r="L124" s="160">
        <v>0</v>
      </c>
      <c r="M124" s="161">
        <v>8</v>
      </c>
    </row>
    <row r="125" spans="1:13" x14ac:dyDescent="0.25">
      <c r="A125" s="162" t="s">
        <v>264</v>
      </c>
      <c r="B125" s="162" t="s">
        <v>109</v>
      </c>
      <c r="C125" s="162" t="s">
        <v>499</v>
      </c>
      <c r="D125" s="162" t="s">
        <v>500</v>
      </c>
      <c r="E125" s="162" t="s">
        <v>501</v>
      </c>
      <c r="F125" s="162" t="s">
        <v>502</v>
      </c>
      <c r="G125" s="162" t="s">
        <v>87</v>
      </c>
      <c r="H125" s="162" t="s">
        <v>94</v>
      </c>
      <c r="I125" s="162" t="s">
        <v>94</v>
      </c>
      <c r="J125" s="162"/>
      <c r="K125" s="163">
        <v>0</v>
      </c>
      <c r="L125" s="163">
        <v>0</v>
      </c>
      <c r="M125" s="164">
        <v>17</v>
      </c>
    </row>
    <row r="126" spans="1:13" x14ac:dyDescent="0.25">
      <c r="A126" s="159" t="s">
        <v>264</v>
      </c>
      <c r="B126" s="159" t="s">
        <v>109</v>
      </c>
      <c r="C126" s="159" t="s">
        <v>503</v>
      </c>
      <c r="D126" s="159" t="s">
        <v>500</v>
      </c>
      <c r="E126" s="159" t="s">
        <v>504</v>
      </c>
      <c r="F126" s="159" t="s">
        <v>505</v>
      </c>
      <c r="G126" s="159" t="s">
        <v>87</v>
      </c>
      <c r="H126" s="159" t="s">
        <v>94</v>
      </c>
      <c r="I126" s="159" t="s">
        <v>94</v>
      </c>
      <c r="J126" s="159"/>
      <c r="K126" s="160">
        <v>0</v>
      </c>
      <c r="L126" s="160">
        <v>0</v>
      </c>
      <c r="M126" s="161">
        <v>15</v>
      </c>
    </row>
    <row r="127" spans="1:13" x14ac:dyDescent="0.25">
      <c r="A127" s="162" t="s">
        <v>264</v>
      </c>
      <c r="B127" s="162" t="s">
        <v>109</v>
      </c>
      <c r="C127" s="162" t="s">
        <v>503</v>
      </c>
      <c r="D127" s="162" t="s">
        <v>500</v>
      </c>
      <c r="E127" s="162" t="s">
        <v>506</v>
      </c>
      <c r="F127" s="162" t="s">
        <v>505</v>
      </c>
      <c r="G127" s="162" t="s">
        <v>125</v>
      </c>
      <c r="H127" s="162" t="s">
        <v>91</v>
      </c>
      <c r="I127" s="162" t="s">
        <v>94</v>
      </c>
      <c r="J127" s="162"/>
      <c r="K127" s="163">
        <v>0</v>
      </c>
      <c r="L127" s="163">
        <v>0</v>
      </c>
      <c r="M127" s="164">
        <v>20</v>
      </c>
    </row>
    <row r="128" spans="1:13" x14ac:dyDescent="0.25">
      <c r="A128" s="159" t="s">
        <v>264</v>
      </c>
      <c r="B128" s="159" t="s">
        <v>109</v>
      </c>
      <c r="C128" s="159" t="s">
        <v>503</v>
      </c>
      <c r="D128" s="159" t="s">
        <v>507</v>
      </c>
      <c r="E128" s="159" t="s">
        <v>508</v>
      </c>
      <c r="F128" s="159" t="s">
        <v>509</v>
      </c>
      <c r="G128" s="159" t="s">
        <v>87</v>
      </c>
      <c r="H128" s="159" t="s">
        <v>94</v>
      </c>
      <c r="I128" s="159" t="s">
        <v>94</v>
      </c>
      <c r="J128" s="159"/>
      <c r="K128" s="160">
        <v>0</v>
      </c>
      <c r="L128" s="160">
        <v>0</v>
      </c>
      <c r="M128" s="161">
        <v>7</v>
      </c>
    </row>
    <row r="129" spans="1:13" x14ac:dyDescent="0.25">
      <c r="A129" s="162" t="s">
        <v>264</v>
      </c>
      <c r="B129" s="162" t="s">
        <v>109</v>
      </c>
      <c r="C129" s="162" t="s">
        <v>265</v>
      </c>
      <c r="D129" s="162" t="s">
        <v>510</v>
      </c>
      <c r="E129" s="162" t="s">
        <v>511</v>
      </c>
      <c r="F129" s="162" t="s">
        <v>512</v>
      </c>
      <c r="G129" s="162" t="s">
        <v>269</v>
      </c>
      <c r="H129" s="162" t="s">
        <v>91</v>
      </c>
      <c r="I129" s="162" t="s">
        <v>94</v>
      </c>
      <c r="J129" s="162"/>
      <c r="K129" s="163">
        <v>0</v>
      </c>
      <c r="L129" s="163">
        <v>0</v>
      </c>
      <c r="M129" s="164">
        <v>12</v>
      </c>
    </row>
    <row r="130" spans="1:13" x14ac:dyDescent="0.25">
      <c r="A130" s="159" t="s">
        <v>264</v>
      </c>
      <c r="B130" s="159" t="s">
        <v>109</v>
      </c>
      <c r="C130" s="159" t="s">
        <v>265</v>
      </c>
      <c r="D130" s="159" t="s">
        <v>513</v>
      </c>
      <c r="E130" s="159" t="s">
        <v>514</v>
      </c>
      <c r="F130" s="159" t="s">
        <v>515</v>
      </c>
      <c r="G130" s="159" t="s">
        <v>269</v>
      </c>
      <c r="H130" s="159" t="s">
        <v>91</v>
      </c>
      <c r="I130" s="159" t="s">
        <v>94</v>
      </c>
      <c r="J130" s="159"/>
      <c r="K130" s="160">
        <v>0</v>
      </c>
      <c r="L130" s="160">
        <v>0</v>
      </c>
      <c r="M130" s="161">
        <v>10</v>
      </c>
    </row>
    <row r="131" spans="1:13" x14ac:dyDescent="0.25">
      <c r="A131" s="162" t="s">
        <v>264</v>
      </c>
      <c r="B131" s="162" t="s">
        <v>109</v>
      </c>
      <c r="C131" s="162" t="s">
        <v>265</v>
      </c>
      <c r="D131" s="162" t="s">
        <v>516</v>
      </c>
      <c r="E131" s="162" t="s">
        <v>517</v>
      </c>
      <c r="F131" s="162" t="s">
        <v>518</v>
      </c>
      <c r="G131" s="162" t="s">
        <v>269</v>
      </c>
      <c r="H131" s="162" t="s">
        <v>91</v>
      </c>
      <c r="I131" s="162" t="s">
        <v>94</v>
      </c>
      <c r="J131" s="162"/>
      <c r="K131" s="163">
        <v>0</v>
      </c>
      <c r="L131" s="163">
        <v>0</v>
      </c>
      <c r="M131" s="164">
        <v>2</v>
      </c>
    </row>
    <row r="132" spans="1:13" x14ac:dyDescent="0.25">
      <c r="A132" s="159" t="s">
        <v>264</v>
      </c>
      <c r="B132" s="159" t="s">
        <v>109</v>
      </c>
      <c r="C132" s="159" t="s">
        <v>265</v>
      </c>
      <c r="D132" s="159" t="s">
        <v>516</v>
      </c>
      <c r="E132" s="159" t="s">
        <v>519</v>
      </c>
      <c r="F132" s="159" t="s">
        <v>518</v>
      </c>
      <c r="G132" s="159" t="s">
        <v>520</v>
      </c>
      <c r="H132" s="159" t="s">
        <v>91</v>
      </c>
      <c r="I132" s="159" t="s">
        <v>94</v>
      </c>
      <c r="J132" s="159"/>
      <c r="K132" s="160">
        <v>0</v>
      </c>
      <c r="L132" s="160">
        <v>0</v>
      </c>
      <c r="M132" s="161">
        <v>19</v>
      </c>
    </row>
    <row r="133" spans="1:13" x14ac:dyDescent="0.25">
      <c r="A133" s="162" t="s">
        <v>264</v>
      </c>
      <c r="B133" s="162" t="s">
        <v>109</v>
      </c>
      <c r="C133" s="162" t="s">
        <v>265</v>
      </c>
      <c r="D133" s="162" t="s">
        <v>521</v>
      </c>
      <c r="E133" s="162" t="s">
        <v>522</v>
      </c>
      <c r="F133" s="162" t="s">
        <v>523</v>
      </c>
      <c r="G133" s="162" t="s">
        <v>269</v>
      </c>
      <c r="H133" s="162" t="s">
        <v>91</v>
      </c>
      <c r="I133" s="162" t="s">
        <v>94</v>
      </c>
      <c r="J133" s="162"/>
      <c r="K133" s="163">
        <v>0</v>
      </c>
      <c r="L133" s="163">
        <v>0</v>
      </c>
      <c r="M133" s="164">
        <v>8</v>
      </c>
    </row>
    <row r="134" spans="1:13" x14ac:dyDescent="0.25">
      <c r="A134" s="159" t="s">
        <v>264</v>
      </c>
      <c r="B134" s="159" t="s">
        <v>109</v>
      </c>
      <c r="C134" s="159" t="s">
        <v>265</v>
      </c>
      <c r="D134" s="159" t="s">
        <v>524</v>
      </c>
      <c r="E134" s="159" t="s">
        <v>525</v>
      </c>
      <c r="F134" s="159" t="s">
        <v>526</v>
      </c>
      <c r="G134" s="159" t="s">
        <v>269</v>
      </c>
      <c r="H134" s="159" t="s">
        <v>91</v>
      </c>
      <c r="I134" s="159" t="s">
        <v>94</v>
      </c>
      <c r="J134" s="159"/>
      <c r="K134" s="160">
        <v>0</v>
      </c>
      <c r="L134" s="160">
        <v>0</v>
      </c>
      <c r="M134" s="161">
        <v>4</v>
      </c>
    </row>
    <row r="135" spans="1:13" x14ac:dyDescent="0.25">
      <c r="A135" s="162" t="s">
        <v>264</v>
      </c>
      <c r="B135" s="162" t="s">
        <v>109</v>
      </c>
      <c r="C135" s="162" t="s">
        <v>265</v>
      </c>
      <c r="D135" s="162" t="s">
        <v>527</v>
      </c>
      <c r="E135" s="162" t="s">
        <v>528</v>
      </c>
      <c r="F135" s="162" t="s">
        <v>529</v>
      </c>
      <c r="G135" s="162" t="s">
        <v>269</v>
      </c>
      <c r="H135" s="162" t="s">
        <v>91</v>
      </c>
      <c r="I135" s="162" t="s">
        <v>94</v>
      </c>
      <c r="J135" s="162"/>
      <c r="K135" s="163">
        <v>0</v>
      </c>
      <c r="L135" s="163">
        <v>0</v>
      </c>
      <c r="M135" s="164">
        <v>8</v>
      </c>
    </row>
    <row r="136" spans="1:13" x14ac:dyDescent="0.25">
      <c r="A136" s="159" t="s">
        <v>264</v>
      </c>
      <c r="B136" s="159" t="s">
        <v>109</v>
      </c>
      <c r="C136" s="159" t="s">
        <v>265</v>
      </c>
      <c r="D136" s="159" t="s">
        <v>530</v>
      </c>
      <c r="E136" s="159" t="s">
        <v>531</v>
      </c>
      <c r="F136" s="159" t="s">
        <v>532</v>
      </c>
      <c r="G136" s="159" t="s">
        <v>269</v>
      </c>
      <c r="H136" s="159" t="s">
        <v>91</v>
      </c>
      <c r="I136" s="159" t="s">
        <v>94</v>
      </c>
      <c r="J136" s="159"/>
      <c r="K136" s="160">
        <v>0</v>
      </c>
      <c r="L136" s="160">
        <v>0</v>
      </c>
      <c r="M136" s="161">
        <v>3</v>
      </c>
    </row>
    <row r="137" spans="1:13" x14ac:dyDescent="0.25">
      <c r="A137" s="162" t="s">
        <v>264</v>
      </c>
      <c r="B137" s="162" t="s">
        <v>109</v>
      </c>
      <c r="C137" s="162" t="s">
        <v>265</v>
      </c>
      <c r="D137" s="162" t="s">
        <v>533</v>
      </c>
      <c r="E137" s="162" t="s">
        <v>534</v>
      </c>
      <c r="F137" s="162" t="s">
        <v>535</v>
      </c>
      <c r="G137" s="162" t="s">
        <v>269</v>
      </c>
      <c r="H137" s="162" t="s">
        <v>91</v>
      </c>
      <c r="I137" s="162" t="s">
        <v>94</v>
      </c>
      <c r="J137" s="162"/>
      <c r="K137" s="163">
        <v>0</v>
      </c>
      <c r="L137" s="163">
        <v>0</v>
      </c>
      <c r="M137" s="164">
        <v>4</v>
      </c>
    </row>
    <row r="138" spans="1:13" x14ac:dyDescent="0.25">
      <c r="A138" s="159" t="s">
        <v>264</v>
      </c>
      <c r="B138" s="159" t="s">
        <v>109</v>
      </c>
      <c r="C138" s="159" t="s">
        <v>265</v>
      </c>
      <c r="D138" s="159" t="s">
        <v>536</v>
      </c>
      <c r="E138" s="159" t="s">
        <v>537</v>
      </c>
      <c r="F138" s="159" t="s">
        <v>538</v>
      </c>
      <c r="G138" s="159" t="s">
        <v>269</v>
      </c>
      <c r="H138" s="159" t="s">
        <v>91</v>
      </c>
      <c r="I138" s="159" t="s">
        <v>94</v>
      </c>
      <c r="J138" s="159"/>
      <c r="K138" s="160">
        <v>0</v>
      </c>
      <c r="L138" s="160">
        <v>0</v>
      </c>
      <c r="M138" s="161">
        <v>11</v>
      </c>
    </row>
    <row r="139" spans="1:13" x14ac:dyDescent="0.25">
      <c r="A139" s="162" t="s">
        <v>264</v>
      </c>
      <c r="B139" s="162" t="s">
        <v>109</v>
      </c>
      <c r="C139" s="162" t="s">
        <v>265</v>
      </c>
      <c r="D139" s="162" t="s">
        <v>539</v>
      </c>
      <c r="E139" s="162" t="s">
        <v>540</v>
      </c>
      <c r="F139" s="162" t="s">
        <v>541</v>
      </c>
      <c r="G139" s="162" t="s">
        <v>269</v>
      </c>
      <c r="H139" s="162" t="s">
        <v>91</v>
      </c>
      <c r="I139" s="162" t="s">
        <v>94</v>
      </c>
      <c r="J139" s="162"/>
      <c r="K139" s="163">
        <v>0</v>
      </c>
      <c r="L139" s="163">
        <v>0</v>
      </c>
      <c r="M139" s="164">
        <v>6</v>
      </c>
    </row>
    <row r="140" spans="1:13" x14ac:dyDescent="0.25">
      <c r="A140" s="159" t="s">
        <v>264</v>
      </c>
      <c r="B140" s="159" t="s">
        <v>109</v>
      </c>
      <c r="C140" s="159" t="s">
        <v>265</v>
      </c>
      <c r="D140" s="159" t="s">
        <v>542</v>
      </c>
      <c r="E140" s="159" t="s">
        <v>543</v>
      </c>
      <c r="F140" s="159" t="s">
        <v>544</v>
      </c>
      <c r="G140" s="159" t="s">
        <v>269</v>
      </c>
      <c r="H140" s="159" t="s">
        <v>91</v>
      </c>
      <c r="I140" s="159" t="s">
        <v>94</v>
      </c>
      <c r="J140" s="159"/>
      <c r="K140" s="160">
        <v>0</v>
      </c>
      <c r="L140" s="160">
        <v>0</v>
      </c>
      <c r="M140" s="161">
        <v>3</v>
      </c>
    </row>
    <row r="141" spans="1:13" x14ac:dyDescent="0.25">
      <c r="A141" s="162" t="s">
        <v>264</v>
      </c>
      <c r="B141" s="162" t="s">
        <v>109</v>
      </c>
      <c r="C141" s="162" t="s">
        <v>265</v>
      </c>
      <c r="D141" s="162" t="s">
        <v>545</v>
      </c>
      <c r="E141" s="162" t="s">
        <v>546</v>
      </c>
      <c r="F141" s="162" t="s">
        <v>547</v>
      </c>
      <c r="G141" s="162" t="s">
        <v>269</v>
      </c>
      <c r="H141" s="162" t="s">
        <v>91</v>
      </c>
      <c r="I141" s="162" t="s">
        <v>94</v>
      </c>
      <c r="J141" s="162"/>
      <c r="K141" s="163">
        <v>0</v>
      </c>
      <c r="L141" s="163">
        <v>0</v>
      </c>
      <c r="M141" s="164">
        <v>2</v>
      </c>
    </row>
    <row r="142" spans="1:13" x14ac:dyDescent="0.25">
      <c r="A142" s="159" t="s">
        <v>264</v>
      </c>
      <c r="B142" s="159" t="s">
        <v>109</v>
      </c>
      <c r="C142" s="159" t="s">
        <v>265</v>
      </c>
      <c r="D142" s="159" t="s">
        <v>548</v>
      </c>
      <c r="E142" s="159" t="s">
        <v>549</v>
      </c>
      <c r="F142" s="159" t="s">
        <v>550</v>
      </c>
      <c r="G142" s="159" t="s">
        <v>269</v>
      </c>
      <c r="H142" s="159" t="s">
        <v>91</v>
      </c>
      <c r="I142" s="159" t="s">
        <v>94</v>
      </c>
      <c r="J142" s="159"/>
      <c r="K142" s="160">
        <v>0</v>
      </c>
      <c r="L142" s="160">
        <v>0</v>
      </c>
      <c r="M142" s="161">
        <v>2</v>
      </c>
    </row>
    <row r="143" spans="1:13" x14ac:dyDescent="0.25">
      <c r="A143" s="162" t="s">
        <v>264</v>
      </c>
      <c r="B143" s="162" t="s">
        <v>109</v>
      </c>
      <c r="C143" s="162" t="s">
        <v>265</v>
      </c>
      <c r="D143" s="162" t="s">
        <v>551</v>
      </c>
      <c r="E143" s="162" t="s">
        <v>552</v>
      </c>
      <c r="F143" s="162" t="s">
        <v>553</v>
      </c>
      <c r="G143" s="162" t="s">
        <v>269</v>
      </c>
      <c r="H143" s="162" t="s">
        <v>91</v>
      </c>
      <c r="I143" s="162" t="s">
        <v>94</v>
      </c>
      <c r="J143" s="162"/>
      <c r="K143" s="163">
        <v>0</v>
      </c>
      <c r="L143" s="163">
        <v>0</v>
      </c>
      <c r="M143" s="164">
        <v>20</v>
      </c>
    </row>
    <row r="144" spans="1:13" x14ac:dyDescent="0.25">
      <c r="A144" s="159" t="s">
        <v>264</v>
      </c>
      <c r="B144" s="159" t="s">
        <v>109</v>
      </c>
      <c r="C144" s="159" t="s">
        <v>265</v>
      </c>
      <c r="D144" s="159" t="s">
        <v>551</v>
      </c>
      <c r="E144" s="159" t="s">
        <v>554</v>
      </c>
      <c r="F144" s="159" t="s">
        <v>553</v>
      </c>
      <c r="G144" s="159" t="s">
        <v>520</v>
      </c>
      <c r="H144" s="159" t="s">
        <v>91</v>
      </c>
      <c r="I144" s="159" t="s">
        <v>94</v>
      </c>
      <c r="J144" s="159"/>
      <c r="K144" s="160">
        <v>0</v>
      </c>
      <c r="L144" s="160">
        <v>0</v>
      </c>
      <c r="M144" s="161">
        <v>15</v>
      </c>
    </row>
    <row r="145" spans="1:13" x14ac:dyDescent="0.25">
      <c r="A145" s="162" t="s">
        <v>264</v>
      </c>
      <c r="B145" s="162" t="s">
        <v>109</v>
      </c>
      <c r="C145" s="162" t="s">
        <v>265</v>
      </c>
      <c r="D145" s="162" t="s">
        <v>555</v>
      </c>
      <c r="E145" s="162" t="s">
        <v>556</v>
      </c>
      <c r="F145" s="162" t="s">
        <v>557</v>
      </c>
      <c r="G145" s="162" t="s">
        <v>269</v>
      </c>
      <c r="H145" s="162" t="s">
        <v>94</v>
      </c>
      <c r="I145" s="162" t="s">
        <v>94</v>
      </c>
      <c r="J145" s="162"/>
      <c r="K145" s="163">
        <v>0</v>
      </c>
      <c r="L145" s="163">
        <v>0</v>
      </c>
      <c r="M145" s="164">
        <v>6</v>
      </c>
    </row>
    <row r="146" spans="1:13" x14ac:dyDescent="0.25">
      <c r="A146" s="159" t="s">
        <v>264</v>
      </c>
      <c r="B146" s="159" t="s">
        <v>109</v>
      </c>
      <c r="C146" s="159" t="s">
        <v>265</v>
      </c>
      <c r="D146" s="159" t="s">
        <v>555</v>
      </c>
      <c r="E146" s="159" t="s">
        <v>558</v>
      </c>
      <c r="F146" s="159" t="s">
        <v>557</v>
      </c>
      <c r="G146" s="159" t="s">
        <v>520</v>
      </c>
      <c r="H146" s="159" t="s">
        <v>94</v>
      </c>
      <c r="I146" s="159" t="s">
        <v>94</v>
      </c>
      <c r="J146" s="159"/>
      <c r="K146" s="160">
        <v>0</v>
      </c>
      <c r="L146" s="160">
        <v>0</v>
      </c>
      <c r="M146" s="161">
        <v>4</v>
      </c>
    </row>
    <row r="147" spans="1:13" x14ac:dyDescent="0.25">
      <c r="A147" s="162" t="s">
        <v>264</v>
      </c>
      <c r="B147" s="162" t="s">
        <v>109</v>
      </c>
      <c r="C147" s="162" t="s">
        <v>559</v>
      </c>
      <c r="D147" s="162" t="s">
        <v>560</v>
      </c>
      <c r="E147" s="162" t="s">
        <v>561</v>
      </c>
      <c r="F147" s="162" t="s">
        <v>562</v>
      </c>
      <c r="G147" s="162" t="s">
        <v>563</v>
      </c>
      <c r="H147" s="162" t="s">
        <v>91</v>
      </c>
      <c r="I147" s="162" t="s">
        <v>91</v>
      </c>
      <c r="J147" s="162" t="s">
        <v>276</v>
      </c>
      <c r="K147" s="163">
        <v>0</v>
      </c>
      <c r="L147" s="163">
        <v>0</v>
      </c>
      <c r="M147" s="164">
        <v>0</v>
      </c>
    </row>
    <row r="148" spans="1:13" x14ac:dyDescent="0.25">
      <c r="A148" s="159" t="s">
        <v>264</v>
      </c>
      <c r="B148" s="159" t="s">
        <v>109</v>
      </c>
      <c r="C148" s="159" t="s">
        <v>265</v>
      </c>
      <c r="D148" s="159" t="s">
        <v>555</v>
      </c>
      <c r="E148" s="159" t="s">
        <v>564</v>
      </c>
      <c r="F148" s="159" t="s">
        <v>557</v>
      </c>
      <c r="G148" s="159" t="s">
        <v>565</v>
      </c>
      <c r="H148" s="159" t="s">
        <v>94</v>
      </c>
      <c r="I148" s="159" t="s">
        <v>94</v>
      </c>
      <c r="J148" s="159"/>
      <c r="K148" s="160">
        <v>0</v>
      </c>
      <c r="L148" s="160">
        <v>0</v>
      </c>
      <c r="M148" s="161">
        <v>0</v>
      </c>
    </row>
    <row r="149" spans="1:13" x14ac:dyDescent="0.25">
      <c r="A149" s="162" t="s">
        <v>264</v>
      </c>
      <c r="B149" s="162" t="s">
        <v>109</v>
      </c>
      <c r="C149" s="162" t="s">
        <v>265</v>
      </c>
      <c r="D149" s="162" t="s">
        <v>555</v>
      </c>
      <c r="E149" s="162" t="s">
        <v>566</v>
      </c>
      <c r="F149" s="162" t="s">
        <v>557</v>
      </c>
      <c r="G149" s="162" t="s">
        <v>567</v>
      </c>
      <c r="H149" s="162" t="s">
        <v>94</v>
      </c>
      <c r="I149" s="162" t="s">
        <v>94</v>
      </c>
      <c r="J149" s="162"/>
      <c r="K149" s="163">
        <v>0</v>
      </c>
      <c r="L149" s="163">
        <v>0</v>
      </c>
      <c r="M149" s="164">
        <v>6</v>
      </c>
    </row>
    <row r="150" spans="1:13" x14ac:dyDescent="0.25">
      <c r="A150" s="159" t="s">
        <v>264</v>
      </c>
      <c r="B150" s="159" t="s">
        <v>109</v>
      </c>
      <c r="C150" s="159" t="s">
        <v>265</v>
      </c>
      <c r="D150" s="159" t="s">
        <v>555</v>
      </c>
      <c r="E150" s="159" t="s">
        <v>568</v>
      </c>
      <c r="F150" s="159" t="s">
        <v>557</v>
      </c>
      <c r="G150" s="159" t="s">
        <v>569</v>
      </c>
      <c r="H150" s="159" t="s">
        <v>94</v>
      </c>
      <c r="I150" s="159" t="s">
        <v>94</v>
      </c>
      <c r="J150" s="159"/>
      <c r="K150" s="160">
        <v>0</v>
      </c>
      <c r="L150" s="160">
        <v>0</v>
      </c>
      <c r="M150" s="161">
        <v>6</v>
      </c>
    </row>
    <row r="151" spans="1:13" x14ac:dyDescent="0.25">
      <c r="A151" s="162" t="s">
        <v>264</v>
      </c>
      <c r="B151" s="162" t="s">
        <v>109</v>
      </c>
      <c r="C151" s="162" t="s">
        <v>570</v>
      </c>
      <c r="D151" s="162" t="s">
        <v>571</v>
      </c>
      <c r="E151" s="162" t="s">
        <v>572</v>
      </c>
      <c r="F151" s="162" t="s">
        <v>573</v>
      </c>
      <c r="G151" s="162" t="s">
        <v>563</v>
      </c>
      <c r="H151" s="162" t="s">
        <v>91</v>
      </c>
      <c r="I151" s="162" t="s">
        <v>91</v>
      </c>
      <c r="J151" s="162" t="s">
        <v>276</v>
      </c>
      <c r="K151" s="163">
        <v>6</v>
      </c>
      <c r="L151" s="163">
        <v>0</v>
      </c>
      <c r="M151" s="164">
        <v>6</v>
      </c>
    </row>
    <row r="152" spans="1:13" x14ac:dyDescent="0.25">
      <c r="A152" s="159" t="s">
        <v>264</v>
      </c>
      <c r="B152" s="159" t="s">
        <v>109</v>
      </c>
      <c r="C152" s="159" t="s">
        <v>265</v>
      </c>
      <c r="D152" s="159" t="s">
        <v>555</v>
      </c>
      <c r="E152" s="159" t="s">
        <v>574</v>
      </c>
      <c r="F152" s="159" t="s">
        <v>557</v>
      </c>
      <c r="G152" s="159" t="s">
        <v>575</v>
      </c>
      <c r="H152" s="159" t="s">
        <v>94</v>
      </c>
      <c r="I152" s="159" t="s">
        <v>94</v>
      </c>
      <c r="J152" s="159"/>
      <c r="K152" s="160">
        <v>0</v>
      </c>
      <c r="L152" s="160">
        <v>0</v>
      </c>
      <c r="M152" s="161">
        <v>7</v>
      </c>
    </row>
    <row r="153" spans="1:13" x14ac:dyDescent="0.25">
      <c r="A153" s="162" t="s">
        <v>264</v>
      </c>
      <c r="B153" s="162" t="s">
        <v>109</v>
      </c>
      <c r="C153" s="162" t="s">
        <v>265</v>
      </c>
      <c r="D153" s="162" t="s">
        <v>555</v>
      </c>
      <c r="E153" s="162" t="s">
        <v>576</v>
      </c>
      <c r="F153" s="162" t="s">
        <v>557</v>
      </c>
      <c r="G153" s="162" t="s">
        <v>577</v>
      </c>
      <c r="H153" s="162" t="s">
        <v>94</v>
      </c>
      <c r="I153" s="162" t="s">
        <v>94</v>
      </c>
      <c r="J153" s="162"/>
      <c r="K153" s="163">
        <v>0</v>
      </c>
      <c r="L153" s="163">
        <v>0</v>
      </c>
      <c r="M153" s="164">
        <v>6</v>
      </c>
    </row>
    <row r="154" spans="1:13" x14ac:dyDescent="0.25">
      <c r="A154" s="159" t="s">
        <v>264</v>
      </c>
      <c r="B154" s="159" t="s">
        <v>109</v>
      </c>
      <c r="C154" s="159" t="s">
        <v>265</v>
      </c>
      <c r="D154" s="159" t="s">
        <v>578</v>
      </c>
      <c r="E154" s="159" t="s">
        <v>579</v>
      </c>
      <c r="F154" s="159" t="s">
        <v>580</v>
      </c>
      <c r="G154" s="159" t="s">
        <v>269</v>
      </c>
      <c r="H154" s="159" t="s">
        <v>91</v>
      </c>
      <c r="I154" s="159" t="s">
        <v>94</v>
      </c>
      <c r="J154" s="159"/>
      <c r="K154" s="160">
        <v>0</v>
      </c>
      <c r="L154" s="160">
        <v>0</v>
      </c>
      <c r="M154" s="161">
        <v>19</v>
      </c>
    </row>
    <row r="155" spans="1:13" x14ac:dyDescent="0.25">
      <c r="A155" s="162" t="s">
        <v>264</v>
      </c>
      <c r="B155" s="162" t="s">
        <v>109</v>
      </c>
      <c r="C155" s="162" t="s">
        <v>265</v>
      </c>
      <c r="D155" s="162" t="s">
        <v>578</v>
      </c>
      <c r="E155" s="162" t="s">
        <v>581</v>
      </c>
      <c r="F155" s="162" t="s">
        <v>580</v>
      </c>
      <c r="G155" s="162" t="s">
        <v>520</v>
      </c>
      <c r="H155" s="162" t="s">
        <v>91</v>
      </c>
      <c r="I155" s="162" t="s">
        <v>94</v>
      </c>
      <c r="J155" s="162"/>
      <c r="K155" s="163">
        <v>0</v>
      </c>
      <c r="L155" s="163">
        <v>0</v>
      </c>
      <c r="M155" s="164">
        <v>16</v>
      </c>
    </row>
    <row r="156" spans="1:13" x14ac:dyDescent="0.25">
      <c r="A156" s="159" t="s">
        <v>264</v>
      </c>
      <c r="B156" s="159" t="s">
        <v>109</v>
      </c>
      <c r="C156" s="159" t="s">
        <v>265</v>
      </c>
      <c r="D156" s="159" t="s">
        <v>582</v>
      </c>
      <c r="E156" s="159" t="s">
        <v>583</v>
      </c>
      <c r="F156" s="159" t="s">
        <v>584</v>
      </c>
      <c r="G156" s="159" t="s">
        <v>269</v>
      </c>
      <c r="H156" s="159" t="s">
        <v>94</v>
      </c>
      <c r="I156" s="159" t="s">
        <v>94</v>
      </c>
      <c r="J156" s="159"/>
      <c r="K156" s="160">
        <v>0</v>
      </c>
      <c r="L156" s="160">
        <v>0</v>
      </c>
      <c r="M156" s="161">
        <v>6</v>
      </c>
    </row>
    <row r="157" spans="1:13" x14ac:dyDescent="0.25">
      <c r="A157" s="162" t="s">
        <v>264</v>
      </c>
      <c r="B157" s="162" t="s">
        <v>109</v>
      </c>
      <c r="C157" s="162" t="s">
        <v>265</v>
      </c>
      <c r="D157" s="162" t="s">
        <v>582</v>
      </c>
      <c r="E157" s="162" t="s">
        <v>585</v>
      </c>
      <c r="F157" s="162" t="s">
        <v>584</v>
      </c>
      <c r="G157" s="162" t="s">
        <v>520</v>
      </c>
      <c r="H157" s="162" t="s">
        <v>94</v>
      </c>
      <c r="I157" s="162" t="s">
        <v>94</v>
      </c>
      <c r="J157" s="162"/>
      <c r="K157" s="163">
        <v>0</v>
      </c>
      <c r="L157" s="163">
        <v>0</v>
      </c>
      <c r="M157" s="164">
        <v>4</v>
      </c>
    </row>
    <row r="158" spans="1:13" x14ac:dyDescent="0.25">
      <c r="A158" s="159" t="s">
        <v>264</v>
      </c>
      <c r="B158" s="159" t="s">
        <v>109</v>
      </c>
      <c r="C158" s="159" t="s">
        <v>265</v>
      </c>
      <c r="D158" s="159" t="s">
        <v>582</v>
      </c>
      <c r="E158" s="159" t="s">
        <v>586</v>
      </c>
      <c r="F158" s="159" t="s">
        <v>584</v>
      </c>
      <c r="G158" s="159" t="s">
        <v>567</v>
      </c>
      <c r="H158" s="159" t="s">
        <v>94</v>
      </c>
      <c r="I158" s="159" t="s">
        <v>94</v>
      </c>
      <c r="J158" s="159"/>
      <c r="K158" s="160">
        <v>0</v>
      </c>
      <c r="L158" s="160">
        <v>0</v>
      </c>
      <c r="M158" s="161">
        <v>6</v>
      </c>
    </row>
    <row r="159" spans="1:13" x14ac:dyDescent="0.25">
      <c r="A159" s="162" t="s">
        <v>264</v>
      </c>
      <c r="B159" s="162" t="s">
        <v>109</v>
      </c>
      <c r="C159" s="162" t="s">
        <v>265</v>
      </c>
      <c r="D159" s="162" t="s">
        <v>582</v>
      </c>
      <c r="E159" s="162" t="s">
        <v>587</v>
      </c>
      <c r="F159" s="162" t="s">
        <v>584</v>
      </c>
      <c r="G159" s="162" t="s">
        <v>569</v>
      </c>
      <c r="H159" s="162" t="s">
        <v>94</v>
      </c>
      <c r="I159" s="162" t="s">
        <v>94</v>
      </c>
      <c r="J159" s="162"/>
      <c r="K159" s="163">
        <v>0</v>
      </c>
      <c r="L159" s="163">
        <v>0</v>
      </c>
      <c r="M159" s="164">
        <v>6</v>
      </c>
    </row>
    <row r="160" spans="1:13" x14ac:dyDescent="0.25">
      <c r="A160" s="159" t="s">
        <v>264</v>
      </c>
      <c r="B160" s="159" t="s">
        <v>109</v>
      </c>
      <c r="C160" s="159" t="s">
        <v>265</v>
      </c>
      <c r="D160" s="159" t="s">
        <v>582</v>
      </c>
      <c r="E160" s="159" t="s">
        <v>588</v>
      </c>
      <c r="F160" s="159" t="s">
        <v>584</v>
      </c>
      <c r="G160" s="159" t="s">
        <v>575</v>
      </c>
      <c r="H160" s="159" t="s">
        <v>94</v>
      </c>
      <c r="I160" s="159" t="s">
        <v>94</v>
      </c>
      <c r="J160" s="159"/>
      <c r="K160" s="160">
        <v>0</v>
      </c>
      <c r="L160" s="160">
        <v>0</v>
      </c>
      <c r="M160" s="161">
        <v>7</v>
      </c>
    </row>
    <row r="161" spans="1:13" x14ac:dyDescent="0.25">
      <c r="A161" s="162" t="s">
        <v>264</v>
      </c>
      <c r="B161" s="162" t="s">
        <v>109</v>
      </c>
      <c r="C161" s="162" t="s">
        <v>265</v>
      </c>
      <c r="D161" s="162" t="s">
        <v>582</v>
      </c>
      <c r="E161" s="162" t="s">
        <v>589</v>
      </c>
      <c r="F161" s="162" t="s">
        <v>584</v>
      </c>
      <c r="G161" s="162" t="s">
        <v>577</v>
      </c>
      <c r="H161" s="162" t="s">
        <v>94</v>
      </c>
      <c r="I161" s="162" t="s">
        <v>94</v>
      </c>
      <c r="J161" s="162"/>
      <c r="K161" s="163">
        <v>0</v>
      </c>
      <c r="L161" s="163">
        <v>0</v>
      </c>
      <c r="M161" s="164">
        <v>6</v>
      </c>
    </row>
    <row r="162" spans="1:13" x14ac:dyDescent="0.25">
      <c r="A162" s="159" t="s">
        <v>264</v>
      </c>
      <c r="B162" s="159" t="s">
        <v>109</v>
      </c>
      <c r="C162" s="159" t="s">
        <v>265</v>
      </c>
      <c r="D162" s="159" t="s">
        <v>590</v>
      </c>
      <c r="E162" s="159" t="s">
        <v>591</v>
      </c>
      <c r="F162" s="159" t="s">
        <v>592</v>
      </c>
      <c r="G162" s="159" t="s">
        <v>269</v>
      </c>
      <c r="H162" s="159" t="s">
        <v>91</v>
      </c>
      <c r="I162" s="159" t="s">
        <v>94</v>
      </c>
      <c r="J162" s="159"/>
      <c r="K162" s="160">
        <v>0</v>
      </c>
      <c r="L162" s="160">
        <v>0</v>
      </c>
      <c r="M162" s="161">
        <v>25</v>
      </c>
    </row>
    <row r="163" spans="1:13" x14ac:dyDescent="0.25">
      <c r="A163" s="162" t="s">
        <v>264</v>
      </c>
      <c r="B163" s="162" t="s">
        <v>109</v>
      </c>
      <c r="C163" s="162" t="s">
        <v>265</v>
      </c>
      <c r="D163" s="162" t="s">
        <v>590</v>
      </c>
      <c r="E163" s="162" t="s">
        <v>593</v>
      </c>
      <c r="F163" s="162" t="s">
        <v>592</v>
      </c>
      <c r="G163" s="162" t="s">
        <v>520</v>
      </c>
      <c r="H163" s="162" t="s">
        <v>91</v>
      </c>
      <c r="I163" s="162" t="s">
        <v>94</v>
      </c>
      <c r="J163" s="162"/>
      <c r="K163" s="163">
        <v>0</v>
      </c>
      <c r="L163" s="163">
        <v>0</v>
      </c>
      <c r="M163" s="164">
        <v>16</v>
      </c>
    </row>
    <row r="164" spans="1:13" x14ac:dyDescent="0.25">
      <c r="A164" s="159" t="s">
        <v>264</v>
      </c>
      <c r="B164" s="159" t="s">
        <v>109</v>
      </c>
      <c r="C164" s="159" t="s">
        <v>265</v>
      </c>
      <c r="D164" s="159" t="s">
        <v>594</v>
      </c>
      <c r="E164" s="159" t="s">
        <v>595</v>
      </c>
      <c r="F164" s="159" t="s">
        <v>596</v>
      </c>
      <c r="G164" s="159" t="s">
        <v>269</v>
      </c>
      <c r="H164" s="159" t="s">
        <v>94</v>
      </c>
      <c r="I164" s="159" t="s">
        <v>94</v>
      </c>
      <c r="J164" s="159"/>
      <c r="K164" s="160">
        <v>0</v>
      </c>
      <c r="L164" s="160">
        <v>0</v>
      </c>
      <c r="M164" s="161">
        <v>7</v>
      </c>
    </row>
    <row r="165" spans="1:13" x14ac:dyDescent="0.25">
      <c r="A165" s="162" t="s">
        <v>264</v>
      </c>
      <c r="B165" s="162" t="s">
        <v>109</v>
      </c>
      <c r="C165" s="162" t="s">
        <v>265</v>
      </c>
      <c r="D165" s="162" t="s">
        <v>594</v>
      </c>
      <c r="E165" s="162" t="s">
        <v>597</v>
      </c>
      <c r="F165" s="162" t="s">
        <v>596</v>
      </c>
      <c r="G165" s="162" t="s">
        <v>520</v>
      </c>
      <c r="H165" s="162" t="s">
        <v>94</v>
      </c>
      <c r="I165" s="162" t="s">
        <v>94</v>
      </c>
      <c r="J165" s="162"/>
      <c r="K165" s="163">
        <v>0</v>
      </c>
      <c r="L165" s="163">
        <v>0</v>
      </c>
      <c r="M165" s="164">
        <v>7</v>
      </c>
    </row>
    <row r="166" spans="1:13" x14ac:dyDescent="0.25">
      <c r="A166" s="159" t="s">
        <v>264</v>
      </c>
      <c r="B166" s="159" t="s">
        <v>109</v>
      </c>
      <c r="C166" s="159" t="s">
        <v>265</v>
      </c>
      <c r="D166" s="159" t="s">
        <v>594</v>
      </c>
      <c r="E166" s="159" t="s">
        <v>598</v>
      </c>
      <c r="F166" s="159" t="s">
        <v>596</v>
      </c>
      <c r="G166" s="159" t="s">
        <v>599</v>
      </c>
      <c r="H166" s="159" t="s">
        <v>94</v>
      </c>
      <c r="I166" s="159" t="s">
        <v>94</v>
      </c>
      <c r="J166" s="159"/>
      <c r="K166" s="160">
        <v>0</v>
      </c>
      <c r="L166" s="160">
        <v>0</v>
      </c>
      <c r="M166" s="161">
        <v>7</v>
      </c>
    </row>
    <row r="167" spans="1:13" x14ac:dyDescent="0.25">
      <c r="A167" s="162" t="s">
        <v>264</v>
      </c>
      <c r="B167" s="162" t="s">
        <v>109</v>
      </c>
      <c r="C167" s="162" t="s">
        <v>265</v>
      </c>
      <c r="D167" s="162" t="s">
        <v>594</v>
      </c>
      <c r="E167" s="162" t="s">
        <v>600</v>
      </c>
      <c r="F167" s="162" t="s">
        <v>596</v>
      </c>
      <c r="G167" s="162" t="s">
        <v>565</v>
      </c>
      <c r="H167" s="162" t="s">
        <v>94</v>
      </c>
      <c r="I167" s="162" t="s">
        <v>94</v>
      </c>
      <c r="J167" s="162"/>
      <c r="K167" s="163">
        <v>0</v>
      </c>
      <c r="L167" s="163">
        <v>0</v>
      </c>
      <c r="M167" s="164">
        <v>6</v>
      </c>
    </row>
    <row r="168" spans="1:13" x14ac:dyDescent="0.25">
      <c r="A168" s="159" t="s">
        <v>264</v>
      </c>
      <c r="B168" s="159" t="s">
        <v>109</v>
      </c>
      <c r="C168" s="159" t="s">
        <v>265</v>
      </c>
      <c r="D168" s="159" t="s">
        <v>594</v>
      </c>
      <c r="E168" s="159" t="s">
        <v>601</v>
      </c>
      <c r="F168" s="159" t="s">
        <v>596</v>
      </c>
      <c r="G168" s="159" t="s">
        <v>567</v>
      </c>
      <c r="H168" s="159" t="s">
        <v>94</v>
      </c>
      <c r="I168" s="159" t="s">
        <v>94</v>
      </c>
      <c r="J168" s="159"/>
      <c r="K168" s="160">
        <v>0</v>
      </c>
      <c r="L168" s="160">
        <v>0</v>
      </c>
      <c r="M168" s="161">
        <v>8</v>
      </c>
    </row>
    <row r="169" spans="1:13" x14ac:dyDescent="0.25">
      <c r="A169" s="162" t="s">
        <v>264</v>
      </c>
      <c r="B169" s="162" t="s">
        <v>109</v>
      </c>
      <c r="C169" s="162" t="s">
        <v>265</v>
      </c>
      <c r="D169" s="162" t="s">
        <v>594</v>
      </c>
      <c r="E169" s="162" t="s">
        <v>602</v>
      </c>
      <c r="F169" s="162" t="s">
        <v>596</v>
      </c>
      <c r="G169" s="162" t="s">
        <v>569</v>
      </c>
      <c r="H169" s="162" t="s">
        <v>94</v>
      </c>
      <c r="I169" s="162" t="s">
        <v>94</v>
      </c>
      <c r="J169" s="162"/>
      <c r="K169" s="163">
        <v>0</v>
      </c>
      <c r="L169" s="163">
        <v>0</v>
      </c>
      <c r="M169" s="164">
        <v>6</v>
      </c>
    </row>
    <row r="170" spans="1:13" x14ac:dyDescent="0.25">
      <c r="A170" s="159" t="s">
        <v>264</v>
      </c>
      <c r="B170" s="159" t="s">
        <v>109</v>
      </c>
      <c r="C170" s="159" t="s">
        <v>265</v>
      </c>
      <c r="D170" s="159" t="s">
        <v>603</v>
      </c>
      <c r="E170" s="159" t="s">
        <v>604</v>
      </c>
      <c r="F170" s="159" t="s">
        <v>605</v>
      </c>
      <c r="G170" s="159" t="s">
        <v>269</v>
      </c>
      <c r="H170" s="159" t="s">
        <v>91</v>
      </c>
      <c r="I170" s="159" t="s">
        <v>94</v>
      </c>
      <c r="J170" s="159"/>
      <c r="K170" s="160">
        <v>0</v>
      </c>
      <c r="L170" s="160">
        <v>0</v>
      </c>
      <c r="M170" s="161">
        <v>2</v>
      </c>
    </row>
    <row r="171" spans="1:13" x14ac:dyDescent="0.25">
      <c r="A171" s="162" t="s">
        <v>264</v>
      </c>
      <c r="B171" s="162" t="s">
        <v>109</v>
      </c>
      <c r="C171" s="162" t="s">
        <v>265</v>
      </c>
      <c r="D171" s="162" t="s">
        <v>603</v>
      </c>
      <c r="E171" s="162" t="s">
        <v>606</v>
      </c>
      <c r="F171" s="162" t="s">
        <v>605</v>
      </c>
      <c r="G171" s="162" t="s">
        <v>520</v>
      </c>
      <c r="H171" s="162" t="s">
        <v>91</v>
      </c>
      <c r="I171" s="162" t="s">
        <v>94</v>
      </c>
      <c r="J171" s="162"/>
      <c r="K171" s="163">
        <v>0</v>
      </c>
      <c r="L171" s="163">
        <v>0</v>
      </c>
      <c r="M171" s="164">
        <v>22</v>
      </c>
    </row>
    <row r="172" spans="1:13" x14ac:dyDescent="0.25">
      <c r="A172" s="159" t="s">
        <v>264</v>
      </c>
      <c r="B172" s="159" t="s">
        <v>109</v>
      </c>
      <c r="C172" s="159" t="s">
        <v>607</v>
      </c>
      <c r="D172" s="159" t="s">
        <v>608</v>
      </c>
      <c r="E172" s="159" t="s">
        <v>609</v>
      </c>
      <c r="F172" s="159" t="s">
        <v>610</v>
      </c>
      <c r="G172" s="159" t="s">
        <v>87</v>
      </c>
      <c r="H172" s="159" t="s">
        <v>94</v>
      </c>
      <c r="I172" s="159" t="s">
        <v>94</v>
      </c>
      <c r="J172" s="159"/>
      <c r="K172" s="160">
        <v>0</v>
      </c>
      <c r="L172" s="160">
        <v>0</v>
      </c>
      <c r="M172" s="161">
        <v>10</v>
      </c>
    </row>
    <row r="173" spans="1:13" x14ac:dyDescent="0.25">
      <c r="A173" s="162" t="s">
        <v>264</v>
      </c>
      <c r="B173" s="162" t="s">
        <v>109</v>
      </c>
      <c r="C173" s="162" t="s">
        <v>607</v>
      </c>
      <c r="D173" s="162" t="s">
        <v>611</v>
      </c>
      <c r="E173" s="162" t="s">
        <v>612</v>
      </c>
      <c r="F173" s="162" t="s">
        <v>613</v>
      </c>
      <c r="G173" s="162" t="s">
        <v>87</v>
      </c>
      <c r="H173" s="162" t="s">
        <v>94</v>
      </c>
      <c r="I173" s="162" t="s">
        <v>94</v>
      </c>
      <c r="J173" s="162"/>
      <c r="K173" s="163">
        <v>0</v>
      </c>
      <c r="L173" s="163">
        <v>0</v>
      </c>
      <c r="M173" s="164">
        <v>9</v>
      </c>
    </row>
    <row r="174" spans="1:13" x14ac:dyDescent="0.25">
      <c r="A174" s="159" t="s">
        <v>264</v>
      </c>
      <c r="B174" s="159" t="s">
        <v>109</v>
      </c>
      <c r="C174" s="159" t="s">
        <v>607</v>
      </c>
      <c r="D174" s="159" t="s">
        <v>614</v>
      </c>
      <c r="E174" s="159" t="s">
        <v>615</v>
      </c>
      <c r="F174" s="159" t="s">
        <v>616</v>
      </c>
      <c r="G174" s="159" t="s">
        <v>87</v>
      </c>
      <c r="H174" s="159" t="s">
        <v>94</v>
      </c>
      <c r="I174" s="159" t="s">
        <v>94</v>
      </c>
      <c r="J174" s="159"/>
      <c r="K174" s="160">
        <v>0</v>
      </c>
      <c r="L174" s="160">
        <v>0</v>
      </c>
      <c r="M174" s="161">
        <v>9</v>
      </c>
    </row>
    <row r="175" spans="1:13" x14ac:dyDescent="0.25">
      <c r="A175" s="162" t="s">
        <v>264</v>
      </c>
      <c r="B175" s="162" t="s">
        <v>109</v>
      </c>
      <c r="C175" s="162" t="s">
        <v>607</v>
      </c>
      <c r="D175" s="162" t="s">
        <v>617</v>
      </c>
      <c r="E175" s="162" t="s">
        <v>618</v>
      </c>
      <c r="F175" s="162" t="s">
        <v>619</v>
      </c>
      <c r="G175" s="162" t="s">
        <v>87</v>
      </c>
      <c r="H175" s="162" t="s">
        <v>94</v>
      </c>
      <c r="I175" s="162" t="s">
        <v>94</v>
      </c>
      <c r="J175" s="162"/>
      <c r="K175" s="163">
        <v>0</v>
      </c>
      <c r="L175" s="163">
        <v>0</v>
      </c>
      <c r="M175" s="164">
        <v>20</v>
      </c>
    </row>
    <row r="176" spans="1:13" x14ac:dyDescent="0.25">
      <c r="A176" s="159" t="s">
        <v>264</v>
      </c>
      <c r="B176" s="159" t="s">
        <v>109</v>
      </c>
      <c r="C176" s="159" t="s">
        <v>620</v>
      </c>
      <c r="D176" s="159" t="s">
        <v>621</v>
      </c>
      <c r="E176" s="159" t="s">
        <v>622</v>
      </c>
      <c r="F176" s="159" t="s">
        <v>623</v>
      </c>
      <c r="G176" s="159" t="s">
        <v>563</v>
      </c>
      <c r="H176" s="159" t="s">
        <v>91</v>
      </c>
      <c r="I176" s="159" t="s">
        <v>91</v>
      </c>
      <c r="J176" s="159" t="s">
        <v>276</v>
      </c>
      <c r="K176" s="160">
        <v>6</v>
      </c>
      <c r="L176" s="160">
        <v>0</v>
      </c>
      <c r="M176" s="161">
        <v>6</v>
      </c>
    </row>
    <row r="177" spans="1:13" x14ac:dyDescent="0.25">
      <c r="A177" s="162" t="s">
        <v>264</v>
      </c>
      <c r="B177" s="162" t="s">
        <v>109</v>
      </c>
      <c r="C177" s="162" t="s">
        <v>607</v>
      </c>
      <c r="D177" s="162" t="s">
        <v>624</v>
      </c>
      <c r="E177" s="162" t="s">
        <v>625</v>
      </c>
      <c r="F177" s="162" t="s">
        <v>626</v>
      </c>
      <c r="G177" s="162" t="s">
        <v>87</v>
      </c>
      <c r="H177" s="162" t="s">
        <v>94</v>
      </c>
      <c r="I177" s="162" t="s">
        <v>94</v>
      </c>
      <c r="J177" s="162" t="s">
        <v>276</v>
      </c>
      <c r="K177" s="163">
        <v>3</v>
      </c>
      <c r="L177" s="163">
        <v>0</v>
      </c>
      <c r="M177" s="164">
        <v>3</v>
      </c>
    </row>
    <row r="178" spans="1:13" x14ac:dyDescent="0.25">
      <c r="A178" s="159" t="s">
        <v>264</v>
      </c>
      <c r="B178" s="159" t="s">
        <v>109</v>
      </c>
      <c r="C178" s="159" t="s">
        <v>607</v>
      </c>
      <c r="D178" s="159" t="s">
        <v>627</v>
      </c>
      <c r="E178" s="159" t="s">
        <v>628</v>
      </c>
      <c r="F178" s="159" t="s">
        <v>629</v>
      </c>
      <c r="G178" s="159" t="s">
        <v>87</v>
      </c>
      <c r="H178" s="159" t="s">
        <v>94</v>
      </c>
      <c r="I178" s="159" t="s">
        <v>94</v>
      </c>
      <c r="J178" s="159" t="s">
        <v>276</v>
      </c>
      <c r="K178" s="160">
        <v>21</v>
      </c>
      <c r="L178" s="160">
        <v>0</v>
      </c>
      <c r="M178" s="161">
        <v>21</v>
      </c>
    </row>
    <row r="179" spans="1:13" x14ac:dyDescent="0.25">
      <c r="A179" s="162" t="s">
        <v>264</v>
      </c>
      <c r="B179" s="162" t="s">
        <v>109</v>
      </c>
      <c r="C179" s="162" t="s">
        <v>353</v>
      </c>
      <c r="D179" s="162" t="s">
        <v>630</v>
      </c>
      <c r="E179" s="162" t="s">
        <v>631</v>
      </c>
      <c r="F179" s="162" t="s">
        <v>632</v>
      </c>
      <c r="G179" s="162" t="s">
        <v>563</v>
      </c>
      <c r="H179" s="162" t="s">
        <v>91</v>
      </c>
      <c r="I179" s="162" t="s">
        <v>91</v>
      </c>
      <c r="J179" s="162" t="s">
        <v>276</v>
      </c>
      <c r="K179" s="163">
        <v>4</v>
      </c>
      <c r="L179" s="163">
        <v>0</v>
      </c>
      <c r="M179" s="164">
        <v>4</v>
      </c>
    </row>
    <row r="180" spans="1:13" x14ac:dyDescent="0.25">
      <c r="A180" s="159" t="s">
        <v>264</v>
      </c>
      <c r="B180" s="159" t="s">
        <v>109</v>
      </c>
      <c r="C180" s="159" t="s">
        <v>607</v>
      </c>
      <c r="D180" s="159" t="s">
        <v>633</v>
      </c>
      <c r="E180" s="159" t="s">
        <v>634</v>
      </c>
      <c r="F180" s="159" t="s">
        <v>635</v>
      </c>
      <c r="G180" s="159" t="s">
        <v>87</v>
      </c>
      <c r="H180" s="159" t="s">
        <v>94</v>
      </c>
      <c r="I180" s="159" t="s">
        <v>94</v>
      </c>
      <c r="J180" s="159"/>
      <c r="K180" s="160">
        <v>0</v>
      </c>
      <c r="L180" s="160">
        <v>0</v>
      </c>
      <c r="M180" s="161">
        <v>11</v>
      </c>
    </row>
    <row r="181" spans="1:13" x14ac:dyDescent="0.25">
      <c r="A181" s="162" t="s">
        <v>264</v>
      </c>
      <c r="B181" s="162" t="s">
        <v>109</v>
      </c>
      <c r="C181" s="162" t="s">
        <v>607</v>
      </c>
      <c r="D181" s="162" t="s">
        <v>636</v>
      </c>
      <c r="E181" s="162" t="s">
        <v>637</v>
      </c>
      <c r="F181" s="162" t="s">
        <v>638</v>
      </c>
      <c r="G181" s="162" t="s">
        <v>87</v>
      </c>
      <c r="H181" s="162" t="s">
        <v>94</v>
      </c>
      <c r="I181" s="162" t="s">
        <v>94</v>
      </c>
      <c r="J181" s="162"/>
      <c r="K181" s="163">
        <v>0</v>
      </c>
      <c r="L181" s="163">
        <v>0</v>
      </c>
      <c r="M181" s="164">
        <v>1</v>
      </c>
    </row>
    <row r="182" spans="1:13" x14ac:dyDescent="0.25">
      <c r="A182" s="159" t="s">
        <v>264</v>
      </c>
      <c r="B182" s="159" t="s">
        <v>109</v>
      </c>
      <c r="C182" s="159" t="s">
        <v>607</v>
      </c>
      <c r="D182" s="159" t="s">
        <v>639</v>
      </c>
      <c r="E182" s="159" t="s">
        <v>640</v>
      </c>
      <c r="F182" s="159" t="s">
        <v>641</v>
      </c>
      <c r="G182" s="159" t="s">
        <v>87</v>
      </c>
      <c r="H182" s="159" t="s">
        <v>94</v>
      </c>
      <c r="I182" s="159" t="s">
        <v>94</v>
      </c>
      <c r="J182" s="159"/>
      <c r="K182" s="160">
        <v>0</v>
      </c>
      <c r="L182" s="160">
        <v>0</v>
      </c>
      <c r="M182" s="161">
        <v>3</v>
      </c>
    </row>
    <row r="183" spans="1:13" x14ac:dyDescent="0.25">
      <c r="A183" s="162" t="s">
        <v>264</v>
      </c>
      <c r="B183" s="162" t="s">
        <v>109</v>
      </c>
      <c r="C183" s="162" t="s">
        <v>607</v>
      </c>
      <c r="D183" s="162" t="s">
        <v>642</v>
      </c>
      <c r="E183" s="162" t="s">
        <v>643</v>
      </c>
      <c r="F183" s="162" t="s">
        <v>641</v>
      </c>
      <c r="G183" s="162" t="s">
        <v>87</v>
      </c>
      <c r="H183" s="162" t="s">
        <v>94</v>
      </c>
      <c r="I183" s="162" t="s">
        <v>94</v>
      </c>
      <c r="J183" s="162"/>
      <c r="K183" s="163">
        <v>0</v>
      </c>
      <c r="L183" s="163">
        <v>0</v>
      </c>
      <c r="M183" s="164">
        <v>3</v>
      </c>
    </row>
    <row r="184" spans="1:13" x14ac:dyDescent="0.25">
      <c r="A184" s="159" t="s">
        <v>264</v>
      </c>
      <c r="B184" s="159" t="s">
        <v>109</v>
      </c>
      <c r="C184" s="159" t="s">
        <v>347</v>
      </c>
      <c r="D184" s="159" t="s">
        <v>281</v>
      </c>
      <c r="E184" s="159" t="s">
        <v>644</v>
      </c>
      <c r="F184" s="159" t="s">
        <v>349</v>
      </c>
      <c r="G184" s="159" t="s">
        <v>563</v>
      </c>
      <c r="H184" s="159" t="s">
        <v>91</v>
      </c>
      <c r="I184" s="159" t="s">
        <v>91</v>
      </c>
      <c r="J184" s="159" t="s">
        <v>276</v>
      </c>
      <c r="K184" s="160">
        <v>4</v>
      </c>
      <c r="L184" s="160">
        <v>0</v>
      </c>
      <c r="M184" s="161">
        <v>4</v>
      </c>
    </row>
    <row r="185" spans="1:13" x14ac:dyDescent="0.25">
      <c r="A185" s="162" t="s">
        <v>264</v>
      </c>
      <c r="B185" s="162" t="s">
        <v>109</v>
      </c>
      <c r="C185" s="162" t="s">
        <v>645</v>
      </c>
      <c r="D185" s="162" t="s">
        <v>646</v>
      </c>
      <c r="E185" s="162" t="s">
        <v>647</v>
      </c>
      <c r="F185" s="162" t="s">
        <v>648</v>
      </c>
      <c r="G185" s="162" t="s">
        <v>87</v>
      </c>
      <c r="H185" s="162" t="s">
        <v>94</v>
      </c>
      <c r="I185" s="162" t="s">
        <v>94</v>
      </c>
      <c r="J185" s="162"/>
      <c r="K185" s="163">
        <v>0</v>
      </c>
      <c r="L185" s="163">
        <v>0</v>
      </c>
      <c r="M185" s="164">
        <v>25</v>
      </c>
    </row>
    <row r="186" spans="1:13" x14ac:dyDescent="0.25">
      <c r="A186" s="159" t="s">
        <v>264</v>
      </c>
      <c r="B186" s="159" t="s">
        <v>109</v>
      </c>
      <c r="C186" s="159" t="s">
        <v>645</v>
      </c>
      <c r="D186" s="159" t="s">
        <v>646</v>
      </c>
      <c r="E186" s="159" t="s">
        <v>649</v>
      </c>
      <c r="F186" s="159" t="s">
        <v>648</v>
      </c>
      <c r="G186" s="159" t="s">
        <v>125</v>
      </c>
      <c r="H186" s="159" t="s">
        <v>94</v>
      </c>
      <c r="I186" s="159" t="s">
        <v>94</v>
      </c>
      <c r="J186" s="159"/>
      <c r="K186" s="160">
        <v>0</v>
      </c>
      <c r="L186" s="160">
        <v>0</v>
      </c>
      <c r="M186" s="161">
        <v>27</v>
      </c>
    </row>
    <row r="187" spans="1:13" x14ac:dyDescent="0.25">
      <c r="A187" s="162" t="s">
        <v>264</v>
      </c>
      <c r="B187" s="162" t="s">
        <v>109</v>
      </c>
      <c r="C187" s="162" t="s">
        <v>645</v>
      </c>
      <c r="D187" s="162" t="s">
        <v>646</v>
      </c>
      <c r="E187" s="162" t="s">
        <v>650</v>
      </c>
      <c r="F187" s="162" t="s">
        <v>648</v>
      </c>
      <c r="G187" s="162" t="s">
        <v>139</v>
      </c>
      <c r="H187" s="162" t="s">
        <v>94</v>
      </c>
      <c r="I187" s="162" t="s">
        <v>94</v>
      </c>
      <c r="J187" s="162"/>
      <c r="K187" s="163">
        <v>0</v>
      </c>
      <c r="L187" s="163">
        <v>0</v>
      </c>
      <c r="M187" s="164">
        <v>27</v>
      </c>
    </row>
    <row r="188" spans="1:13" x14ac:dyDescent="0.25">
      <c r="A188" s="159" t="s">
        <v>264</v>
      </c>
      <c r="B188" s="159" t="s">
        <v>109</v>
      </c>
      <c r="C188" s="159" t="s">
        <v>645</v>
      </c>
      <c r="D188" s="159" t="s">
        <v>651</v>
      </c>
      <c r="E188" s="159" t="s">
        <v>652</v>
      </c>
      <c r="F188" s="159" t="s">
        <v>653</v>
      </c>
      <c r="G188" s="159" t="s">
        <v>87</v>
      </c>
      <c r="H188" s="159" t="s">
        <v>94</v>
      </c>
      <c r="I188" s="159" t="s">
        <v>94</v>
      </c>
      <c r="J188" s="159"/>
      <c r="K188" s="160">
        <v>0</v>
      </c>
      <c r="L188" s="160">
        <v>0</v>
      </c>
      <c r="M188" s="161">
        <v>7</v>
      </c>
    </row>
    <row r="189" spans="1:13" x14ac:dyDescent="0.25">
      <c r="A189" s="162" t="s">
        <v>264</v>
      </c>
      <c r="B189" s="162" t="s">
        <v>109</v>
      </c>
      <c r="C189" s="162" t="s">
        <v>645</v>
      </c>
      <c r="D189" s="162" t="s">
        <v>654</v>
      </c>
      <c r="E189" s="162" t="s">
        <v>655</v>
      </c>
      <c r="F189" s="162" t="s">
        <v>656</v>
      </c>
      <c r="G189" s="162" t="s">
        <v>87</v>
      </c>
      <c r="H189" s="162" t="s">
        <v>94</v>
      </c>
      <c r="I189" s="162" t="s">
        <v>94</v>
      </c>
      <c r="J189" s="162"/>
      <c r="K189" s="163">
        <v>0</v>
      </c>
      <c r="L189" s="163">
        <v>0</v>
      </c>
      <c r="M189" s="164">
        <v>11</v>
      </c>
    </row>
    <row r="190" spans="1:13" x14ac:dyDescent="0.25">
      <c r="A190" s="159" t="s">
        <v>264</v>
      </c>
      <c r="B190" s="159" t="s">
        <v>109</v>
      </c>
      <c r="C190" s="159" t="s">
        <v>645</v>
      </c>
      <c r="D190" s="159" t="s">
        <v>657</v>
      </c>
      <c r="E190" s="159" t="s">
        <v>658</v>
      </c>
      <c r="F190" s="159" t="s">
        <v>659</v>
      </c>
      <c r="G190" s="159" t="s">
        <v>87</v>
      </c>
      <c r="H190" s="159" t="s">
        <v>94</v>
      </c>
      <c r="I190" s="159" t="s">
        <v>94</v>
      </c>
      <c r="J190" s="159"/>
      <c r="K190" s="160">
        <v>0</v>
      </c>
      <c r="L190" s="160">
        <v>0</v>
      </c>
      <c r="M190" s="161">
        <v>5</v>
      </c>
    </row>
    <row r="191" spans="1:13" x14ac:dyDescent="0.25">
      <c r="A191" s="162" t="s">
        <v>264</v>
      </c>
      <c r="B191" s="162" t="s">
        <v>109</v>
      </c>
      <c r="C191" s="162" t="s">
        <v>660</v>
      </c>
      <c r="D191" s="162" t="s">
        <v>266</v>
      </c>
      <c r="E191" s="162" t="s">
        <v>661</v>
      </c>
      <c r="F191" s="162" t="s">
        <v>662</v>
      </c>
      <c r="G191" s="162" t="s">
        <v>87</v>
      </c>
      <c r="H191" s="162" t="s">
        <v>94</v>
      </c>
      <c r="I191" s="162" t="s">
        <v>94</v>
      </c>
      <c r="J191" s="162"/>
      <c r="K191" s="163">
        <v>0</v>
      </c>
      <c r="L191" s="163">
        <v>0</v>
      </c>
      <c r="M191" s="164">
        <v>26</v>
      </c>
    </row>
    <row r="192" spans="1:13" x14ac:dyDescent="0.25">
      <c r="A192" s="159" t="s">
        <v>264</v>
      </c>
      <c r="B192" s="159" t="s">
        <v>109</v>
      </c>
      <c r="C192" s="159" t="s">
        <v>663</v>
      </c>
      <c r="D192" s="159" t="s">
        <v>571</v>
      </c>
      <c r="E192" s="159" t="s">
        <v>664</v>
      </c>
      <c r="F192" s="159" t="s">
        <v>665</v>
      </c>
      <c r="G192" s="159" t="s">
        <v>87</v>
      </c>
      <c r="H192" s="159" t="s">
        <v>94</v>
      </c>
      <c r="I192" s="159" t="s">
        <v>94</v>
      </c>
      <c r="J192" s="159"/>
      <c r="K192" s="160">
        <v>0</v>
      </c>
      <c r="L192" s="160">
        <v>0</v>
      </c>
      <c r="M192" s="161">
        <v>18</v>
      </c>
    </row>
    <row r="193" spans="1:13" x14ac:dyDescent="0.25">
      <c r="A193" s="162" t="s">
        <v>264</v>
      </c>
      <c r="B193" s="162" t="s">
        <v>109</v>
      </c>
      <c r="C193" s="162" t="s">
        <v>663</v>
      </c>
      <c r="D193" s="162" t="s">
        <v>666</v>
      </c>
      <c r="E193" s="162" t="s">
        <v>667</v>
      </c>
      <c r="F193" s="162" t="s">
        <v>668</v>
      </c>
      <c r="G193" s="162" t="s">
        <v>87</v>
      </c>
      <c r="H193" s="162" t="s">
        <v>94</v>
      </c>
      <c r="I193" s="162" t="s">
        <v>94</v>
      </c>
      <c r="J193" s="162"/>
      <c r="K193" s="163">
        <v>0</v>
      </c>
      <c r="L193" s="163">
        <v>0</v>
      </c>
      <c r="M193" s="164">
        <v>17</v>
      </c>
    </row>
    <row r="194" spans="1:13" x14ac:dyDescent="0.25">
      <c r="A194" s="159" t="s">
        <v>264</v>
      </c>
      <c r="B194" s="159" t="s">
        <v>109</v>
      </c>
      <c r="C194" s="159" t="s">
        <v>663</v>
      </c>
      <c r="D194" s="159" t="s">
        <v>669</v>
      </c>
      <c r="E194" s="159" t="s">
        <v>670</v>
      </c>
      <c r="F194" s="159" t="s">
        <v>179</v>
      </c>
      <c r="G194" s="159" t="s">
        <v>87</v>
      </c>
      <c r="H194" s="159" t="s">
        <v>94</v>
      </c>
      <c r="I194" s="159" t="s">
        <v>94</v>
      </c>
      <c r="J194" s="159"/>
      <c r="K194" s="160">
        <v>0</v>
      </c>
      <c r="L194" s="160">
        <v>0</v>
      </c>
      <c r="M194" s="161">
        <v>11</v>
      </c>
    </row>
    <row r="195" spans="1:13" x14ac:dyDescent="0.25">
      <c r="A195" s="162" t="s">
        <v>264</v>
      </c>
      <c r="B195" s="162" t="s">
        <v>109</v>
      </c>
      <c r="C195" s="162" t="s">
        <v>607</v>
      </c>
      <c r="D195" s="162" t="s">
        <v>571</v>
      </c>
      <c r="E195" s="162" t="s">
        <v>671</v>
      </c>
      <c r="F195" s="162" t="s">
        <v>153</v>
      </c>
      <c r="G195" s="162" t="s">
        <v>87</v>
      </c>
      <c r="H195" s="162" t="s">
        <v>94</v>
      </c>
      <c r="I195" s="162" t="s">
        <v>94</v>
      </c>
      <c r="J195" s="162" t="s">
        <v>276</v>
      </c>
      <c r="K195" s="163">
        <v>34</v>
      </c>
      <c r="L195" s="163">
        <v>0</v>
      </c>
      <c r="M195" s="164">
        <v>34</v>
      </c>
    </row>
    <row r="196" spans="1:13" x14ac:dyDescent="0.25">
      <c r="A196" s="159" t="s">
        <v>264</v>
      </c>
      <c r="B196" s="159" t="s">
        <v>109</v>
      </c>
      <c r="C196" s="159" t="s">
        <v>607</v>
      </c>
      <c r="D196" s="159" t="s">
        <v>672</v>
      </c>
      <c r="E196" s="159" t="s">
        <v>673</v>
      </c>
      <c r="F196" s="159" t="s">
        <v>674</v>
      </c>
      <c r="G196" s="159" t="s">
        <v>87</v>
      </c>
      <c r="H196" s="159" t="s">
        <v>94</v>
      </c>
      <c r="I196" s="159" t="s">
        <v>94</v>
      </c>
      <c r="J196" s="159"/>
      <c r="K196" s="160">
        <v>0</v>
      </c>
      <c r="L196" s="160">
        <v>0</v>
      </c>
      <c r="M196" s="161">
        <v>1</v>
      </c>
    </row>
    <row r="197" spans="1:13" x14ac:dyDescent="0.25">
      <c r="A197" s="162" t="s">
        <v>264</v>
      </c>
      <c r="B197" s="162" t="s">
        <v>109</v>
      </c>
      <c r="C197" s="162" t="s">
        <v>607</v>
      </c>
      <c r="D197" s="162" t="s">
        <v>571</v>
      </c>
      <c r="E197" s="162" t="s">
        <v>675</v>
      </c>
      <c r="F197" s="162" t="s">
        <v>153</v>
      </c>
      <c r="G197" s="162" t="s">
        <v>125</v>
      </c>
      <c r="H197" s="162" t="s">
        <v>94</v>
      </c>
      <c r="I197" s="162" t="s">
        <v>94</v>
      </c>
      <c r="J197" s="162" t="s">
        <v>276</v>
      </c>
      <c r="K197" s="163">
        <v>14</v>
      </c>
      <c r="L197" s="163">
        <v>0</v>
      </c>
      <c r="M197" s="164">
        <v>14</v>
      </c>
    </row>
    <row r="198" spans="1:13" x14ac:dyDescent="0.25">
      <c r="A198" s="159" t="s">
        <v>264</v>
      </c>
      <c r="B198" s="159" t="s">
        <v>109</v>
      </c>
      <c r="C198" s="159" t="s">
        <v>607</v>
      </c>
      <c r="D198" s="159" t="s">
        <v>571</v>
      </c>
      <c r="E198" s="159" t="s">
        <v>676</v>
      </c>
      <c r="F198" s="159" t="s">
        <v>153</v>
      </c>
      <c r="G198" s="159" t="s">
        <v>139</v>
      </c>
      <c r="H198" s="159" t="s">
        <v>94</v>
      </c>
      <c r="I198" s="159" t="s">
        <v>94</v>
      </c>
      <c r="J198" s="159" t="s">
        <v>276</v>
      </c>
      <c r="K198" s="160">
        <v>33</v>
      </c>
      <c r="L198" s="160">
        <v>0</v>
      </c>
      <c r="M198" s="161">
        <v>33</v>
      </c>
    </row>
    <row r="199" spans="1:13" x14ac:dyDescent="0.25">
      <c r="A199" s="162" t="s">
        <v>264</v>
      </c>
      <c r="B199" s="162" t="s">
        <v>109</v>
      </c>
      <c r="C199" s="162" t="s">
        <v>607</v>
      </c>
      <c r="D199" s="162" t="s">
        <v>677</v>
      </c>
      <c r="E199" s="162" t="s">
        <v>678</v>
      </c>
      <c r="F199" s="162" t="s">
        <v>679</v>
      </c>
      <c r="G199" s="162" t="s">
        <v>87</v>
      </c>
      <c r="H199" s="162" t="s">
        <v>94</v>
      </c>
      <c r="I199" s="162" t="s">
        <v>94</v>
      </c>
      <c r="J199" s="162"/>
      <c r="K199" s="163">
        <v>0</v>
      </c>
      <c r="L199" s="163">
        <v>0</v>
      </c>
      <c r="M199" s="164">
        <v>8</v>
      </c>
    </row>
    <row r="200" spans="1:13" x14ac:dyDescent="0.25">
      <c r="A200" s="159" t="s">
        <v>264</v>
      </c>
      <c r="B200" s="159" t="s">
        <v>109</v>
      </c>
      <c r="C200" s="159" t="s">
        <v>607</v>
      </c>
      <c r="D200" s="159" t="s">
        <v>680</v>
      </c>
      <c r="E200" s="159" t="s">
        <v>681</v>
      </c>
      <c r="F200" s="159" t="s">
        <v>682</v>
      </c>
      <c r="G200" s="159" t="s">
        <v>87</v>
      </c>
      <c r="H200" s="159" t="s">
        <v>94</v>
      </c>
      <c r="I200" s="159" t="s">
        <v>94</v>
      </c>
      <c r="J200" s="159"/>
      <c r="K200" s="160">
        <v>0</v>
      </c>
      <c r="L200" s="160">
        <v>0</v>
      </c>
      <c r="M200" s="161">
        <v>5</v>
      </c>
    </row>
    <row r="201" spans="1:13" x14ac:dyDescent="0.25">
      <c r="A201" s="162" t="s">
        <v>264</v>
      </c>
      <c r="B201" s="162" t="s">
        <v>109</v>
      </c>
      <c r="C201" s="162" t="s">
        <v>607</v>
      </c>
      <c r="D201" s="162" t="s">
        <v>683</v>
      </c>
      <c r="E201" s="162" t="s">
        <v>684</v>
      </c>
      <c r="F201" s="162" t="s">
        <v>685</v>
      </c>
      <c r="G201" s="162" t="s">
        <v>87</v>
      </c>
      <c r="H201" s="162" t="s">
        <v>94</v>
      </c>
      <c r="I201" s="162" t="s">
        <v>94</v>
      </c>
      <c r="J201" s="162"/>
      <c r="K201" s="163">
        <v>0</v>
      </c>
      <c r="L201" s="163">
        <v>0</v>
      </c>
      <c r="M201" s="164">
        <v>7</v>
      </c>
    </row>
    <row r="202" spans="1:13" x14ac:dyDescent="0.25">
      <c r="A202" s="159" t="s">
        <v>264</v>
      </c>
      <c r="B202" s="159" t="s">
        <v>109</v>
      </c>
      <c r="C202" s="159" t="s">
        <v>607</v>
      </c>
      <c r="D202" s="159" t="s">
        <v>686</v>
      </c>
      <c r="E202" s="159" t="s">
        <v>687</v>
      </c>
      <c r="F202" s="159" t="s">
        <v>688</v>
      </c>
      <c r="G202" s="159" t="s">
        <v>87</v>
      </c>
      <c r="H202" s="159" t="s">
        <v>91</v>
      </c>
      <c r="I202" s="159" t="s">
        <v>94</v>
      </c>
      <c r="J202" s="159"/>
      <c r="K202" s="160">
        <v>0</v>
      </c>
      <c r="L202" s="160">
        <v>0</v>
      </c>
      <c r="M202" s="161">
        <v>14</v>
      </c>
    </row>
    <row r="203" spans="1:13" x14ac:dyDescent="0.25">
      <c r="A203" s="162" t="s">
        <v>264</v>
      </c>
      <c r="B203" s="162" t="s">
        <v>109</v>
      </c>
      <c r="C203" s="162" t="s">
        <v>607</v>
      </c>
      <c r="D203" s="162" t="s">
        <v>689</v>
      </c>
      <c r="E203" s="162" t="s">
        <v>690</v>
      </c>
      <c r="F203" s="162" t="s">
        <v>691</v>
      </c>
      <c r="G203" s="162" t="s">
        <v>87</v>
      </c>
      <c r="H203" s="162" t="s">
        <v>94</v>
      </c>
      <c r="I203" s="162" t="s">
        <v>94</v>
      </c>
      <c r="J203" s="162"/>
      <c r="K203" s="163">
        <v>0</v>
      </c>
      <c r="L203" s="163">
        <v>0</v>
      </c>
      <c r="M203" s="164">
        <v>8</v>
      </c>
    </row>
    <row r="204" spans="1:13" x14ac:dyDescent="0.25">
      <c r="A204" s="159" t="s">
        <v>264</v>
      </c>
      <c r="B204" s="159" t="s">
        <v>109</v>
      </c>
      <c r="C204" s="159" t="s">
        <v>607</v>
      </c>
      <c r="D204" s="159" t="s">
        <v>692</v>
      </c>
      <c r="E204" s="159" t="s">
        <v>693</v>
      </c>
      <c r="F204" s="159" t="s">
        <v>694</v>
      </c>
      <c r="G204" s="159" t="s">
        <v>87</v>
      </c>
      <c r="H204" s="159" t="s">
        <v>91</v>
      </c>
      <c r="I204" s="159" t="s">
        <v>94</v>
      </c>
      <c r="J204" s="159" t="s">
        <v>276</v>
      </c>
      <c r="K204" s="160">
        <v>13</v>
      </c>
      <c r="L204" s="160">
        <v>0</v>
      </c>
      <c r="M204" s="161">
        <v>13</v>
      </c>
    </row>
    <row r="205" spans="1:13" x14ac:dyDescent="0.25">
      <c r="A205" s="162" t="s">
        <v>264</v>
      </c>
      <c r="B205" s="162" t="s">
        <v>109</v>
      </c>
      <c r="C205" s="162" t="s">
        <v>607</v>
      </c>
      <c r="D205" s="162" t="s">
        <v>695</v>
      </c>
      <c r="E205" s="162" t="s">
        <v>696</v>
      </c>
      <c r="F205" s="162" t="s">
        <v>697</v>
      </c>
      <c r="G205" s="162" t="s">
        <v>87</v>
      </c>
      <c r="H205" s="162" t="s">
        <v>94</v>
      </c>
      <c r="I205" s="162" t="s">
        <v>94</v>
      </c>
      <c r="J205" s="162" t="s">
        <v>276</v>
      </c>
      <c r="K205" s="163">
        <v>10</v>
      </c>
      <c r="L205" s="163">
        <v>0</v>
      </c>
      <c r="M205" s="164">
        <v>10</v>
      </c>
    </row>
    <row r="206" spans="1:13" x14ac:dyDescent="0.25">
      <c r="A206" s="159" t="s">
        <v>264</v>
      </c>
      <c r="B206" s="159" t="s">
        <v>109</v>
      </c>
      <c r="C206" s="159" t="s">
        <v>607</v>
      </c>
      <c r="D206" s="159" t="s">
        <v>698</v>
      </c>
      <c r="E206" s="159" t="s">
        <v>699</v>
      </c>
      <c r="F206" s="159" t="s">
        <v>700</v>
      </c>
      <c r="G206" s="159" t="s">
        <v>87</v>
      </c>
      <c r="H206" s="159" t="s">
        <v>94</v>
      </c>
      <c r="I206" s="159" t="s">
        <v>94</v>
      </c>
      <c r="J206" s="159"/>
      <c r="K206" s="160">
        <v>0</v>
      </c>
      <c r="L206" s="160">
        <v>0</v>
      </c>
      <c r="M206" s="161">
        <v>9</v>
      </c>
    </row>
    <row r="207" spans="1:13" x14ac:dyDescent="0.25">
      <c r="A207" s="162" t="s">
        <v>264</v>
      </c>
      <c r="B207" s="162" t="s">
        <v>109</v>
      </c>
      <c r="C207" s="162" t="s">
        <v>607</v>
      </c>
      <c r="D207" s="162" t="s">
        <v>701</v>
      </c>
      <c r="E207" s="162" t="s">
        <v>702</v>
      </c>
      <c r="F207" s="162" t="s">
        <v>703</v>
      </c>
      <c r="G207" s="162" t="s">
        <v>87</v>
      </c>
      <c r="H207" s="162" t="s">
        <v>94</v>
      </c>
      <c r="I207" s="162" t="s">
        <v>94</v>
      </c>
      <c r="J207" s="162"/>
      <c r="K207" s="163">
        <v>0</v>
      </c>
      <c r="L207" s="163">
        <v>0</v>
      </c>
      <c r="M207" s="164">
        <v>4</v>
      </c>
    </row>
    <row r="208" spans="1:13" x14ac:dyDescent="0.25">
      <c r="A208" s="159" t="s">
        <v>264</v>
      </c>
      <c r="B208" s="159" t="s">
        <v>109</v>
      </c>
      <c r="C208" s="159" t="s">
        <v>607</v>
      </c>
      <c r="D208" s="159" t="s">
        <v>704</v>
      </c>
      <c r="E208" s="159" t="s">
        <v>705</v>
      </c>
      <c r="F208" s="159" t="s">
        <v>706</v>
      </c>
      <c r="G208" s="159" t="s">
        <v>87</v>
      </c>
      <c r="H208" s="159" t="s">
        <v>94</v>
      </c>
      <c r="I208" s="159" t="s">
        <v>94</v>
      </c>
      <c r="J208" s="159"/>
      <c r="K208" s="160">
        <v>0</v>
      </c>
      <c r="L208" s="160">
        <v>0</v>
      </c>
      <c r="M208" s="161">
        <v>11</v>
      </c>
    </row>
    <row r="209" spans="1:13" x14ac:dyDescent="0.25">
      <c r="A209" s="162" t="s">
        <v>264</v>
      </c>
      <c r="B209" s="162" t="s">
        <v>109</v>
      </c>
      <c r="C209" s="162" t="s">
        <v>607</v>
      </c>
      <c r="D209" s="162" t="s">
        <v>642</v>
      </c>
      <c r="E209" s="162" t="s">
        <v>707</v>
      </c>
      <c r="F209" s="162" t="s">
        <v>641</v>
      </c>
      <c r="G209" s="162" t="s">
        <v>125</v>
      </c>
      <c r="H209" s="162" t="s">
        <v>94</v>
      </c>
      <c r="I209" s="162" t="s">
        <v>94</v>
      </c>
      <c r="J209" s="162"/>
      <c r="K209" s="163">
        <v>0</v>
      </c>
      <c r="L209" s="163">
        <v>0</v>
      </c>
      <c r="M209" s="164">
        <v>3</v>
      </c>
    </row>
    <row r="210" spans="1:13" x14ac:dyDescent="0.25">
      <c r="A210" s="159" t="s">
        <v>264</v>
      </c>
      <c r="B210" s="159" t="s">
        <v>109</v>
      </c>
      <c r="C210" s="159" t="s">
        <v>607</v>
      </c>
      <c r="D210" s="159" t="s">
        <v>708</v>
      </c>
      <c r="E210" s="159" t="s">
        <v>709</v>
      </c>
      <c r="F210" s="159" t="s">
        <v>641</v>
      </c>
      <c r="G210" s="159" t="s">
        <v>87</v>
      </c>
      <c r="H210" s="159" t="s">
        <v>94</v>
      </c>
      <c r="I210" s="159" t="s">
        <v>94</v>
      </c>
      <c r="J210" s="159"/>
      <c r="K210" s="160">
        <v>0</v>
      </c>
      <c r="L210" s="160">
        <v>0</v>
      </c>
      <c r="M210" s="161">
        <v>1</v>
      </c>
    </row>
    <row r="211" spans="1:13" x14ac:dyDescent="0.25">
      <c r="A211" s="162" t="s">
        <v>264</v>
      </c>
      <c r="B211" s="162" t="s">
        <v>109</v>
      </c>
      <c r="C211" s="162" t="s">
        <v>607</v>
      </c>
      <c r="D211" s="162" t="s">
        <v>710</v>
      </c>
      <c r="E211" s="162" t="s">
        <v>711</v>
      </c>
      <c r="F211" s="162" t="s">
        <v>641</v>
      </c>
      <c r="G211" s="162" t="s">
        <v>87</v>
      </c>
      <c r="H211" s="162" t="s">
        <v>94</v>
      </c>
      <c r="I211" s="162" t="s">
        <v>94</v>
      </c>
      <c r="J211" s="162"/>
      <c r="K211" s="163">
        <v>0</v>
      </c>
      <c r="L211" s="163">
        <v>0</v>
      </c>
      <c r="M211" s="164">
        <v>1</v>
      </c>
    </row>
    <row r="212" spans="1:13" x14ac:dyDescent="0.25">
      <c r="A212" s="159" t="s">
        <v>264</v>
      </c>
      <c r="B212" s="159" t="s">
        <v>109</v>
      </c>
      <c r="C212" s="159" t="s">
        <v>607</v>
      </c>
      <c r="D212" s="159" t="s">
        <v>712</v>
      </c>
      <c r="E212" s="159" t="s">
        <v>713</v>
      </c>
      <c r="F212" s="159" t="s">
        <v>714</v>
      </c>
      <c r="G212" s="159" t="s">
        <v>87</v>
      </c>
      <c r="H212" s="159" t="s">
        <v>94</v>
      </c>
      <c r="I212" s="159" t="s">
        <v>94</v>
      </c>
      <c r="J212" s="159"/>
      <c r="K212" s="160">
        <v>0</v>
      </c>
      <c r="L212" s="160">
        <v>0</v>
      </c>
      <c r="M212" s="161">
        <v>1</v>
      </c>
    </row>
    <row r="213" spans="1:13" x14ac:dyDescent="0.25">
      <c r="A213" s="162" t="s">
        <v>264</v>
      </c>
      <c r="B213" s="162" t="s">
        <v>109</v>
      </c>
      <c r="C213" s="162" t="s">
        <v>607</v>
      </c>
      <c r="D213" s="162" t="s">
        <v>715</v>
      </c>
      <c r="E213" s="162" t="s">
        <v>716</v>
      </c>
      <c r="F213" s="162" t="s">
        <v>641</v>
      </c>
      <c r="G213" s="162" t="s">
        <v>87</v>
      </c>
      <c r="H213" s="162" t="s">
        <v>94</v>
      </c>
      <c r="I213" s="162" t="s">
        <v>94</v>
      </c>
      <c r="J213" s="162"/>
      <c r="K213" s="163">
        <v>0</v>
      </c>
      <c r="L213" s="163">
        <v>0</v>
      </c>
      <c r="M213" s="164">
        <v>1</v>
      </c>
    </row>
    <row r="214" spans="1:13" x14ac:dyDescent="0.25">
      <c r="A214" s="159" t="s">
        <v>264</v>
      </c>
      <c r="B214" s="159" t="s">
        <v>109</v>
      </c>
      <c r="C214" s="159" t="s">
        <v>607</v>
      </c>
      <c r="D214" s="159" t="s">
        <v>717</v>
      </c>
      <c r="E214" s="159" t="s">
        <v>718</v>
      </c>
      <c r="F214" s="159" t="s">
        <v>641</v>
      </c>
      <c r="G214" s="159" t="s">
        <v>87</v>
      </c>
      <c r="H214" s="159" t="s">
        <v>94</v>
      </c>
      <c r="I214" s="159" t="s">
        <v>94</v>
      </c>
      <c r="J214" s="159"/>
      <c r="K214" s="160">
        <v>0</v>
      </c>
      <c r="L214" s="160">
        <v>0</v>
      </c>
      <c r="M214" s="161">
        <v>2</v>
      </c>
    </row>
    <row r="215" spans="1:13" x14ac:dyDescent="0.25">
      <c r="A215" s="162" t="s">
        <v>264</v>
      </c>
      <c r="B215" s="162" t="s">
        <v>109</v>
      </c>
      <c r="C215" s="162" t="s">
        <v>607</v>
      </c>
      <c r="D215" s="162" t="s">
        <v>719</v>
      </c>
      <c r="E215" s="162" t="s">
        <v>720</v>
      </c>
      <c r="F215" s="162" t="s">
        <v>721</v>
      </c>
      <c r="G215" s="162" t="s">
        <v>87</v>
      </c>
      <c r="H215" s="162" t="s">
        <v>94</v>
      </c>
      <c r="I215" s="162" t="s">
        <v>94</v>
      </c>
      <c r="J215" s="162"/>
      <c r="K215" s="163">
        <v>0</v>
      </c>
      <c r="L215" s="163">
        <v>0</v>
      </c>
      <c r="M215" s="164">
        <v>2</v>
      </c>
    </row>
    <row r="216" spans="1:13" x14ac:dyDescent="0.25">
      <c r="A216" s="159" t="s">
        <v>264</v>
      </c>
      <c r="B216" s="159" t="s">
        <v>109</v>
      </c>
      <c r="C216" s="159" t="s">
        <v>722</v>
      </c>
      <c r="D216" s="159" t="s">
        <v>723</v>
      </c>
      <c r="E216" s="159" t="s">
        <v>724</v>
      </c>
      <c r="F216" s="159" t="s">
        <v>725</v>
      </c>
      <c r="G216" s="159" t="s">
        <v>87</v>
      </c>
      <c r="H216" s="159" t="s">
        <v>94</v>
      </c>
      <c r="I216" s="159" t="s">
        <v>94</v>
      </c>
      <c r="J216" s="159"/>
      <c r="K216" s="160">
        <v>0</v>
      </c>
      <c r="L216" s="160">
        <v>0</v>
      </c>
      <c r="M216" s="161">
        <v>28</v>
      </c>
    </row>
    <row r="217" spans="1:13" x14ac:dyDescent="0.25">
      <c r="A217" s="162" t="s">
        <v>264</v>
      </c>
      <c r="B217" s="162" t="s">
        <v>109</v>
      </c>
      <c r="C217" s="162" t="s">
        <v>726</v>
      </c>
      <c r="D217" s="162" t="s">
        <v>727</v>
      </c>
      <c r="E217" s="162" t="s">
        <v>728</v>
      </c>
      <c r="F217" s="162" t="s">
        <v>729</v>
      </c>
      <c r="G217" s="162" t="s">
        <v>87</v>
      </c>
      <c r="H217" s="162" t="s">
        <v>94</v>
      </c>
      <c r="I217" s="162" t="s">
        <v>94</v>
      </c>
      <c r="J217" s="162"/>
      <c r="K217" s="163">
        <v>0</v>
      </c>
      <c r="L217" s="163">
        <v>0</v>
      </c>
      <c r="M217" s="164">
        <v>28</v>
      </c>
    </row>
    <row r="218" spans="1:13" x14ac:dyDescent="0.25">
      <c r="A218" s="159" t="s">
        <v>264</v>
      </c>
      <c r="B218" s="159" t="s">
        <v>109</v>
      </c>
      <c r="C218" s="159" t="s">
        <v>726</v>
      </c>
      <c r="D218" s="159" t="s">
        <v>437</v>
      </c>
      <c r="E218" s="159" t="s">
        <v>730</v>
      </c>
      <c r="F218" s="159" t="s">
        <v>731</v>
      </c>
      <c r="G218" s="159" t="s">
        <v>87</v>
      </c>
      <c r="H218" s="159" t="s">
        <v>91</v>
      </c>
      <c r="I218" s="159" t="s">
        <v>94</v>
      </c>
      <c r="J218" s="159"/>
      <c r="K218" s="160">
        <v>0</v>
      </c>
      <c r="L218" s="160">
        <v>0</v>
      </c>
      <c r="M218" s="161">
        <v>13</v>
      </c>
    </row>
    <row r="219" spans="1:13" x14ac:dyDescent="0.25">
      <c r="A219" s="162" t="s">
        <v>264</v>
      </c>
      <c r="B219" s="162" t="s">
        <v>109</v>
      </c>
      <c r="C219" s="162" t="s">
        <v>722</v>
      </c>
      <c r="D219" s="162" t="s">
        <v>683</v>
      </c>
      <c r="E219" s="162" t="s">
        <v>732</v>
      </c>
      <c r="F219" s="162" t="s">
        <v>733</v>
      </c>
      <c r="G219" s="162" t="s">
        <v>87</v>
      </c>
      <c r="H219" s="162" t="s">
        <v>91</v>
      </c>
      <c r="I219" s="162" t="s">
        <v>94</v>
      </c>
      <c r="J219" s="162" t="s">
        <v>276</v>
      </c>
      <c r="K219" s="163">
        <v>15</v>
      </c>
      <c r="L219" s="163">
        <v>0</v>
      </c>
      <c r="M219" s="164">
        <v>15</v>
      </c>
    </row>
    <row r="220" spans="1:13" x14ac:dyDescent="0.25">
      <c r="A220" s="159" t="s">
        <v>264</v>
      </c>
      <c r="B220" s="159" t="s">
        <v>109</v>
      </c>
      <c r="C220" s="159" t="s">
        <v>726</v>
      </c>
      <c r="D220" s="159" t="s">
        <v>734</v>
      </c>
      <c r="E220" s="159" t="s">
        <v>735</v>
      </c>
      <c r="F220" s="159" t="s">
        <v>736</v>
      </c>
      <c r="G220" s="159" t="s">
        <v>87</v>
      </c>
      <c r="H220" s="159" t="s">
        <v>94</v>
      </c>
      <c r="I220" s="159" t="s">
        <v>94</v>
      </c>
      <c r="J220" s="159"/>
      <c r="K220" s="160">
        <v>0</v>
      </c>
      <c r="L220" s="160">
        <v>0</v>
      </c>
      <c r="M220" s="161">
        <v>23</v>
      </c>
    </row>
    <row r="221" spans="1:13" x14ac:dyDescent="0.25">
      <c r="A221" s="162" t="s">
        <v>264</v>
      </c>
      <c r="B221" s="162" t="s">
        <v>109</v>
      </c>
      <c r="C221" s="162" t="s">
        <v>265</v>
      </c>
      <c r="D221" s="162" t="s">
        <v>737</v>
      </c>
      <c r="E221" s="162" t="s">
        <v>738</v>
      </c>
      <c r="F221" s="162" t="s">
        <v>739</v>
      </c>
      <c r="G221" s="162" t="s">
        <v>87</v>
      </c>
      <c r="H221" s="162" t="s">
        <v>94</v>
      </c>
      <c r="I221" s="162" t="s">
        <v>94</v>
      </c>
      <c r="J221" s="162"/>
      <c r="K221" s="163">
        <v>0</v>
      </c>
      <c r="L221" s="163">
        <v>0</v>
      </c>
      <c r="M221" s="164">
        <v>37</v>
      </c>
    </row>
    <row r="222" spans="1:13" x14ac:dyDescent="0.25">
      <c r="A222" s="159" t="s">
        <v>264</v>
      </c>
      <c r="B222" s="159" t="s">
        <v>109</v>
      </c>
      <c r="C222" s="159" t="s">
        <v>726</v>
      </c>
      <c r="D222" s="159" t="s">
        <v>740</v>
      </c>
      <c r="E222" s="159" t="s">
        <v>741</v>
      </c>
      <c r="F222" s="159" t="s">
        <v>742</v>
      </c>
      <c r="G222" s="159" t="s">
        <v>87</v>
      </c>
      <c r="H222" s="159" t="s">
        <v>94</v>
      </c>
      <c r="I222" s="159" t="s">
        <v>94</v>
      </c>
      <c r="J222" s="159" t="s">
        <v>276</v>
      </c>
      <c r="K222" s="160">
        <v>17</v>
      </c>
      <c r="L222" s="160">
        <v>0</v>
      </c>
      <c r="M222" s="161">
        <v>17</v>
      </c>
    </row>
    <row r="223" spans="1:13" x14ac:dyDescent="0.25">
      <c r="A223" s="162" t="s">
        <v>264</v>
      </c>
      <c r="B223" s="162" t="s">
        <v>109</v>
      </c>
      <c r="C223" s="162" t="s">
        <v>726</v>
      </c>
      <c r="D223" s="162" t="s">
        <v>743</v>
      </c>
      <c r="E223" s="162" t="s">
        <v>744</v>
      </c>
      <c r="F223" s="162" t="s">
        <v>745</v>
      </c>
      <c r="G223" s="162" t="s">
        <v>87</v>
      </c>
      <c r="H223" s="162" t="s">
        <v>94</v>
      </c>
      <c r="I223" s="162" t="s">
        <v>94</v>
      </c>
      <c r="J223" s="162" t="s">
        <v>276</v>
      </c>
      <c r="K223" s="163">
        <v>16</v>
      </c>
      <c r="L223" s="163">
        <v>0</v>
      </c>
      <c r="M223" s="164">
        <v>16</v>
      </c>
    </row>
    <row r="224" spans="1:13" x14ac:dyDescent="0.25">
      <c r="A224" s="159" t="s">
        <v>264</v>
      </c>
      <c r="B224" s="159" t="s">
        <v>109</v>
      </c>
      <c r="C224" s="159" t="s">
        <v>722</v>
      </c>
      <c r="D224" s="159" t="s">
        <v>723</v>
      </c>
      <c r="E224" s="159" t="s">
        <v>746</v>
      </c>
      <c r="F224" s="159" t="s">
        <v>725</v>
      </c>
      <c r="G224" s="159" t="s">
        <v>125</v>
      </c>
      <c r="H224" s="159" t="s">
        <v>94</v>
      </c>
      <c r="I224" s="159" t="s">
        <v>94</v>
      </c>
      <c r="J224" s="159"/>
      <c r="K224" s="160">
        <v>0</v>
      </c>
      <c r="L224" s="160">
        <v>0</v>
      </c>
      <c r="M224" s="161">
        <v>28</v>
      </c>
    </row>
    <row r="225" spans="1:13" x14ac:dyDescent="0.25">
      <c r="A225" s="162" t="s">
        <v>264</v>
      </c>
      <c r="B225" s="162" t="s">
        <v>109</v>
      </c>
      <c r="C225" s="162" t="s">
        <v>265</v>
      </c>
      <c r="D225" s="162" t="s">
        <v>747</v>
      </c>
      <c r="E225" s="162" t="s">
        <v>748</v>
      </c>
      <c r="F225" s="162" t="s">
        <v>749</v>
      </c>
      <c r="G225" s="162" t="s">
        <v>87</v>
      </c>
      <c r="H225" s="162" t="s">
        <v>94</v>
      </c>
      <c r="I225" s="162" t="s">
        <v>94</v>
      </c>
      <c r="J225" s="162"/>
      <c r="K225" s="163">
        <v>0</v>
      </c>
      <c r="L225" s="163">
        <v>0</v>
      </c>
      <c r="M225" s="164">
        <v>10</v>
      </c>
    </row>
    <row r="226" spans="1:13" x14ac:dyDescent="0.25">
      <c r="A226" s="159" t="s">
        <v>264</v>
      </c>
      <c r="B226" s="159" t="s">
        <v>109</v>
      </c>
      <c r="C226" s="159" t="s">
        <v>265</v>
      </c>
      <c r="D226" s="159" t="s">
        <v>747</v>
      </c>
      <c r="E226" s="159" t="s">
        <v>750</v>
      </c>
      <c r="F226" s="159" t="s">
        <v>749</v>
      </c>
      <c r="G226" s="159" t="s">
        <v>125</v>
      </c>
      <c r="H226" s="159" t="s">
        <v>94</v>
      </c>
      <c r="I226" s="159" t="s">
        <v>94</v>
      </c>
      <c r="J226" s="159"/>
      <c r="K226" s="160">
        <v>0</v>
      </c>
      <c r="L226" s="160">
        <v>0</v>
      </c>
      <c r="M226" s="161">
        <v>10</v>
      </c>
    </row>
    <row r="227" spans="1:13" x14ac:dyDescent="0.25">
      <c r="A227" s="162" t="s">
        <v>264</v>
      </c>
      <c r="B227" s="162" t="s">
        <v>109</v>
      </c>
      <c r="C227" s="162" t="s">
        <v>265</v>
      </c>
      <c r="D227" s="162" t="s">
        <v>747</v>
      </c>
      <c r="E227" s="162" t="s">
        <v>751</v>
      </c>
      <c r="F227" s="162" t="s">
        <v>749</v>
      </c>
      <c r="G227" s="162" t="s">
        <v>139</v>
      </c>
      <c r="H227" s="162" t="s">
        <v>94</v>
      </c>
      <c r="I227" s="162" t="s">
        <v>94</v>
      </c>
      <c r="J227" s="162"/>
      <c r="K227" s="163">
        <v>0</v>
      </c>
      <c r="L227" s="163">
        <v>0</v>
      </c>
      <c r="M227" s="164">
        <v>9</v>
      </c>
    </row>
    <row r="228" spans="1:13" x14ac:dyDescent="0.25">
      <c r="A228" s="159" t="s">
        <v>264</v>
      </c>
      <c r="B228" s="159" t="s">
        <v>109</v>
      </c>
      <c r="C228" s="159" t="s">
        <v>722</v>
      </c>
      <c r="D228" s="159" t="s">
        <v>723</v>
      </c>
      <c r="E228" s="159" t="s">
        <v>752</v>
      </c>
      <c r="F228" s="159" t="s">
        <v>725</v>
      </c>
      <c r="G228" s="159" t="s">
        <v>139</v>
      </c>
      <c r="H228" s="159" t="s">
        <v>94</v>
      </c>
      <c r="I228" s="159" t="s">
        <v>94</v>
      </c>
      <c r="J228" s="159"/>
      <c r="K228" s="160">
        <v>0</v>
      </c>
      <c r="L228" s="160">
        <v>0</v>
      </c>
      <c r="M228" s="161">
        <v>30</v>
      </c>
    </row>
    <row r="229" spans="1:13" x14ac:dyDescent="0.25">
      <c r="A229" s="162" t="s">
        <v>264</v>
      </c>
      <c r="B229" s="162" t="s">
        <v>109</v>
      </c>
      <c r="C229" s="162" t="s">
        <v>753</v>
      </c>
      <c r="D229" s="162" t="s">
        <v>571</v>
      </c>
      <c r="E229" s="162" t="s">
        <v>754</v>
      </c>
      <c r="F229" s="162" t="s">
        <v>755</v>
      </c>
      <c r="G229" s="162" t="s">
        <v>756</v>
      </c>
      <c r="H229" s="162" t="s">
        <v>91</v>
      </c>
      <c r="I229" s="162" t="s">
        <v>94</v>
      </c>
      <c r="J229" s="162" t="s">
        <v>276</v>
      </c>
      <c r="K229" s="163">
        <v>10</v>
      </c>
      <c r="L229" s="163">
        <v>0</v>
      </c>
      <c r="M229" s="164">
        <v>10</v>
      </c>
    </row>
    <row r="230" spans="1:13" x14ac:dyDescent="0.25">
      <c r="A230" s="159" t="s">
        <v>264</v>
      </c>
      <c r="B230" s="159" t="s">
        <v>109</v>
      </c>
      <c r="C230" s="159" t="s">
        <v>265</v>
      </c>
      <c r="D230" s="159" t="s">
        <v>747</v>
      </c>
      <c r="E230" s="159" t="s">
        <v>757</v>
      </c>
      <c r="F230" s="159" t="s">
        <v>749</v>
      </c>
      <c r="G230" s="159" t="s">
        <v>148</v>
      </c>
      <c r="H230" s="159" t="s">
        <v>94</v>
      </c>
      <c r="I230" s="159" t="s">
        <v>94</v>
      </c>
      <c r="J230" s="159"/>
      <c r="K230" s="160">
        <v>0</v>
      </c>
      <c r="L230" s="160">
        <v>0</v>
      </c>
      <c r="M230" s="161">
        <v>8</v>
      </c>
    </row>
    <row r="231" spans="1:13" x14ac:dyDescent="0.25">
      <c r="A231" s="162" t="s">
        <v>264</v>
      </c>
      <c r="B231" s="162" t="s">
        <v>109</v>
      </c>
      <c r="C231" s="162" t="s">
        <v>722</v>
      </c>
      <c r="D231" s="162" t="s">
        <v>624</v>
      </c>
      <c r="E231" s="162" t="s">
        <v>758</v>
      </c>
      <c r="F231" s="162" t="s">
        <v>759</v>
      </c>
      <c r="G231" s="162" t="s">
        <v>87</v>
      </c>
      <c r="H231" s="162" t="s">
        <v>94</v>
      </c>
      <c r="I231" s="162" t="s">
        <v>94</v>
      </c>
      <c r="J231" s="162"/>
      <c r="K231" s="163">
        <v>0</v>
      </c>
      <c r="L231" s="163">
        <v>0</v>
      </c>
      <c r="M231" s="164">
        <v>15</v>
      </c>
    </row>
    <row r="232" spans="1:13" x14ac:dyDescent="0.25">
      <c r="A232" s="159" t="s">
        <v>264</v>
      </c>
      <c r="B232" s="159" t="s">
        <v>109</v>
      </c>
      <c r="C232" s="159" t="s">
        <v>753</v>
      </c>
      <c r="D232" s="159" t="s">
        <v>734</v>
      </c>
      <c r="E232" s="159" t="s">
        <v>760</v>
      </c>
      <c r="F232" s="159" t="s">
        <v>761</v>
      </c>
      <c r="G232" s="159" t="s">
        <v>756</v>
      </c>
      <c r="H232" s="159" t="s">
        <v>91</v>
      </c>
      <c r="I232" s="159" t="s">
        <v>94</v>
      </c>
      <c r="J232" s="159"/>
      <c r="K232" s="160">
        <v>0</v>
      </c>
      <c r="L232" s="160">
        <v>0</v>
      </c>
      <c r="M232" s="161">
        <v>16</v>
      </c>
    </row>
    <row r="233" spans="1:13" x14ac:dyDescent="0.25">
      <c r="A233" s="162" t="s">
        <v>264</v>
      </c>
      <c r="B233" s="162" t="s">
        <v>109</v>
      </c>
      <c r="C233" s="162" t="s">
        <v>726</v>
      </c>
      <c r="D233" s="162" t="s">
        <v>762</v>
      </c>
      <c r="E233" s="162" t="s">
        <v>763</v>
      </c>
      <c r="F233" s="162" t="s">
        <v>764</v>
      </c>
      <c r="G233" s="162" t="s">
        <v>87</v>
      </c>
      <c r="H233" s="162" t="s">
        <v>94</v>
      </c>
      <c r="I233" s="162" t="s">
        <v>94</v>
      </c>
      <c r="J233" s="162"/>
      <c r="K233" s="163">
        <v>0</v>
      </c>
      <c r="L233" s="163">
        <v>0</v>
      </c>
      <c r="M233" s="164">
        <v>13</v>
      </c>
    </row>
    <row r="234" spans="1:13" x14ac:dyDescent="0.25">
      <c r="A234" s="159" t="s">
        <v>264</v>
      </c>
      <c r="B234" s="159" t="s">
        <v>109</v>
      </c>
      <c r="C234" s="159" t="s">
        <v>265</v>
      </c>
      <c r="D234" s="159" t="s">
        <v>765</v>
      </c>
      <c r="E234" s="159" t="s">
        <v>766</v>
      </c>
      <c r="F234" s="159" t="s">
        <v>767</v>
      </c>
      <c r="G234" s="159" t="s">
        <v>87</v>
      </c>
      <c r="H234" s="159" t="s">
        <v>94</v>
      </c>
      <c r="I234" s="159" t="s">
        <v>94</v>
      </c>
      <c r="J234" s="159"/>
      <c r="K234" s="160">
        <v>0</v>
      </c>
      <c r="L234" s="160">
        <v>0</v>
      </c>
      <c r="M234" s="161">
        <v>37</v>
      </c>
    </row>
    <row r="235" spans="1:13" x14ac:dyDescent="0.25">
      <c r="A235" s="162" t="s">
        <v>264</v>
      </c>
      <c r="B235" s="162" t="s">
        <v>109</v>
      </c>
      <c r="C235" s="162" t="s">
        <v>726</v>
      </c>
      <c r="D235" s="162" t="s">
        <v>768</v>
      </c>
      <c r="E235" s="162" t="s">
        <v>769</v>
      </c>
      <c r="F235" s="162" t="s">
        <v>770</v>
      </c>
      <c r="G235" s="162" t="s">
        <v>87</v>
      </c>
      <c r="H235" s="162" t="s">
        <v>94</v>
      </c>
      <c r="I235" s="162" t="s">
        <v>94</v>
      </c>
      <c r="J235" s="162"/>
      <c r="K235" s="163">
        <v>0</v>
      </c>
      <c r="L235" s="163">
        <v>0</v>
      </c>
      <c r="M235" s="164">
        <v>15</v>
      </c>
    </row>
    <row r="236" spans="1:13" x14ac:dyDescent="0.25">
      <c r="A236" s="159" t="s">
        <v>264</v>
      </c>
      <c r="B236" s="159" t="s">
        <v>109</v>
      </c>
      <c r="C236" s="159" t="s">
        <v>265</v>
      </c>
      <c r="D236" s="159" t="s">
        <v>765</v>
      </c>
      <c r="E236" s="159" t="s">
        <v>771</v>
      </c>
      <c r="F236" s="159" t="s">
        <v>767</v>
      </c>
      <c r="G236" s="159" t="s">
        <v>125</v>
      </c>
      <c r="H236" s="159" t="s">
        <v>91</v>
      </c>
      <c r="I236" s="159" t="s">
        <v>94</v>
      </c>
      <c r="J236" s="159"/>
      <c r="K236" s="160">
        <v>0</v>
      </c>
      <c r="L236" s="160">
        <v>0</v>
      </c>
      <c r="M236" s="161">
        <v>9</v>
      </c>
    </row>
    <row r="237" spans="1:13" x14ac:dyDescent="0.25">
      <c r="A237" s="162" t="s">
        <v>264</v>
      </c>
      <c r="B237" s="162" t="s">
        <v>109</v>
      </c>
      <c r="C237" s="162" t="s">
        <v>265</v>
      </c>
      <c r="D237" s="162" t="s">
        <v>772</v>
      </c>
      <c r="E237" s="162" t="s">
        <v>773</v>
      </c>
      <c r="F237" s="162" t="s">
        <v>774</v>
      </c>
      <c r="G237" s="162" t="s">
        <v>87</v>
      </c>
      <c r="H237" s="162" t="s">
        <v>91</v>
      </c>
      <c r="I237" s="162" t="s">
        <v>94</v>
      </c>
      <c r="J237" s="162"/>
      <c r="K237" s="163">
        <v>0</v>
      </c>
      <c r="L237" s="163">
        <v>0</v>
      </c>
      <c r="M237" s="164">
        <v>5</v>
      </c>
    </row>
    <row r="238" spans="1:13" x14ac:dyDescent="0.25">
      <c r="A238" s="159" t="s">
        <v>264</v>
      </c>
      <c r="B238" s="159" t="s">
        <v>109</v>
      </c>
      <c r="C238" s="159" t="s">
        <v>753</v>
      </c>
      <c r="D238" s="159" t="s">
        <v>278</v>
      </c>
      <c r="E238" s="159" t="s">
        <v>775</v>
      </c>
      <c r="F238" s="159" t="s">
        <v>776</v>
      </c>
      <c r="G238" s="159" t="s">
        <v>756</v>
      </c>
      <c r="H238" s="159" t="s">
        <v>91</v>
      </c>
      <c r="I238" s="159" t="s">
        <v>94</v>
      </c>
      <c r="J238" s="159"/>
      <c r="K238" s="160">
        <v>0</v>
      </c>
      <c r="L238" s="160">
        <v>0</v>
      </c>
      <c r="M238" s="161">
        <v>17</v>
      </c>
    </row>
    <row r="239" spans="1:13" x14ac:dyDescent="0.25">
      <c r="A239" s="162" t="s">
        <v>264</v>
      </c>
      <c r="B239" s="162" t="s">
        <v>109</v>
      </c>
      <c r="C239" s="162" t="s">
        <v>726</v>
      </c>
      <c r="D239" s="162" t="s">
        <v>777</v>
      </c>
      <c r="E239" s="162" t="s">
        <v>778</v>
      </c>
      <c r="F239" s="162" t="s">
        <v>779</v>
      </c>
      <c r="G239" s="162" t="s">
        <v>87</v>
      </c>
      <c r="H239" s="162" t="s">
        <v>94</v>
      </c>
      <c r="I239" s="162" t="s">
        <v>94</v>
      </c>
      <c r="J239" s="162" t="s">
        <v>280</v>
      </c>
      <c r="K239" s="163">
        <v>0</v>
      </c>
      <c r="L239" s="163">
        <v>9</v>
      </c>
      <c r="M239" s="164">
        <v>9</v>
      </c>
    </row>
    <row r="240" spans="1:13" x14ac:dyDescent="0.25">
      <c r="A240" s="159" t="s">
        <v>264</v>
      </c>
      <c r="B240" s="159" t="s">
        <v>109</v>
      </c>
      <c r="C240" s="159" t="s">
        <v>753</v>
      </c>
      <c r="D240" s="159" t="s">
        <v>487</v>
      </c>
      <c r="E240" s="159" t="s">
        <v>780</v>
      </c>
      <c r="F240" s="159" t="s">
        <v>781</v>
      </c>
      <c r="G240" s="159" t="s">
        <v>756</v>
      </c>
      <c r="H240" s="159" t="s">
        <v>91</v>
      </c>
      <c r="I240" s="159" t="s">
        <v>94</v>
      </c>
      <c r="J240" s="159"/>
      <c r="K240" s="160">
        <v>0</v>
      </c>
      <c r="L240" s="160">
        <v>0</v>
      </c>
      <c r="M240" s="161">
        <v>7</v>
      </c>
    </row>
    <row r="241" spans="1:13" x14ac:dyDescent="0.25">
      <c r="A241" s="162" t="s">
        <v>264</v>
      </c>
      <c r="B241" s="162" t="s">
        <v>109</v>
      </c>
      <c r="C241" s="162" t="s">
        <v>265</v>
      </c>
      <c r="D241" s="162" t="s">
        <v>782</v>
      </c>
      <c r="E241" s="162" t="s">
        <v>783</v>
      </c>
      <c r="F241" s="162" t="s">
        <v>784</v>
      </c>
      <c r="G241" s="162" t="s">
        <v>87</v>
      </c>
      <c r="H241" s="162" t="s">
        <v>94</v>
      </c>
      <c r="I241" s="162" t="s">
        <v>94</v>
      </c>
      <c r="J241" s="162"/>
      <c r="K241" s="163">
        <v>0</v>
      </c>
      <c r="L241" s="163">
        <v>0</v>
      </c>
      <c r="M241" s="164">
        <v>21</v>
      </c>
    </row>
    <row r="242" spans="1:13" x14ac:dyDescent="0.25">
      <c r="A242" s="159" t="s">
        <v>264</v>
      </c>
      <c r="B242" s="159" t="s">
        <v>109</v>
      </c>
      <c r="C242" s="159" t="s">
        <v>722</v>
      </c>
      <c r="D242" s="159" t="s">
        <v>723</v>
      </c>
      <c r="E242" s="159" t="s">
        <v>785</v>
      </c>
      <c r="F242" s="159" t="s">
        <v>725</v>
      </c>
      <c r="G242" s="159" t="s">
        <v>148</v>
      </c>
      <c r="H242" s="159" t="s">
        <v>94</v>
      </c>
      <c r="I242" s="159" t="s">
        <v>94</v>
      </c>
      <c r="J242" s="159"/>
      <c r="K242" s="160">
        <v>0</v>
      </c>
      <c r="L242" s="160">
        <v>0</v>
      </c>
      <c r="M242" s="161">
        <v>30</v>
      </c>
    </row>
    <row r="243" spans="1:13" x14ac:dyDescent="0.25">
      <c r="A243" s="162" t="s">
        <v>264</v>
      </c>
      <c r="B243" s="162" t="s">
        <v>109</v>
      </c>
      <c r="C243" s="162" t="s">
        <v>726</v>
      </c>
      <c r="D243" s="162" t="s">
        <v>440</v>
      </c>
      <c r="E243" s="162" t="s">
        <v>786</v>
      </c>
      <c r="F243" s="162" t="s">
        <v>787</v>
      </c>
      <c r="G243" s="162" t="s">
        <v>87</v>
      </c>
      <c r="H243" s="162" t="s">
        <v>94</v>
      </c>
      <c r="I243" s="162" t="s">
        <v>94</v>
      </c>
      <c r="J243" s="162"/>
      <c r="K243" s="163">
        <v>0</v>
      </c>
      <c r="L243" s="163">
        <v>0</v>
      </c>
      <c r="M243" s="164">
        <v>13</v>
      </c>
    </row>
    <row r="244" spans="1:13" x14ac:dyDescent="0.25">
      <c r="A244" s="159" t="s">
        <v>264</v>
      </c>
      <c r="B244" s="159" t="s">
        <v>109</v>
      </c>
      <c r="C244" s="159" t="s">
        <v>265</v>
      </c>
      <c r="D244" s="159" t="s">
        <v>788</v>
      </c>
      <c r="E244" s="159" t="s">
        <v>789</v>
      </c>
      <c r="F244" s="159" t="s">
        <v>790</v>
      </c>
      <c r="G244" s="159" t="s">
        <v>87</v>
      </c>
      <c r="H244" s="159" t="s">
        <v>94</v>
      </c>
      <c r="I244" s="159" t="s">
        <v>94</v>
      </c>
      <c r="J244" s="159"/>
      <c r="K244" s="160">
        <v>0</v>
      </c>
      <c r="L244" s="160">
        <v>0</v>
      </c>
      <c r="M244" s="161">
        <v>11</v>
      </c>
    </row>
    <row r="245" spans="1:13" x14ac:dyDescent="0.25">
      <c r="A245" s="162" t="s">
        <v>264</v>
      </c>
      <c r="B245" s="162" t="s">
        <v>109</v>
      </c>
      <c r="C245" s="162" t="s">
        <v>265</v>
      </c>
      <c r="D245" s="162" t="s">
        <v>788</v>
      </c>
      <c r="E245" s="162" t="s">
        <v>791</v>
      </c>
      <c r="F245" s="162" t="s">
        <v>790</v>
      </c>
      <c r="G245" s="162" t="s">
        <v>125</v>
      </c>
      <c r="H245" s="162" t="s">
        <v>94</v>
      </c>
      <c r="I245" s="162" t="s">
        <v>94</v>
      </c>
      <c r="J245" s="162"/>
      <c r="K245" s="163">
        <v>0</v>
      </c>
      <c r="L245" s="163">
        <v>0</v>
      </c>
      <c r="M245" s="164">
        <v>8</v>
      </c>
    </row>
    <row r="246" spans="1:13" x14ac:dyDescent="0.25">
      <c r="A246" s="159" t="s">
        <v>264</v>
      </c>
      <c r="B246" s="159" t="s">
        <v>109</v>
      </c>
      <c r="C246" s="159" t="s">
        <v>265</v>
      </c>
      <c r="D246" s="159" t="s">
        <v>788</v>
      </c>
      <c r="E246" s="159" t="s">
        <v>792</v>
      </c>
      <c r="F246" s="159" t="s">
        <v>790</v>
      </c>
      <c r="G246" s="159" t="s">
        <v>139</v>
      </c>
      <c r="H246" s="159" t="s">
        <v>94</v>
      </c>
      <c r="I246" s="159" t="s">
        <v>94</v>
      </c>
      <c r="J246" s="159"/>
      <c r="K246" s="160">
        <v>0</v>
      </c>
      <c r="L246" s="160">
        <v>0</v>
      </c>
      <c r="M246" s="161">
        <v>11</v>
      </c>
    </row>
    <row r="247" spans="1:13" x14ac:dyDescent="0.25">
      <c r="A247" s="162" t="s">
        <v>264</v>
      </c>
      <c r="B247" s="162" t="s">
        <v>109</v>
      </c>
      <c r="C247" s="162" t="s">
        <v>265</v>
      </c>
      <c r="D247" s="162" t="s">
        <v>788</v>
      </c>
      <c r="E247" s="162" t="s">
        <v>793</v>
      </c>
      <c r="F247" s="162" t="s">
        <v>790</v>
      </c>
      <c r="G247" s="162" t="s">
        <v>148</v>
      </c>
      <c r="H247" s="162" t="s">
        <v>94</v>
      </c>
      <c r="I247" s="162" t="s">
        <v>94</v>
      </c>
      <c r="J247" s="162"/>
      <c r="K247" s="163">
        <v>0</v>
      </c>
      <c r="L247" s="163">
        <v>0</v>
      </c>
      <c r="M247" s="164">
        <v>10</v>
      </c>
    </row>
    <row r="248" spans="1:13" x14ac:dyDescent="0.25">
      <c r="A248" s="159" t="s">
        <v>264</v>
      </c>
      <c r="B248" s="159" t="s">
        <v>109</v>
      </c>
      <c r="C248" s="159" t="s">
        <v>753</v>
      </c>
      <c r="D248" s="159" t="s">
        <v>472</v>
      </c>
      <c r="E248" s="159" t="s">
        <v>794</v>
      </c>
      <c r="F248" s="159" t="s">
        <v>795</v>
      </c>
      <c r="G248" s="159" t="s">
        <v>796</v>
      </c>
      <c r="H248" s="159" t="s">
        <v>91</v>
      </c>
      <c r="I248" s="159" t="s">
        <v>94</v>
      </c>
      <c r="J248" s="159"/>
      <c r="K248" s="160">
        <v>0</v>
      </c>
      <c r="L248" s="160">
        <v>0</v>
      </c>
      <c r="M248" s="161">
        <v>11</v>
      </c>
    </row>
    <row r="249" spans="1:13" x14ac:dyDescent="0.25">
      <c r="A249" s="162" t="s">
        <v>264</v>
      </c>
      <c r="B249" s="162" t="s">
        <v>109</v>
      </c>
      <c r="C249" s="162" t="s">
        <v>753</v>
      </c>
      <c r="D249" s="162" t="s">
        <v>782</v>
      </c>
      <c r="E249" s="162" t="s">
        <v>797</v>
      </c>
      <c r="F249" s="162" t="s">
        <v>186</v>
      </c>
      <c r="G249" s="162" t="s">
        <v>796</v>
      </c>
      <c r="H249" s="162" t="s">
        <v>91</v>
      </c>
      <c r="I249" s="162" t="s">
        <v>94</v>
      </c>
      <c r="J249" s="162"/>
      <c r="K249" s="163">
        <v>0</v>
      </c>
      <c r="L249" s="163">
        <v>0</v>
      </c>
      <c r="M249" s="164">
        <v>16</v>
      </c>
    </row>
    <row r="250" spans="1:13" x14ac:dyDescent="0.25">
      <c r="A250" s="159" t="s">
        <v>264</v>
      </c>
      <c r="B250" s="159" t="s">
        <v>109</v>
      </c>
      <c r="C250" s="159" t="s">
        <v>265</v>
      </c>
      <c r="D250" s="159" t="s">
        <v>782</v>
      </c>
      <c r="E250" s="159" t="s">
        <v>798</v>
      </c>
      <c r="F250" s="159" t="s">
        <v>784</v>
      </c>
      <c r="G250" s="159" t="s">
        <v>125</v>
      </c>
      <c r="H250" s="159" t="s">
        <v>91</v>
      </c>
      <c r="I250" s="159" t="s">
        <v>94</v>
      </c>
      <c r="J250" s="159"/>
      <c r="K250" s="160">
        <v>0</v>
      </c>
      <c r="L250" s="160">
        <v>0</v>
      </c>
      <c r="M250" s="161">
        <v>10</v>
      </c>
    </row>
    <row r="251" spans="1:13" x14ac:dyDescent="0.25">
      <c r="A251" s="162" t="s">
        <v>264</v>
      </c>
      <c r="B251" s="162" t="s">
        <v>109</v>
      </c>
      <c r="C251" s="162" t="s">
        <v>753</v>
      </c>
      <c r="D251" s="162" t="s">
        <v>799</v>
      </c>
      <c r="E251" s="162" t="s">
        <v>800</v>
      </c>
      <c r="F251" s="162" t="s">
        <v>801</v>
      </c>
      <c r="G251" s="162" t="s">
        <v>796</v>
      </c>
      <c r="H251" s="162" t="s">
        <v>91</v>
      </c>
      <c r="I251" s="162" t="s">
        <v>94</v>
      </c>
      <c r="J251" s="162"/>
      <c r="K251" s="163">
        <v>0</v>
      </c>
      <c r="L251" s="163">
        <v>0</v>
      </c>
      <c r="M251" s="164">
        <v>19</v>
      </c>
    </row>
    <row r="252" spans="1:13" x14ac:dyDescent="0.25">
      <c r="A252" s="159" t="s">
        <v>264</v>
      </c>
      <c r="B252" s="159" t="s">
        <v>109</v>
      </c>
      <c r="C252" s="159" t="s">
        <v>753</v>
      </c>
      <c r="D252" s="159" t="s">
        <v>802</v>
      </c>
      <c r="E252" s="159" t="s">
        <v>803</v>
      </c>
      <c r="F252" s="159" t="s">
        <v>804</v>
      </c>
      <c r="G252" s="159" t="s">
        <v>796</v>
      </c>
      <c r="H252" s="159" t="s">
        <v>91</v>
      </c>
      <c r="I252" s="159" t="s">
        <v>94</v>
      </c>
      <c r="J252" s="159"/>
      <c r="K252" s="160">
        <v>0</v>
      </c>
      <c r="L252" s="160">
        <v>0</v>
      </c>
      <c r="M252" s="161">
        <v>6</v>
      </c>
    </row>
    <row r="253" spans="1:13" x14ac:dyDescent="0.25">
      <c r="A253" s="162" t="s">
        <v>264</v>
      </c>
      <c r="B253" s="162" t="s">
        <v>109</v>
      </c>
      <c r="C253" s="162" t="s">
        <v>265</v>
      </c>
      <c r="D253" s="162" t="s">
        <v>788</v>
      </c>
      <c r="E253" s="162" t="s">
        <v>805</v>
      </c>
      <c r="F253" s="162" t="s">
        <v>790</v>
      </c>
      <c r="G253" s="162" t="s">
        <v>168</v>
      </c>
      <c r="H253" s="162" t="s">
        <v>94</v>
      </c>
      <c r="I253" s="162" t="s">
        <v>94</v>
      </c>
      <c r="J253" s="162"/>
      <c r="K253" s="163">
        <v>0</v>
      </c>
      <c r="L253" s="163">
        <v>0</v>
      </c>
      <c r="M253" s="164">
        <v>10</v>
      </c>
    </row>
    <row r="254" spans="1:13" x14ac:dyDescent="0.25">
      <c r="A254" s="159" t="s">
        <v>264</v>
      </c>
      <c r="B254" s="159" t="s">
        <v>109</v>
      </c>
      <c r="C254" s="159" t="s">
        <v>753</v>
      </c>
      <c r="D254" s="159" t="s">
        <v>806</v>
      </c>
      <c r="E254" s="159" t="s">
        <v>807</v>
      </c>
      <c r="F254" s="159" t="s">
        <v>808</v>
      </c>
      <c r="G254" s="159" t="s">
        <v>796</v>
      </c>
      <c r="H254" s="159" t="s">
        <v>91</v>
      </c>
      <c r="I254" s="159" t="s">
        <v>94</v>
      </c>
      <c r="J254" s="159"/>
      <c r="K254" s="160">
        <v>0</v>
      </c>
      <c r="L254" s="160">
        <v>0</v>
      </c>
      <c r="M254" s="161">
        <v>13</v>
      </c>
    </row>
    <row r="255" spans="1:13" x14ac:dyDescent="0.25">
      <c r="A255" s="162" t="s">
        <v>264</v>
      </c>
      <c r="B255" s="162" t="s">
        <v>109</v>
      </c>
      <c r="C255" s="162" t="s">
        <v>753</v>
      </c>
      <c r="D255" s="162" t="s">
        <v>636</v>
      </c>
      <c r="E255" s="162" t="s">
        <v>809</v>
      </c>
      <c r="F255" s="162" t="s">
        <v>810</v>
      </c>
      <c r="G255" s="162" t="s">
        <v>796</v>
      </c>
      <c r="H255" s="162" t="s">
        <v>91</v>
      </c>
      <c r="I255" s="162" t="s">
        <v>94</v>
      </c>
      <c r="J255" s="162"/>
      <c r="K255" s="163">
        <v>0</v>
      </c>
      <c r="L255" s="163">
        <v>0</v>
      </c>
      <c r="M255" s="164">
        <v>0</v>
      </c>
    </row>
    <row r="256" spans="1:13" x14ac:dyDescent="0.25">
      <c r="A256" s="159" t="s">
        <v>264</v>
      </c>
      <c r="B256" s="159" t="s">
        <v>109</v>
      </c>
      <c r="C256" s="159" t="s">
        <v>265</v>
      </c>
      <c r="D256" s="159" t="s">
        <v>811</v>
      </c>
      <c r="E256" s="159" t="s">
        <v>812</v>
      </c>
      <c r="F256" s="159" t="s">
        <v>813</v>
      </c>
      <c r="G256" s="159" t="s">
        <v>87</v>
      </c>
      <c r="H256" s="159" t="s">
        <v>91</v>
      </c>
      <c r="I256" s="159" t="s">
        <v>94</v>
      </c>
      <c r="J256" s="159"/>
      <c r="K256" s="160">
        <v>0</v>
      </c>
      <c r="L256" s="160">
        <v>0</v>
      </c>
      <c r="M256" s="161">
        <v>17</v>
      </c>
    </row>
    <row r="257" spans="1:13" x14ac:dyDescent="0.25">
      <c r="A257" s="162" t="s">
        <v>264</v>
      </c>
      <c r="B257" s="162" t="s">
        <v>109</v>
      </c>
      <c r="C257" s="162" t="s">
        <v>726</v>
      </c>
      <c r="D257" s="162" t="s">
        <v>799</v>
      </c>
      <c r="E257" s="162" t="s">
        <v>814</v>
      </c>
      <c r="F257" s="162" t="s">
        <v>815</v>
      </c>
      <c r="G257" s="162" t="s">
        <v>87</v>
      </c>
      <c r="H257" s="162" t="s">
        <v>94</v>
      </c>
      <c r="I257" s="162" t="s">
        <v>94</v>
      </c>
      <c r="J257" s="162" t="s">
        <v>280</v>
      </c>
      <c r="K257" s="163">
        <v>0</v>
      </c>
      <c r="L257" s="163">
        <v>10</v>
      </c>
      <c r="M257" s="164">
        <v>10</v>
      </c>
    </row>
    <row r="258" spans="1:13" x14ac:dyDescent="0.25">
      <c r="A258" s="159" t="s">
        <v>264</v>
      </c>
      <c r="B258" s="159" t="s">
        <v>109</v>
      </c>
      <c r="C258" s="159" t="s">
        <v>265</v>
      </c>
      <c r="D258" s="159" t="s">
        <v>762</v>
      </c>
      <c r="E258" s="159" t="s">
        <v>816</v>
      </c>
      <c r="F258" s="159" t="s">
        <v>817</v>
      </c>
      <c r="G258" s="159" t="s">
        <v>87</v>
      </c>
      <c r="H258" s="159" t="s">
        <v>94</v>
      </c>
      <c r="I258" s="159" t="s">
        <v>94</v>
      </c>
      <c r="J258" s="159"/>
      <c r="K258" s="160">
        <v>0</v>
      </c>
      <c r="L258" s="160">
        <v>0</v>
      </c>
      <c r="M258" s="161">
        <v>21</v>
      </c>
    </row>
    <row r="259" spans="1:13" x14ac:dyDescent="0.25">
      <c r="A259" s="162" t="s">
        <v>264</v>
      </c>
      <c r="B259" s="162" t="s">
        <v>109</v>
      </c>
      <c r="C259" s="162" t="s">
        <v>265</v>
      </c>
      <c r="D259" s="162" t="s">
        <v>818</v>
      </c>
      <c r="E259" s="162" t="s">
        <v>819</v>
      </c>
      <c r="F259" s="162" t="s">
        <v>820</v>
      </c>
      <c r="G259" s="162" t="s">
        <v>87</v>
      </c>
      <c r="H259" s="162" t="s">
        <v>94</v>
      </c>
      <c r="I259" s="162" t="s">
        <v>94</v>
      </c>
      <c r="J259" s="162"/>
      <c r="K259" s="163">
        <v>0</v>
      </c>
      <c r="L259" s="163">
        <v>0</v>
      </c>
      <c r="M259" s="164">
        <v>11</v>
      </c>
    </row>
    <row r="260" spans="1:13" x14ac:dyDescent="0.25">
      <c r="A260" s="159" t="s">
        <v>264</v>
      </c>
      <c r="B260" s="159" t="s">
        <v>109</v>
      </c>
      <c r="C260" s="159" t="s">
        <v>265</v>
      </c>
      <c r="D260" s="159" t="s">
        <v>818</v>
      </c>
      <c r="E260" s="159" t="s">
        <v>821</v>
      </c>
      <c r="F260" s="159" t="s">
        <v>820</v>
      </c>
      <c r="G260" s="159" t="s">
        <v>125</v>
      </c>
      <c r="H260" s="159" t="s">
        <v>94</v>
      </c>
      <c r="I260" s="159" t="s">
        <v>94</v>
      </c>
      <c r="J260" s="159"/>
      <c r="K260" s="160">
        <v>0</v>
      </c>
      <c r="L260" s="160">
        <v>0</v>
      </c>
      <c r="M260" s="161">
        <v>9</v>
      </c>
    </row>
    <row r="261" spans="1:13" x14ac:dyDescent="0.25">
      <c r="A261" s="162" t="s">
        <v>264</v>
      </c>
      <c r="B261" s="162" t="s">
        <v>109</v>
      </c>
      <c r="C261" s="162" t="s">
        <v>722</v>
      </c>
      <c r="D261" s="162" t="s">
        <v>822</v>
      </c>
      <c r="E261" s="162" t="s">
        <v>823</v>
      </c>
      <c r="F261" s="162" t="s">
        <v>824</v>
      </c>
      <c r="G261" s="162" t="s">
        <v>87</v>
      </c>
      <c r="H261" s="162" t="s">
        <v>94</v>
      </c>
      <c r="I261" s="162" t="s">
        <v>94</v>
      </c>
      <c r="J261" s="162" t="s">
        <v>280</v>
      </c>
      <c r="K261" s="163">
        <v>0</v>
      </c>
      <c r="L261" s="163">
        <v>2</v>
      </c>
      <c r="M261" s="164">
        <v>2</v>
      </c>
    </row>
    <row r="262" spans="1:13" x14ac:dyDescent="0.25">
      <c r="A262" s="159" t="s">
        <v>264</v>
      </c>
      <c r="B262" s="159" t="s">
        <v>109</v>
      </c>
      <c r="C262" s="159" t="s">
        <v>265</v>
      </c>
      <c r="D262" s="159" t="s">
        <v>818</v>
      </c>
      <c r="E262" s="159" t="s">
        <v>825</v>
      </c>
      <c r="F262" s="159" t="s">
        <v>820</v>
      </c>
      <c r="G262" s="159" t="s">
        <v>139</v>
      </c>
      <c r="H262" s="159" t="s">
        <v>94</v>
      </c>
      <c r="I262" s="159" t="s">
        <v>94</v>
      </c>
      <c r="J262" s="159"/>
      <c r="K262" s="160">
        <v>0</v>
      </c>
      <c r="L262" s="160">
        <v>0</v>
      </c>
      <c r="M262" s="161">
        <v>10</v>
      </c>
    </row>
    <row r="263" spans="1:13" x14ac:dyDescent="0.25">
      <c r="A263" s="162" t="s">
        <v>264</v>
      </c>
      <c r="B263" s="162" t="s">
        <v>109</v>
      </c>
      <c r="C263" s="162" t="s">
        <v>722</v>
      </c>
      <c r="D263" s="162" t="s">
        <v>723</v>
      </c>
      <c r="E263" s="162" t="s">
        <v>826</v>
      </c>
      <c r="F263" s="162" t="s">
        <v>725</v>
      </c>
      <c r="G263" s="162" t="s">
        <v>168</v>
      </c>
      <c r="H263" s="162" t="s">
        <v>91</v>
      </c>
      <c r="I263" s="162" t="s">
        <v>94</v>
      </c>
      <c r="J263" s="162"/>
      <c r="K263" s="163">
        <v>0</v>
      </c>
      <c r="L263" s="163">
        <v>0</v>
      </c>
      <c r="M263" s="164">
        <v>25</v>
      </c>
    </row>
    <row r="264" spans="1:13" x14ac:dyDescent="0.25">
      <c r="A264" s="159" t="s">
        <v>264</v>
      </c>
      <c r="B264" s="159" t="s">
        <v>109</v>
      </c>
      <c r="C264" s="159" t="s">
        <v>265</v>
      </c>
      <c r="D264" s="159" t="s">
        <v>818</v>
      </c>
      <c r="E264" s="159" t="s">
        <v>827</v>
      </c>
      <c r="F264" s="159" t="s">
        <v>820</v>
      </c>
      <c r="G264" s="159" t="s">
        <v>148</v>
      </c>
      <c r="H264" s="159" t="s">
        <v>94</v>
      </c>
      <c r="I264" s="159" t="s">
        <v>94</v>
      </c>
      <c r="J264" s="159"/>
      <c r="K264" s="160">
        <v>0</v>
      </c>
      <c r="L264" s="160">
        <v>0</v>
      </c>
      <c r="M264" s="161">
        <v>10</v>
      </c>
    </row>
    <row r="265" spans="1:13" x14ac:dyDescent="0.25">
      <c r="A265" s="162" t="s">
        <v>264</v>
      </c>
      <c r="B265" s="162" t="s">
        <v>109</v>
      </c>
      <c r="C265" s="162" t="s">
        <v>265</v>
      </c>
      <c r="D265" s="162" t="s">
        <v>818</v>
      </c>
      <c r="E265" s="162" t="s">
        <v>828</v>
      </c>
      <c r="F265" s="162" t="s">
        <v>820</v>
      </c>
      <c r="G265" s="162" t="s">
        <v>168</v>
      </c>
      <c r="H265" s="162" t="s">
        <v>94</v>
      </c>
      <c r="I265" s="162" t="s">
        <v>94</v>
      </c>
      <c r="J265" s="162"/>
      <c r="K265" s="163">
        <v>0</v>
      </c>
      <c r="L265" s="163">
        <v>0</v>
      </c>
      <c r="M265" s="164">
        <v>0</v>
      </c>
    </row>
    <row r="266" spans="1:13" x14ac:dyDescent="0.25">
      <c r="A266" s="159" t="s">
        <v>264</v>
      </c>
      <c r="B266" s="159" t="s">
        <v>109</v>
      </c>
      <c r="C266" s="159" t="s">
        <v>265</v>
      </c>
      <c r="D266" s="159" t="s">
        <v>829</v>
      </c>
      <c r="E266" s="159" t="s">
        <v>830</v>
      </c>
      <c r="F266" s="159" t="s">
        <v>831</v>
      </c>
      <c r="G266" s="159" t="s">
        <v>832</v>
      </c>
      <c r="H266" s="159" t="s">
        <v>94</v>
      </c>
      <c r="I266" s="159" t="s">
        <v>94</v>
      </c>
      <c r="J266" s="159"/>
      <c r="K266" s="160">
        <v>0</v>
      </c>
      <c r="L266" s="160">
        <v>0</v>
      </c>
      <c r="M266" s="161">
        <v>41</v>
      </c>
    </row>
    <row r="267" spans="1:13" x14ac:dyDescent="0.25">
      <c r="A267" s="162" t="s">
        <v>264</v>
      </c>
      <c r="B267" s="162" t="s">
        <v>109</v>
      </c>
      <c r="C267" s="162" t="s">
        <v>722</v>
      </c>
      <c r="D267" s="162" t="s">
        <v>723</v>
      </c>
      <c r="E267" s="162" t="s">
        <v>833</v>
      </c>
      <c r="F267" s="162" t="s">
        <v>725</v>
      </c>
      <c r="G267" s="162" t="s">
        <v>173</v>
      </c>
      <c r="H267" s="162" t="s">
        <v>91</v>
      </c>
      <c r="I267" s="162" t="s">
        <v>94</v>
      </c>
      <c r="J267" s="162"/>
      <c r="K267" s="163">
        <v>0</v>
      </c>
      <c r="L267" s="163">
        <v>0</v>
      </c>
      <c r="M267" s="164">
        <v>29</v>
      </c>
    </row>
    <row r="268" spans="1:13" x14ac:dyDescent="0.25">
      <c r="A268" s="159" t="s">
        <v>264</v>
      </c>
      <c r="B268" s="159" t="s">
        <v>109</v>
      </c>
      <c r="C268" s="159" t="s">
        <v>265</v>
      </c>
      <c r="D268" s="159" t="s">
        <v>440</v>
      </c>
      <c r="E268" s="159" t="s">
        <v>834</v>
      </c>
      <c r="F268" s="159" t="s">
        <v>835</v>
      </c>
      <c r="G268" s="159" t="s">
        <v>87</v>
      </c>
      <c r="H268" s="159" t="s">
        <v>94</v>
      </c>
      <c r="I268" s="159" t="s">
        <v>94</v>
      </c>
      <c r="J268" s="159"/>
      <c r="K268" s="160">
        <v>0</v>
      </c>
      <c r="L268" s="160">
        <v>0</v>
      </c>
      <c r="M268" s="161">
        <v>9</v>
      </c>
    </row>
    <row r="269" spans="1:13" x14ac:dyDescent="0.25">
      <c r="A269" s="162" t="s">
        <v>264</v>
      </c>
      <c r="B269" s="162" t="s">
        <v>109</v>
      </c>
      <c r="C269" s="162" t="s">
        <v>726</v>
      </c>
      <c r="D269" s="162" t="s">
        <v>727</v>
      </c>
      <c r="E269" s="162" t="s">
        <v>836</v>
      </c>
      <c r="F269" s="162" t="s">
        <v>729</v>
      </c>
      <c r="G269" s="162" t="s">
        <v>125</v>
      </c>
      <c r="H269" s="162" t="s">
        <v>91</v>
      </c>
      <c r="I269" s="162" t="s">
        <v>94</v>
      </c>
      <c r="J269" s="162"/>
      <c r="K269" s="163">
        <v>0</v>
      </c>
      <c r="L269" s="163">
        <v>0</v>
      </c>
      <c r="M269" s="164">
        <v>1</v>
      </c>
    </row>
    <row r="270" spans="1:13" x14ac:dyDescent="0.25">
      <c r="A270" s="159" t="s">
        <v>264</v>
      </c>
      <c r="B270" s="159" t="s">
        <v>109</v>
      </c>
      <c r="C270" s="159" t="s">
        <v>265</v>
      </c>
      <c r="D270" s="159" t="s">
        <v>837</v>
      </c>
      <c r="E270" s="159" t="s">
        <v>838</v>
      </c>
      <c r="F270" s="159" t="s">
        <v>839</v>
      </c>
      <c r="G270" s="159" t="s">
        <v>840</v>
      </c>
      <c r="H270" s="159" t="s">
        <v>91</v>
      </c>
      <c r="I270" s="159" t="s">
        <v>94</v>
      </c>
      <c r="J270" s="159"/>
      <c r="K270" s="160">
        <v>0</v>
      </c>
      <c r="L270" s="160">
        <v>0</v>
      </c>
      <c r="M270" s="161">
        <v>9</v>
      </c>
    </row>
    <row r="271" spans="1:13" x14ac:dyDescent="0.25">
      <c r="A271" s="162" t="s">
        <v>264</v>
      </c>
      <c r="B271" s="162" t="s">
        <v>109</v>
      </c>
      <c r="C271" s="162" t="s">
        <v>265</v>
      </c>
      <c r="D271" s="162" t="s">
        <v>841</v>
      </c>
      <c r="E271" s="162" t="s">
        <v>842</v>
      </c>
      <c r="F271" s="162" t="s">
        <v>843</v>
      </c>
      <c r="G271" s="162" t="s">
        <v>87</v>
      </c>
      <c r="H271" s="162" t="s">
        <v>94</v>
      </c>
      <c r="I271" s="162" t="s">
        <v>94</v>
      </c>
      <c r="J271" s="162"/>
      <c r="K271" s="163">
        <v>0</v>
      </c>
      <c r="L271" s="163">
        <v>0</v>
      </c>
      <c r="M271" s="164">
        <v>41</v>
      </c>
    </row>
    <row r="272" spans="1:13" x14ac:dyDescent="0.25">
      <c r="A272" s="159" t="s">
        <v>264</v>
      </c>
      <c r="B272" s="159" t="s">
        <v>109</v>
      </c>
      <c r="C272" s="159" t="s">
        <v>265</v>
      </c>
      <c r="D272" s="159" t="s">
        <v>844</v>
      </c>
      <c r="E272" s="159" t="s">
        <v>845</v>
      </c>
      <c r="F272" s="159" t="s">
        <v>846</v>
      </c>
      <c r="G272" s="159" t="s">
        <v>87</v>
      </c>
      <c r="H272" s="159" t="s">
        <v>91</v>
      </c>
      <c r="I272" s="159" t="s">
        <v>94</v>
      </c>
      <c r="J272" s="159"/>
      <c r="K272" s="160">
        <v>0</v>
      </c>
      <c r="L272" s="160">
        <v>0</v>
      </c>
      <c r="M272" s="161">
        <v>3</v>
      </c>
    </row>
    <row r="273" spans="1:13" x14ac:dyDescent="0.25">
      <c r="A273" s="162" t="s">
        <v>264</v>
      </c>
      <c r="B273" s="162" t="s">
        <v>109</v>
      </c>
      <c r="C273" s="162" t="s">
        <v>722</v>
      </c>
      <c r="D273" s="162" t="s">
        <v>734</v>
      </c>
      <c r="E273" s="162" t="s">
        <v>847</v>
      </c>
      <c r="F273" s="162" t="s">
        <v>848</v>
      </c>
      <c r="G273" s="162" t="s">
        <v>87</v>
      </c>
      <c r="H273" s="162" t="s">
        <v>91</v>
      </c>
      <c r="I273" s="162" t="s">
        <v>94</v>
      </c>
      <c r="J273" s="162"/>
      <c r="K273" s="163">
        <v>0</v>
      </c>
      <c r="L273" s="163">
        <v>0</v>
      </c>
      <c r="M273" s="164">
        <v>27</v>
      </c>
    </row>
    <row r="274" spans="1:13" x14ac:dyDescent="0.25">
      <c r="A274" s="159" t="s">
        <v>264</v>
      </c>
      <c r="B274" s="159" t="s">
        <v>109</v>
      </c>
      <c r="C274" s="159" t="s">
        <v>726</v>
      </c>
      <c r="D274" s="159" t="s">
        <v>734</v>
      </c>
      <c r="E274" s="159" t="s">
        <v>849</v>
      </c>
      <c r="F274" s="159" t="s">
        <v>736</v>
      </c>
      <c r="G274" s="159" t="s">
        <v>125</v>
      </c>
      <c r="H274" s="159" t="s">
        <v>91</v>
      </c>
      <c r="I274" s="159" t="s">
        <v>94</v>
      </c>
      <c r="J274" s="159"/>
      <c r="K274" s="160">
        <v>0</v>
      </c>
      <c r="L274" s="160">
        <v>0</v>
      </c>
      <c r="M274" s="161">
        <v>8</v>
      </c>
    </row>
    <row r="275" spans="1:13" x14ac:dyDescent="0.25">
      <c r="A275" s="162" t="s">
        <v>264</v>
      </c>
      <c r="B275" s="162" t="s">
        <v>109</v>
      </c>
      <c r="C275" s="162" t="s">
        <v>722</v>
      </c>
      <c r="D275" s="162" t="s">
        <v>407</v>
      </c>
      <c r="E275" s="162" t="s">
        <v>850</v>
      </c>
      <c r="F275" s="162" t="s">
        <v>851</v>
      </c>
      <c r="G275" s="162" t="s">
        <v>87</v>
      </c>
      <c r="H275" s="162" t="s">
        <v>91</v>
      </c>
      <c r="I275" s="162" t="s">
        <v>94</v>
      </c>
      <c r="J275" s="162"/>
      <c r="K275" s="163">
        <v>0</v>
      </c>
      <c r="L275" s="163">
        <v>0</v>
      </c>
      <c r="M275" s="164">
        <v>20</v>
      </c>
    </row>
    <row r="276" spans="1:13" x14ac:dyDescent="0.25">
      <c r="A276" s="159" t="s">
        <v>264</v>
      </c>
      <c r="B276" s="159" t="s">
        <v>109</v>
      </c>
      <c r="C276" s="159" t="s">
        <v>726</v>
      </c>
      <c r="D276" s="159" t="s">
        <v>852</v>
      </c>
      <c r="E276" s="159" t="s">
        <v>853</v>
      </c>
      <c r="F276" s="159" t="s">
        <v>854</v>
      </c>
      <c r="G276" s="159" t="s">
        <v>125</v>
      </c>
      <c r="H276" s="159" t="s">
        <v>91</v>
      </c>
      <c r="I276" s="159" t="s">
        <v>94</v>
      </c>
      <c r="J276" s="159"/>
      <c r="K276" s="160">
        <v>0</v>
      </c>
      <c r="L276" s="160">
        <v>0</v>
      </c>
      <c r="M276" s="161">
        <v>3</v>
      </c>
    </row>
    <row r="277" spans="1:13" x14ac:dyDescent="0.25">
      <c r="A277" s="162" t="s">
        <v>264</v>
      </c>
      <c r="B277" s="162" t="s">
        <v>109</v>
      </c>
      <c r="C277" s="162" t="s">
        <v>726</v>
      </c>
      <c r="D277" s="162" t="s">
        <v>855</v>
      </c>
      <c r="E277" s="162" t="s">
        <v>856</v>
      </c>
      <c r="F277" s="162" t="s">
        <v>857</v>
      </c>
      <c r="G277" s="162" t="s">
        <v>87</v>
      </c>
      <c r="H277" s="162" t="s">
        <v>91</v>
      </c>
      <c r="I277" s="162" t="s">
        <v>94</v>
      </c>
      <c r="J277" s="162"/>
      <c r="K277" s="163">
        <v>0</v>
      </c>
      <c r="L277" s="163">
        <v>0</v>
      </c>
      <c r="M277" s="164">
        <v>4</v>
      </c>
    </row>
    <row r="278" spans="1:13" x14ac:dyDescent="0.25">
      <c r="A278" s="159" t="s">
        <v>264</v>
      </c>
      <c r="B278" s="159" t="s">
        <v>109</v>
      </c>
      <c r="C278" s="159" t="s">
        <v>722</v>
      </c>
      <c r="D278" s="159" t="s">
        <v>822</v>
      </c>
      <c r="E278" s="159" t="s">
        <v>858</v>
      </c>
      <c r="F278" s="159" t="s">
        <v>824</v>
      </c>
      <c r="G278" s="159" t="s">
        <v>125</v>
      </c>
      <c r="H278" s="159" t="s">
        <v>91</v>
      </c>
      <c r="I278" s="159" t="s">
        <v>94</v>
      </c>
      <c r="J278" s="159" t="s">
        <v>280</v>
      </c>
      <c r="K278" s="160">
        <v>0</v>
      </c>
      <c r="L278" s="160">
        <v>4</v>
      </c>
      <c r="M278" s="161">
        <v>4</v>
      </c>
    </row>
    <row r="279" spans="1:13" x14ac:dyDescent="0.25">
      <c r="A279" s="162" t="s">
        <v>264</v>
      </c>
      <c r="B279" s="162" t="s">
        <v>109</v>
      </c>
      <c r="C279" s="162" t="s">
        <v>726</v>
      </c>
      <c r="D279" s="162" t="s">
        <v>859</v>
      </c>
      <c r="E279" s="162" t="s">
        <v>860</v>
      </c>
      <c r="F279" s="162" t="s">
        <v>861</v>
      </c>
      <c r="G279" s="162" t="s">
        <v>125</v>
      </c>
      <c r="H279" s="162" t="s">
        <v>91</v>
      </c>
      <c r="I279" s="162" t="s">
        <v>94</v>
      </c>
      <c r="J279" s="162" t="s">
        <v>276</v>
      </c>
      <c r="K279" s="163">
        <v>4</v>
      </c>
      <c r="L279" s="163">
        <v>0</v>
      </c>
      <c r="M279" s="164">
        <v>4</v>
      </c>
    </row>
    <row r="280" spans="1:13" x14ac:dyDescent="0.25">
      <c r="A280" s="159" t="s">
        <v>264</v>
      </c>
      <c r="B280" s="159" t="s">
        <v>109</v>
      </c>
      <c r="C280" s="159" t="s">
        <v>726</v>
      </c>
      <c r="D280" s="159" t="s">
        <v>440</v>
      </c>
      <c r="E280" s="159" t="s">
        <v>862</v>
      </c>
      <c r="F280" s="159" t="s">
        <v>787</v>
      </c>
      <c r="G280" s="159" t="s">
        <v>125</v>
      </c>
      <c r="H280" s="159" t="s">
        <v>91</v>
      </c>
      <c r="I280" s="159" t="s">
        <v>94</v>
      </c>
      <c r="J280" s="159"/>
      <c r="K280" s="160">
        <v>0</v>
      </c>
      <c r="L280" s="160">
        <v>0</v>
      </c>
      <c r="M280" s="161">
        <v>7</v>
      </c>
    </row>
    <row r="281" spans="1:13" x14ac:dyDescent="0.25">
      <c r="A281" s="162" t="s">
        <v>264</v>
      </c>
      <c r="B281" s="162" t="s">
        <v>109</v>
      </c>
      <c r="C281" s="162" t="s">
        <v>863</v>
      </c>
      <c r="D281" s="162" t="s">
        <v>864</v>
      </c>
      <c r="E281" s="162" t="s">
        <v>865</v>
      </c>
      <c r="F281" s="162" t="s">
        <v>866</v>
      </c>
      <c r="G281" s="162" t="s">
        <v>87</v>
      </c>
      <c r="H281" s="162" t="s">
        <v>94</v>
      </c>
      <c r="I281" s="162" t="s">
        <v>94</v>
      </c>
      <c r="J281" s="162"/>
      <c r="K281" s="163">
        <v>0</v>
      </c>
      <c r="L281" s="163">
        <v>0</v>
      </c>
      <c r="M281" s="164">
        <v>25</v>
      </c>
    </row>
    <row r="282" spans="1:13" x14ac:dyDescent="0.25">
      <c r="A282" s="159" t="s">
        <v>264</v>
      </c>
      <c r="B282" s="159" t="s">
        <v>109</v>
      </c>
      <c r="C282" s="159" t="s">
        <v>867</v>
      </c>
      <c r="D282" s="159" t="s">
        <v>281</v>
      </c>
      <c r="E282" s="159" t="s">
        <v>868</v>
      </c>
      <c r="F282" s="159" t="s">
        <v>89</v>
      </c>
      <c r="G282" s="159" t="s">
        <v>87</v>
      </c>
      <c r="H282" s="159" t="s">
        <v>94</v>
      </c>
      <c r="I282" s="159" t="s">
        <v>94</v>
      </c>
      <c r="J282" s="159"/>
      <c r="K282" s="160">
        <v>0</v>
      </c>
      <c r="L282" s="160">
        <v>0</v>
      </c>
      <c r="M282" s="161">
        <v>35</v>
      </c>
    </row>
    <row r="283" spans="1:13" x14ac:dyDescent="0.25">
      <c r="A283" s="162" t="s">
        <v>264</v>
      </c>
      <c r="B283" s="162" t="s">
        <v>109</v>
      </c>
      <c r="C283" s="162" t="s">
        <v>867</v>
      </c>
      <c r="D283" s="162" t="s">
        <v>281</v>
      </c>
      <c r="E283" s="162" t="s">
        <v>869</v>
      </c>
      <c r="F283" s="162" t="s">
        <v>89</v>
      </c>
      <c r="G283" s="162" t="s">
        <v>125</v>
      </c>
      <c r="H283" s="162" t="s">
        <v>94</v>
      </c>
      <c r="I283" s="162" t="s">
        <v>94</v>
      </c>
      <c r="J283" s="162"/>
      <c r="K283" s="163">
        <v>0</v>
      </c>
      <c r="L283" s="163">
        <v>0</v>
      </c>
      <c r="M283" s="164">
        <v>39</v>
      </c>
    </row>
    <row r="284" spans="1:13" x14ac:dyDescent="0.25">
      <c r="A284" s="159" t="s">
        <v>264</v>
      </c>
      <c r="B284" s="159" t="s">
        <v>109</v>
      </c>
      <c r="C284" s="159" t="s">
        <v>867</v>
      </c>
      <c r="D284" s="159" t="s">
        <v>870</v>
      </c>
      <c r="E284" s="159" t="s">
        <v>871</v>
      </c>
      <c r="F284" s="159" t="s">
        <v>872</v>
      </c>
      <c r="G284" s="159" t="s">
        <v>87</v>
      </c>
      <c r="H284" s="159" t="s">
        <v>94</v>
      </c>
      <c r="I284" s="159" t="s">
        <v>94</v>
      </c>
      <c r="J284" s="159" t="s">
        <v>280</v>
      </c>
      <c r="K284" s="160">
        <v>0</v>
      </c>
      <c r="L284" s="160">
        <v>8</v>
      </c>
      <c r="M284" s="161">
        <v>8</v>
      </c>
    </row>
    <row r="285" spans="1:13" x14ac:dyDescent="0.25">
      <c r="A285" s="162" t="s">
        <v>264</v>
      </c>
      <c r="B285" s="162" t="s">
        <v>109</v>
      </c>
      <c r="C285" s="162" t="s">
        <v>867</v>
      </c>
      <c r="D285" s="162" t="s">
        <v>844</v>
      </c>
      <c r="E285" s="162" t="s">
        <v>873</v>
      </c>
      <c r="F285" s="162" t="s">
        <v>874</v>
      </c>
      <c r="G285" s="162" t="s">
        <v>87</v>
      </c>
      <c r="H285" s="162" t="s">
        <v>94</v>
      </c>
      <c r="I285" s="162" t="s">
        <v>94</v>
      </c>
      <c r="J285" s="162" t="s">
        <v>280</v>
      </c>
      <c r="K285" s="163">
        <v>0</v>
      </c>
      <c r="L285" s="163">
        <v>6</v>
      </c>
      <c r="M285" s="164">
        <v>6</v>
      </c>
    </row>
    <row r="286" spans="1:13" x14ac:dyDescent="0.25">
      <c r="A286" s="159" t="s">
        <v>264</v>
      </c>
      <c r="B286" s="159" t="s">
        <v>109</v>
      </c>
      <c r="C286" s="159" t="s">
        <v>863</v>
      </c>
      <c r="D286" s="159" t="s">
        <v>456</v>
      </c>
      <c r="E286" s="159" t="s">
        <v>875</v>
      </c>
      <c r="F286" s="159" t="s">
        <v>876</v>
      </c>
      <c r="G286" s="159" t="s">
        <v>87</v>
      </c>
      <c r="H286" s="159" t="s">
        <v>94</v>
      </c>
      <c r="I286" s="159" t="s">
        <v>94</v>
      </c>
      <c r="J286" s="159"/>
      <c r="K286" s="160">
        <v>0</v>
      </c>
      <c r="L286" s="160">
        <v>0</v>
      </c>
      <c r="M286" s="161">
        <v>27</v>
      </c>
    </row>
    <row r="287" spans="1:13" x14ac:dyDescent="0.25">
      <c r="A287" s="162" t="s">
        <v>264</v>
      </c>
      <c r="B287" s="162" t="s">
        <v>109</v>
      </c>
      <c r="C287" s="162" t="s">
        <v>863</v>
      </c>
      <c r="D287" s="162" t="s">
        <v>456</v>
      </c>
      <c r="E287" s="162" t="s">
        <v>877</v>
      </c>
      <c r="F287" s="162" t="s">
        <v>876</v>
      </c>
      <c r="G287" s="162" t="s">
        <v>125</v>
      </c>
      <c r="H287" s="162" t="s">
        <v>94</v>
      </c>
      <c r="I287" s="162" t="s">
        <v>94</v>
      </c>
      <c r="J287" s="162"/>
      <c r="K287" s="163">
        <v>0</v>
      </c>
      <c r="L287" s="163">
        <v>0</v>
      </c>
      <c r="M287" s="164">
        <v>26</v>
      </c>
    </row>
    <row r="288" spans="1:13" x14ac:dyDescent="0.25">
      <c r="A288" s="159" t="s">
        <v>264</v>
      </c>
      <c r="B288" s="159" t="s">
        <v>109</v>
      </c>
      <c r="C288" s="159" t="s">
        <v>863</v>
      </c>
      <c r="D288" s="159" t="s">
        <v>878</v>
      </c>
      <c r="E288" s="159" t="s">
        <v>879</v>
      </c>
      <c r="F288" s="159" t="s">
        <v>880</v>
      </c>
      <c r="G288" s="159" t="s">
        <v>87</v>
      </c>
      <c r="H288" s="159" t="s">
        <v>94</v>
      </c>
      <c r="I288" s="159" t="s">
        <v>94</v>
      </c>
      <c r="J288" s="159" t="s">
        <v>280</v>
      </c>
      <c r="K288" s="160">
        <v>0</v>
      </c>
      <c r="L288" s="160">
        <v>10</v>
      </c>
      <c r="M288" s="161">
        <v>10</v>
      </c>
    </row>
    <row r="289" spans="1:13" x14ac:dyDescent="0.25">
      <c r="A289" s="162" t="s">
        <v>264</v>
      </c>
      <c r="B289" s="162" t="s">
        <v>109</v>
      </c>
      <c r="C289" s="162" t="s">
        <v>863</v>
      </c>
      <c r="D289" s="162" t="s">
        <v>881</v>
      </c>
      <c r="E289" s="162" t="s">
        <v>882</v>
      </c>
      <c r="F289" s="162" t="s">
        <v>883</v>
      </c>
      <c r="G289" s="162" t="s">
        <v>87</v>
      </c>
      <c r="H289" s="162" t="s">
        <v>94</v>
      </c>
      <c r="I289" s="162" t="s">
        <v>94</v>
      </c>
      <c r="J289" s="162"/>
      <c r="K289" s="163">
        <v>0</v>
      </c>
      <c r="L289" s="163">
        <v>0</v>
      </c>
      <c r="M289" s="164">
        <v>21</v>
      </c>
    </row>
    <row r="290" spans="1:13" x14ac:dyDescent="0.25">
      <c r="A290" s="159" t="s">
        <v>264</v>
      </c>
      <c r="B290" s="159" t="s">
        <v>109</v>
      </c>
      <c r="C290" s="159" t="s">
        <v>884</v>
      </c>
      <c r="D290" s="159" t="s">
        <v>885</v>
      </c>
      <c r="E290" s="159" t="s">
        <v>886</v>
      </c>
      <c r="F290" s="159" t="s">
        <v>222</v>
      </c>
      <c r="G290" s="159" t="s">
        <v>87</v>
      </c>
      <c r="H290" s="159" t="s">
        <v>94</v>
      </c>
      <c r="I290" s="159" t="s">
        <v>94</v>
      </c>
      <c r="J290" s="159"/>
      <c r="K290" s="160">
        <v>0</v>
      </c>
      <c r="L290" s="160">
        <v>0</v>
      </c>
      <c r="M290" s="161">
        <v>19</v>
      </c>
    </row>
    <row r="291" spans="1:13" x14ac:dyDescent="0.25">
      <c r="A291" s="162" t="s">
        <v>264</v>
      </c>
      <c r="B291" s="162" t="s">
        <v>109</v>
      </c>
      <c r="C291" s="162" t="s">
        <v>887</v>
      </c>
      <c r="D291" s="162" t="s">
        <v>888</v>
      </c>
      <c r="E291" s="162" t="s">
        <v>889</v>
      </c>
      <c r="F291" s="162" t="s">
        <v>890</v>
      </c>
      <c r="G291" s="162" t="s">
        <v>87</v>
      </c>
      <c r="H291" s="162" t="s">
        <v>94</v>
      </c>
      <c r="I291" s="162" t="s">
        <v>94</v>
      </c>
      <c r="J291" s="162"/>
      <c r="K291" s="163">
        <v>0</v>
      </c>
      <c r="L291" s="163">
        <v>0</v>
      </c>
      <c r="M291" s="164">
        <v>22</v>
      </c>
    </row>
    <row r="292" spans="1:13" x14ac:dyDescent="0.25">
      <c r="A292" s="159" t="s">
        <v>264</v>
      </c>
      <c r="B292" s="159" t="s">
        <v>109</v>
      </c>
      <c r="C292" s="159" t="s">
        <v>884</v>
      </c>
      <c r="D292" s="159" t="s">
        <v>891</v>
      </c>
      <c r="E292" s="159" t="s">
        <v>892</v>
      </c>
      <c r="F292" s="159" t="s">
        <v>893</v>
      </c>
      <c r="G292" s="159" t="s">
        <v>87</v>
      </c>
      <c r="H292" s="159" t="s">
        <v>94</v>
      </c>
      <c r="I292" s="159" t="s">
        <v>94</v>
      </c>
      <c r="J292" s="159"/>
      <c r="K292" s="160">
        <v>0</v>
      </c>
      <c r="L292" s="160">
        <v>0</v>
      </c>
      <c r="M292" s="161">
        <v>20</v>
      </c>
    </row>
    <row r="293" spans="1:13" x14ac:dyDescent="0.25">
      <c r="A293" s="162" t="s">
        <v>264</v>
      </c>
      <c r="B293" s="162" t="s">
        <v>109</v>
      </c>
      <c r="C293" s="162" t="s">
        <v>887</v>
      </c>
      <c r="D293" s="162" t="s">
        <v>894</v>
      </c>
      <c r="E293" s="162" t="s">
        <v>895</v>
      </c>
      <c r="F293" s="162" t="s">
        <v>896</v>
      </c>
      <c r="G293" s="162" t="s">
        <v>87</v>
      </c>
      <c r="H293" s="162" t="s">
        <v>94</v>
      </c>
      <c r="I293" s="162" t="s">
        <v>94</v>
      </c>
      <c r="J293" s="162"/>
      <c r="K293" s="163">
        <v>0</v>
      </c>
      <c r="L293" s="163">
        <v>0</v>
      </c>
      <c r="M293" s="164">
        <v>6</v>
      </c>
    </row>
    <row r="294" spans="1:13" x14ac:dyDescent="0.25">
      <c r="A294" s="159" t="s">
        <v>264</v>
      </c>
      <c r="B294" s="159" t="s">
        <v>109</v>
      </c>
      <c r="C294" s="159" t="s">
        <v>863</v>
      </c>
      <c r="D294" s="159" t="s">
        <v>454</v>
      </c>
      <c r="E294" s="159" t="s">
        <v>897</v>
      </c>
      <c r="F294" s="159" t="s">
        <v>898</v>
      </c>
      <c r="G294" s="159" t="s">
        <v>87</v>
      </c>
      <c r="H294" s="159" t="s">
        <v>94</v>
      </c>
      <c r="I294" s="159" t="s">
        <v>94</v>
      </c>
      <c r="J294" s="159"/>
      <c r="K294" s="160">
        <v>0</v>
      </c>
      <c r="L294" s="160">
        <v>0</v>
      </c>
      <c r="M294" s="161">
        <v>17</v>
      </c>
    </row>
    <row r="295" spans="1:13" x14ac:dyDescent="0.25">
      <c r="A295" s="162" t="s">
        <v>264</v>
      </c>
      <c r="B295" s="162" t="s">
        <v>109</v>
      </c>
      <c r="C295" s="162" t="s">
        <v>887</v>
      </c>
      <c r="D295" s="162" t="s">
        <v>734</v>
      </c>
      <c r="E295" s="162" t="s">
        <v>899</v>
      </c>
      <c r="F295" s="162" t="s">
        <v>900</v>
      </c>
      <c r="G295" s="162" t="s">
        <v>87</v>
      </c>
      <c r="H295" s="162" t="s">
        <v>94</v>
      </c>
      <c r="I295" s="162" t="s">
        <v>94</v>
      </c>
      <c r="J295" s="162" t="s">
        <v>280</v>
      </c>
      <c r="K295" s="163">
        <v>0</v>
      </c>
      <c r="L295" s="163">
        <v>23</v>
      </c>
      <c r="M295" s="164">
        <v>23</v>
      </c>
    </row>
    <row r="296" spans="1:13" x14ac:dyDescent="0.25">
      <c r="A296" s="159" t="s">
        <v>264</v>
      </c>
      <c r="B296" s="159" t="s">
        <v>109</v>
      </c>
      <c r="C296" s="159" t="s">
        <v>884</v>
      </c>
      <c r="D296" s="159" t="s">
        <v>901</v>
      </c>
      <c r="E296" s="159" t="s">
        <v>902</v>
      </c>
      <c r="F296" s="159" t="s">
        <v>903</v>
      </c>
      <c r="G296" s="159" t="s">
        <v>87</v>
      </c>
      <c r="H296" s="159" t="s">
        <v>94</v>
      </c>
      <c r="I296" s="159" t="s">
        <v>94</v>
      </c>
      <c r="J296" s="159"/>
      <c r="K296" s="160">
        <v>0</v>
      </c>
      <c r="L296" s="160">
        <v>0</v>
      </c>
      <c r="M296" s="161">
        <v>20</v>
      </c>
    </row>
    <row r="297" spans="1:13" x14ac:dyDescent="0.25">
      <c r="A297" s="162" t="s">
        <v>264</v>
      </c>
      <c r="B297" s="162" t="s">
        <v>109</v>
      </c>
      <c r="C297" s="162" t="s">
        <v>884</v>
      </c>
      <c r="D297" s="162" t="s">
        <v>571</v>
      </c>
      <c r="E297" s="162" t="s">
        <v>904</v>
      </c>
      <c r="F297" s="162" t="s">
        <v>905</v>
      </c>
      <c r="G297" s="162" t="s">
        <v>87</v>
      </c>
      <c r="H297" s="162" t="s">
        <v>94</v>
      </c>
      <c r="I297" s="162" t="s">
        <v>94</v>
      </c>
      <c r="J297" s="162"/>
      <c r="K297" s="163">
        <v>0</v>
      </c>
      <c r="L297" s="163">
        <v>0</v>
      </c>
      <c r="M297" s="164">
        <v>19</v>
      </c>
    </row>
    <row r="298" spans="1:13" x14ac:dyDescent="0.25">
      <c r="A298" s="159" t="s">
        <v>264</v>
      </c>
      <c r="B298" s="159" t="s">
        <v>109</v>
      </c>
      <c r="C298" s="159" t="s">
        <v>559</v>
      </c>
      <c r="D298" s="159" t="s">
        <v>906</v>
      </c>
      <c r="E298" s="159" t="s">
        <v>907</v>
      </c>
      <c r="F298" s="159" t="s">
        <v>218</v>
      </c>
      <c r="G298" s="159" t="s">
        <v>87</v>
      </c>
      <c r="H298" s="159" t="s">
        <v>94</v>
      </c>
      <c r="I298" s="159" t="s">
        <v>94</v>
      </c>
      <c r="J298" s="159"/>
      <c r="K298" s="160">
        <v>0</v>
      </c>
      <c r="L298" s="160">
        <v>0</v>
      </c>
      <c r="M298" s="161">
        <v>17</v>
      </c>
    </row>
    <row r="299" spans="1:13" x14ac:dyDescent="0.25">
      <c r="A299" s="162" t="s">
        <v>264</v>
      </c>
      <c r="B299" s="162" t="s">
        <v>109</v>
      </c>
      <c r="C299" s="162" t="s">
        <v>559</v>
      </c>
      <c r="D299" s="162" t="s">
        <v>908</v>
      </c>
      <c r="E299" s="162" t="s">
        <v>909</v>
      </c>
      <c r="F299" s="162" t="s">
        <v>910</v>
      </c>
      <c r="G299" s="162" t="s">
        <v>87</v>
      </c>
      <c r="H299" s="162" t="s">
        <v>94</v>
      </c>
      <c r="I299" s="162" t="s">
        <v>94</v>
      </c>
      <c r="J299" s="162"/>
      <c r="K299" s="163">
        <v>0</v>
      </c>
      <c r="L299" s="163">
        <v>0</v>
      </c>
      <c r="M299" s="164">
        <v>17</v>
      </c>
    </row>
    <row r="300" spans="1:13" x14ac:dyDescent="0.25">
      <c r="A300" s="159" t="s">
        <v>264</v>
      </c>
      <c r="B300" s="159" t="s">
        <v>109</v>
      </c>
      <c r="C300" s="159" t="s">
        <v>559</v>
      </c>
      <c r="D300" s="159" t="s">
        <v>608</v>
      </c>
      <c r="E300" s="159" t="s">
        <v>911</v>
      </c>
      <c r="F300" s="159" t="s">
        <v>912</v>
      </c>
      <c r="G300" s="159" t="s">
        <v>87</v>
      </c>
      <c r="H300" s="159" t="s">
        <v>94</v>
      </c>
      <c r="I300" s="159" t="s">
        <v>94</v>
      </c>
      <c r="J300" s="159"/>
      <c r="K300" s="160">
        <v>0</v>
      </c>
      <c r="L300" s="160">
        <v>0</v>
      </c>
      <c r="M300" s="161">
        <v>36</v>
      </c>
    </row>
    <row r="301" spans="1:13" x14ac:dyDescent="0.25">
      <c r="A301" s="162" t="s">
        <v>264</v>
      </c>
      <c r="B301" s="162" t="s">
        <v>109</v>
      </c>
      <c r="C301" s="162" t="s">
        <v>559</v>
      </c>
      <c r="D301" s="162" t="s">
        <v>608</v>
      </c>
      <c r="E301" s="162" t="s">
        <v>913</v>
      </c>
      <c r="F301" s="162" t="s">
        <v>912</v>
      </c>
      <c r="G301" s="162" t="s">
        <v>125</v>
      </c>
      <c r="H301" s="162" t="s">
        <v>94</v>
      </c>
      <c r="I301" s="162" t="s">
        <v>94</v>
      </c>
      <c r="J301" s="162"/>
      <c r="K301" s="163">
        <v>0</v>
      </c>
      <c r="L301" s="163">
        <v>0</v>
      </c>
      <c r="M301" s="164">
        <v>16</v>
      </c>
    </row>
    <row r="302" spans="1:13" x14ac:dyDescent="0.25">
      <c r="A302" s="159" t="s">
        <v>264</v>
      </c>
      <c r="B302" s="159" t="s">
        <v>109</v>
      </c>
      <c r="C302" s="159" t="s">
        <v>559</v>
      </c>
      <c r="D302" s="159" t="s">
        <v>914</v>
      </c>
      <c r="E302" s="159" t="s">
        <v>915</v>
      </c>
      <c r="F302" s="159" t="s">
        <v>916</v>
      </c>
      <c r="G302" s="159" t="s">
        <v>87</v>
      </c>
      <c r="H302" s="159" t="s">
        <v>94</v>
      </c>
      <c r="I302" s="159" t="s">
        <v>94</v>
      </c>
      <c r="J302" s="159"/>
      <c r="K302" s="160">
        <v>0</v>
      </c>
      <c r="L302" s="160">
        <v>0</v>
      </c>
      <c r="M302" s="161">
        <v>15</v>
      </c>
    </row>
    <row r="303" spans="1:13" x14ac:dyDescent="0.25">
      <c r="A303" s="162" t="s">
        <v>264</v>
      </c>
      <c r="B303" s="162" t="s">
        <v>109</v>
      </c>
      <c r="C303" s="162" t="s">
        <v>559</v>
      </c>
      <c r="D303" s="162" t="s">
        <v>914</v>
      </c>
      <c r="E303" s="162" t="s">
        <v>917</v>
      </c>
      <c r="F303" s="162" t="s">
        <v>916</v>
      </c>
      <c r="G303" s="162" t="s">
        <v>125</v>
      </c>
      <c r="H303" s="162" t="s">
        <v>94</v>
      </c>
      <c r="I303" s="162" t="s">
        <v>94</v>
      </c>
      <c r="J303" s="162"/>
      <c r="K303" s="163">
        <v>0</v>
      </c>
      <c r="L303" s="163">
        <v>0</v>
      </c>
      <c r="M303" s="164">
        <v>11</v>
      </c>
    </row>
    <row r="304" spans="1:13" x14ac:dyDescent="0.25">
      <c r="A304" s="159" t="s">
        <v>264</v>
      </c>
      <c r="B304" s="159" t="s">
        <v>109</v>
      </c>
      <c r="C304" s="159" t="s">
        <v>559</v>
      </c>
      <c r="D304" s="159" t="s">
        <v>914</v>
      </c>
      <c r="E304" s="159" t="s">
        <v>918</v>
      </c>
      <c r="F304" s="159" t="s">
        <v>916</v>
      </c>
      <c r="G304" s="159" t="s">
        <v>139</v>
      </c>
      <c r="H304" s="159" t="s">
        <v>94</v>
      </c>
      <c r="I304" s="159" t="s">
        <v>94</v>
      </c>
      <c r="J304" s="159"/>
      <c r="K304" s="160">
        <v>0</v>
      </c>
      <c r="L304" s="160">
        <v>0</v>
      </c>
      <c r="M304" s="161">
        <v>18</v>
      </c>
    </row>
    <row r="305" spans="1:13" x14ac:dyDescent="0.25">
      <c r="A305" s="162" t="s">
        <v>264</v>
      </c>
      <c r="B305" s="162" t="s">
        <v>109</v>
      </c>
      <c r="C305" s="162" t="s">
        <v>559</v>
      </c>
      <c r="D305" s="162" t="s">
        <v>611</v>
      </c>
      <c r="E305" s="162" t="s">
        <v>919</v>
      </c>
      <c r="F305" s="162" t="s">
        <v>920</v>
      </c>
      <c r="G305" s="162" t="s">
        <v>87</v>
      </c>
      <c r="H305" s="162" t="s">
        <v>94</v>
      </c>
      <c r="I305" s="162" t="s">
        <v>94</v>
      </c>
      <c r="J305" s="162"/>
      <c r="K305" s="163">
        <v>0</v>
      </c>
      <c r="L305" s="163">
        <v>0</v>
      </c>
      <c r="M305" s="164">
        <v>17</v>
      </c>
    </row>
    <row r="306" spans="1:13" x14ac:dyDescent="0.25">
      <c r="A306" s="159" t="s">
        <v>264</v>
      </c>
      <c r="B306" s="159" t="s">
        <v>109</v>
      </c>
      <c r="C306" s="159" t="s">
        <v>559</v>
      </c>
      <c r="D306" s="159" t="s">
        <v>921</v>
      </c>
      <c r="E306" s="159" t="s">
        <v>922</v>
      </c>
      <c r="F306" s="159" t="s">
        <v>923</v>
      </c>
      <c r="G306" s="159" t="s">
        <v>87</v>
      </c>
      <c r="H306" s="159" t="s">
        <v>94</v>
      </c>
      <c r="I306" s="159" t="s">
        <v>94</v>
      </c>
      <c r="J306" s="159"/>
      <c r="K306" s="160">
        <v>0</v>
      </c>
      <c r="L306" s="160">
        <v>0</v>
      </c>
      <c r="M306" s="161">
        <v>13</v>
      </c>
    </row>
    <row r="307" spans="1:13" x14ac:dyDescent="0.25">
      <c r="A307" s="162" t="s">
        <v>264</v>
      </c>
      <c r="B307" s="162" t="s">
        <v>109</v>
      </c>
      <c r="C307" s="162" t="s">
        <v>559</v>
      </c>
      <c r="D307" s="162" t="s">
        <v>271</v>
      </c>
      <c r="E307" s="162" t="s">
        <v>924</v>
      </c>
      <c r="F307" s="162" t="s">
        <v>925</v>
      </c>
      <c r="G307" s="162" t="s">
        <v>87</v>
      </c>
      <c r="H307" s="162" t="s">
        <v>94</v>
      </c>
      <c r="I307" s="162" t="s">
        <v>94</v>
      </c>
      <c r="J307" s="162"/>
      <c r="K307" s="163">
        <v>0</v>
      </c>
      <c r="L307" s="163">
        <v>0</v>
      </c>
      <c r="M307" s="164">
        <v>14</v>
      </c>
    </row>
    <row r="308" spans="1:13" x14ac:dyDescent="0.25">
      <c r="A308" s="159" t="s">
        <v>264</v>
      </c>
      <c r="B308" s="159" t="s">
        <v>109</v>
      </c>
      <c r="C308" s="159" t="s">
        <v>559</v>
      </c>
      <c r="D308" s="159" t="s">
        <v>926</v>
      </c>
      <c r="E308" s="159" t="s">
        <v>927</v>
      </c>
      <c r="F308" s="159" t="s">
        <v>928</v>
      </c>
      <c r="G308" s="159" t="s">
        <v>87</v>
      </c>
      <c r="H308" s="159" t="s">
        <v>94</v>
      </c>
      <c r="I308" s="159" t="s">
        <v>94</v>
      </c>
      <c r="J308" s="159"/>
      <c r="K308" s="160">
        <v>0</v>
      </c>
      <c r="L308" s="160">
        <v>0</v>
      </c>
      <c r="M308" s="161">
        <v>5</v>
      </c>
    </row>
    <row r="309" spans="1:13" x14ac:dyDescent="0.25">
      <c r="A309" s="162" t="s">
        <v>264</v>
      </c>
      <c r="B309" s="162" t="s">
        <v>109</v>
      </c>
      <c r="C309" s="162" t="s">
        <v>559</v>
      </c>
      <c r="D309" s="162" t="s">
        <v>926</v>
      </c>
      <c r="E309" s="162" t="s">
        <v>929</v>
      </c>
      <c r="F309" s="162" t="s">
        <v>928</v>
      </c>
      <c r="G309" s="162" t="s">
        <v>125</v>
      </c>
      <c r="H309" s="162" t="s">
        <v>94</v>
      </c>
      <c r="I309" s="162" t="s">
        <v>94</v>
      </c>
      <c r="J309" s="162"/>
      <c r="K309" s="163">
        <v>0</v>
      </c>
      <c r="L309" s="163">
        <v>0</v>
      </c>
      <c r="M309" s="164">
        <v>6</v>
      </c>
    </row>
    <row r="310" spans="1:13" x14ac:dyDescent="0.25">
      <c r="A310" s="159" t="s">
        <v>264</v>
      </c>
      <c r="B310" s="159" t="s">
        <v>109</v>
      </c>
      <c r="C310" s="159" t="s">
        <v>559</v>
      </c>
      <c r="D310" s="159" t="s">
        <v>930</v>
      </c>
      <c r="E310" s="159" t="s">
        <v>931</v>
      </c>
      <c r="F310" s="159" t="s">
        <v>932</v>
      </c>
      <c r="G310" s="159" t="s">
        <v>87</v>
      </c>
      <c r="H310" s="159" t="s">
        <v>94</v>
      </c>
      <c r="I310" s="159" t="s">
        <v>94</v>
      </c>
      <c r="J310" s="159"/>
      <c r="K310" s="160">
        <v>0</v>
      </c>
      <c r="L310" s="160">
        <v>0</v>
      </c>
      <c r="M310" s="161">
        <v>2</v>
      </c>
    </row>
    <row r="311" spans="1:13" x14ac:dyDescent="0.25">
      <c r="A311" s="162" t="s">
        <v>264</v>
      </c>
      <c r="B311" s="162" t="s">
        <v>109</v>
      </c>
      <c r="C311" s="162" t="s">
        <v>559</v>
      </c>
      <c r="D311" s="162" t="s">
        <v>933</v>
      </c>
      <c r="E311" s="162" t="s">
        <v>934</v>
      </c>
      <c r="F311" s="162" t="s">
        <v>935</v>
      </c>
      <c r="G311" s="162" t="s">
        <v>87</v>
      </c>
      <c r="H311" s="162" t="s">
        <v>94</v>
      </c>
      <c r="I311" s="162" t="s">
        <v>94</v>
      </c>
      <c r="J311" s="162"/>
      <c r="K311" s="163">
        <v>0</v>
      </c>
      <c r="L311" s="163">
        <v>0</v>
      </c>
      <c r="M311" s="164">
        <v>9</v>
      </c>
    </row>
    <row r="312" spans="1:13" x14ac:dyDescent="0.25">
      <c r="A312" s="159" t="s">
        <v>264</v>
      </c>
      <c r="B312" s="159" t="s">
        <v>109</v>
      </c>
      <c r="C312" s="159" t="s">
        <v>559</v>
      </c>
      <c r="D312" s="159" t="s">
        <v>936</v>
      </c>
      <c r="E312" s="159" t="s">
        <v>937</v>
      </c>
      <c r="F312" s="159" t="s">
        <v>938</v>
      </c>
      <c r="G312" s="159" t="s">
        <v>87</v>
      </c>
      <c r="H312" s="159" t="s">
        <v>94</v>
      </c>
      <c r="I312" s="159" t="s">
        <v>94</v>
      </c>
      <c r="J312" s="159"/>
      <c r="K312" s="160">
        <v>0</v>
      </c>
      <c r="L312" s="160">
        <v>0</v>
      </c>
      <c r="M312" s="161">
        <v>4</v>
      </c>
    </row>
    <row r="313" spans="1:13" x14ac:dyDescent="0.25">
      <c r="A313" s="162" t="s">
        <v>264</v>
      </c>
      <c r="B313" s="162" t="s">
        <v>109</v>
      </c>
      <c r="C313" s="162" t="s">
        <v>559</v>
      </c>
      <c r="D313" s="162" t="s">
        <v>939</v>
      </c>
      <c r="E313" s="162" t="s">
        <v>940</v>
      </c>
      <c r="F313" s="162" t="s">
        <v>941</v>
      </c>
      <c r="G313" s="162" t="s">
        <v>87</v>
      </c>
      <c r="H313" s="162" t="s">
        <v>94</v>
      </c>
      <c r="I313" s="162" t="s">
        <v>94</v>
      </c>
      <c r="J313" s="162"/>
      <c r="K313" s="163">
        <v>0</v>
      </c>
      <c r="L313" s="163">
        <v>0</v>
      </c>
      <c r="M313" s="164">
        <v>0</v>
      </c>
    </row>
    <row r="314" spans="1:13" x14ac:dyDescent="0.25">
      <c r="A314" s="159" t="s">
        <v>264</v>
      </c>
      <c r="B314" s="159" t="s">
        <v>109</v>
      </c>
      <c r="C314" s="159" t="s">
        <v>559</v>
      </c>
      <c r="D314" s="159" t="s">
        <v>942</v>
      </c>
      <c r="E314" s="159" t="s">
        <v>943</v>
      </c>
      <c r="F314" s="159" t="s">
        <v>944</v>
      </c>
      <c r="G314" s="159" t="s">
        <v>87</v>
      </c>
      <c r="H314" s="159" t="s">
        <v>94</v>
      </c>
      <c r="I314" s="159" t="s">
        <v>94</v>
      </c>
      <c r="J314" s="159"/>
      <c r="K314" s="160">
        <v>0</v>
      </c>
      <c r="L314" s="160">
        <v>0</v>
      </c>
      <c r="M314" s="161">
        <v>1</v>
      </c>
    </row>
    <row r="315" spans="1:13" x14ac:dyDescent="0.25">
      <c r="A315" s="162" t="s">
        <v>264</v>
      </c>
      <c r="B315" s="162" t="s">
        <v>109</v>
      </c>
      <c r="C315" s="162" t="s">
        <v>945</v>
      </c>
      <c r="D315" s="162" t="s">
        <v>440</v>
      </c>
      <c r="E315" s="162" t="s">
        <v>946</v>
      </c>
      <c r="F315" s="162" t="s">
        <v>947</v>
      </c>
      <c r="G315" s="162" t="s">
        <v>87</v>
      </c>
      <c r="H315" s="162" t="s">
        <v>94</v>
      </c>
      <c r="I315" s="162" t="s">
        <v>94</v>
      </c>
      <c r="J315" s="162"/>
      <c r="K315" s="163">
        <v>0</v>
      </c>
      <c r="L315" s="163">
        <v>0</v>
      </c>
      <c r="M315" s="164">
        <v>3</v>
      </c>
    </row>
    <row r="316" spans="1:13" x14ac:dyDescent="0.25">
      <c r="A316" s="159" t="s">
        <v>264</v>
      </c>
      <c r="B316" s="159" t="s">
        <v>109</v>
      </c>
      <c r="C316" s="159" t="s">
        <v>884</v>
      </c>
      <c r="D316" s="159" t="s">
        <v>948</v>
      </c>
      <c r="E316" s="159" t="s">
        <v>949</v>
      </c>
      <c r="F316" s="159" t="s">
        <v>950</v>
      </c>
      <c r="G316" s="159" t="s">
        <v>87</v>
      </c>
      <c r="H316" s="159" t="s">
        <v>94</v>
      </c>
      <c r="I316" s="159" t="s">
        <v>94</v>
      </c>
      <c r="J316" s="159"/>
      <c r="K316" s="160">
        <v>0</v>
      </c>
      <c r="L316" s="160">
        <v>0</v>
      </c>
      <c r="M316" s="161">
        <v>18</v>
      </c>
    </row>
    <row r="317" spans="1:13" x14ac:dyDescent="0.25">
      <c r="A317" s="162" t="s">
        <v>264</v>
      </c>
      <c r="B317" s="162" t="s">
        <v>109</v>
      </c>
      <c r="C317" s="162" t="s">
        <v>884</v>
      </c>
      <c r="D317" s="162" t="s">
        <v>951</v>
      </c>
      <c r="E317" s="162" t="s">
        <v>952</v>
      </c>
      <c r="F317" s="162" t="s">
        <v>953</v>
      </c>
      <c r="G317" s="162" t="s">
        <v>87</v>
      </c>
      <c r="H317" s="162" t="s">
        <v>94</v>
      </c>
      <c r="I317" s="162" t="s">
        <v>94</v>
      </c>
      <c r="J317" s="162"/>
      <c r="K317" s="163">
        <v>0</v>
      </c>
      <c r="L317" s="163">
        <v>0</v>
      </c>
      <c r="M317" s="164">
        <v>16</v>
      </c>
    </row>
    <row r="318" spans="1:13" x14ac:dyDescent="0.25">
      <c r="A318" s="159" t="s">
        <v>264</v>
      </c>
      <c r="B318" s="159" t="s">
        <v>109</v>
      </c>
      <c r="C318" s="159" t="s">
        <v>884</v>
      </c>
      <c r="D318" s="159" t="s">
        <v>954</v>
      </c>
      <c r="E318" s="159" t="s">
        <v>955</v>
      </c>
      <c r="F318" s="159" t="s">
        <v>956</v>
      </c>
      <c r="G318" s="159" t="s">
        <v>87</v>
      </c>
      <c r="H318" s="159" t="s">
        <v>94</v>
      </c>
      <c r="I318" s="159" t="s">
        <v>94</v>
      </c>
      <c r="J318" s="159" t="s">
        <v>280</v>
      </c>
      <c r="K318" s="160">
        <v>0</v>
      </c>
      <c r="L318" s="160">
        <v>18</v>
      </c>
      <c r="M318" s="161">
        <v>18</v>
      </c>
    </row>
    <row r="319" spans="1:13" x14ac:dyDescent="0.25">
      <c r="A319" s="162" t="s">
        <v>264</v>
      </c>
      <c r="B319" s="162" t="s">
        <v>109</v>
      </c>
      <c r="C319" s="162" t="s">
        <v>884</v>
      </c>
      <c r="D319" s="162" t="s">
        <v>885</v>
      </c>
      <c r="E319" s="162" t="s">
        <v>957</v>
      </c>
      <c r="F319" s="162" t="s">
        <v>222</v>
      </c>
      <c r="G319" s="162" t="s">
        <v>125</v>
      </c>
      <c r="H319" s="162" t="s">
        <v>94</v>
      </c>
      <c r="I319" s="162" t="s">
        <v>94</v>
      </c>
      <c r="J319" s="162"/>
      <c r="K319" s="163">
        <v>0</v>
      </c>
      <c r="L319" s="163">
        <v>0</v>
      </c>
      <c r="M319" s="164">
        <v>19</v>
      </c>
    </row>
    <row r="320" spans="1:13" x14ac:dyDescent="0.25">
      <c r="A320" s="159" t="s">
        <v>264</v>
      </c>
      <c r="B320" s="159" t="s">
        <v>109</v>
      </c>
      <c r="C320" s="159" t="s">
        <v>884</v>
      </c>
      <c r="D320" s="159" t="s">
        <v>958</v>
      </c>
      <c r="E320" s="159" t="s">
        <v>959</v>
      </c>
      <c r="F320" s="159" t="s">
        <v>960</v>
      </c>
      <c r="G320" s="159" t="s">
        <v>87</v>
      </c>
      <c r="H320" s="159" t="s">
        <v>94</v>
      </c>
      <c r="I320" s="159" t="s">
        <v>94</v>
      </c>
      <c r="J320" s="159"/>
      <c r="K320" s="160">
        <v>0</v>
      </c>
      <c r="L320" s="160">
        <v>0</v>
      </c>
      <c r="M320" s="161">
        <v>18</v>
      </c>
    </row>
    <row r="321" spans="1:13" x14ac:dyDescent="0.25">
      <c r="A321" s="162" t="s">
        <v>264</v>
      </c>
      <c r="B321" s="162" t="s">
        <v>109</v>
      </c>
      <c r="C321" s="162" t="s">
        <v>863</v>
      </c>
      <c r="D321" s="162" t="s">
        <v>454</v>
      </c>
      <c r="E321" s="162" t="s">
        <v>961</v>
      </c>
      <c r="F321" s="162" t="s">
        <v>898</v>
      </c>
      <c r="G321" s="162" t="s">
        <v>125</v>
      </c>
      <c r="H321" s="162" t="s">
        <v>94</v>
      </c>
      <c r="I321" s="162" t="s">
        <v>94</v>
      </c>
      <c r="J321" s="162"/>
      <c r="K321" s="163">
        <v>0</v>
      </c>
      <c r="L321" s="163">
        <v>0</v>
      </c>
      <c r="M321" s="164">
        <v>34</v>
      </c>
    </row>
    <row r="322" spans="1:13" x14ac:dyDescent="0.25">
      <c r="A322" s="159" t="s">
        <v>264</v>
      </c>
      <c r="B322" s="159" t="s">
        <v>109</v>
      </c>
      <c r="C322" s="159" t="s">
        <v>884</v>
      </c>
      <c r="D322" s="159" t="s">
        <v>885</v>
      </c>
      <c r="E322" s="159" t="s">
        <v>962</v>
      </c>
      <c r="F322" s="159" t="s">
        <v>222</v>
      </c>
      <c r="G322" s="159" t="s">
        <v>139</v>
      </c>
      <c r="H322" s="159" t="s">
        <v>94</v>
      </c>
      <c r="I322" s="159" t="s">
        <v>94</v>
      </c>
      <c r="J322" s="159"/>
      <c r="K322" s="160">
        <v>0</v>
      </c>
      <c r="L322" s="160">
        <v>0</v>
      </c>
      <c r="M322" s="161">
        <v>31</v>
      </c>
    </row>
    <row r="323" spans="1:13" x14ac:dyDescent="0.25">
      <c r="A323" s="162" t="s">
        <v>264</v>
      </c>
      <c r="B323" s="162" t="s">
        <v>109</v>
      </c>
      <c r="C323" s="162" t="s">
        <v>887</v>
      </c>
      <c r="D323" s="162" t="s">
        <v>963</v>
      </c>
      <c r="E323" s="162" t="s">
        <v>964</v>
      </c>
      <c r="F323" s="162" t="s">
        <v>965</v>
      </c>
      <c r="G323" s="162" t="s">
        <v>87</v>
      </c>
      <c r="H323" s="162" t="s">
        <v>94</v>
      </c>
      <c r="I323" s="162" t="s">
        <v>94</v>
      </c>
      <c r="J323" s="162"/>
      <c r="K323" s="163">
        <v>0</v>
      </c>
      <c r="L323" s="163">
        <v>0</v>
      </c>
      <c r="M323" s="164">
        <v>22</v>
      </c>
    </row>
    <row r="324" spans="1:13" x14ac:dyDescent="0.25">
      <c r="A324" s="159" t="s">
        <v>264</v>
      </c>
      <c r="B324" s="159" t="s">
        <v>109</v>
      </c>
      <c r="C324" s="159" t="s">
        <v>887</v>
      </c>
      <c r="D324" s="159" t="s">
        <v>966</v>
      </c>
      <c r="E324" s="159" t="s">
        <v>967</v>
      </c>
      <c r="F324" s="159" t="s">
        <v>968</v>
      </c>
      <c r="G324" s="159" t="s">
        <v>87</v>
      </c>
      <c r="H324" s="159" t="s">
        <v>94</v>
      </c>
      <c r="I324" s="159" t="s">
        <v>94</v>
      </c>
      <c r="J324" s="159"/>
      <c r="K324" s="160">
        <v>0</v>
      </c>
      <c r="L324" s="160">
        <v>0</v>
      </c>
      <c r="M324" s="161">
        <v>35</v>
      </c>
    </row>
    <row r="325" spans="1:13" x14ac:dyDescent="0.25">
      <c r="A325" s="162" t="s">
        <v>264</v>
      </c>
      <c r="B325" s="162" t="s">
        <v>109</v>
      </c>
      <c r="C325" s="162" t="s">
        <v>863</v>
      </c>
      <c r="D325" s="162" t="s">
        <v>454</v>
      </c>
      <c r="E325" s="162" t="s">
        <v>969</v>
      </c>
      <c r="F325" s="162" t="s">
        <v>898</v>
      </c>
      <c r="G325" s="162" t="s">
        <v>139</v>
      </c>
      <c r="H325" s="162" t="s">
        <v>94</v>
      </c>
      <c r="I325" s="162" t="s">
        <v>94</v>
      </c>
      <c r="J325" s="162"/>
      <c r="K325" s="163">
        <v>0</v>
      </c>
      <c r="L325" s="163">
        <v>0</v>
      </c>
      <c r="M325" s="164">
        <v>37</v>
      </c>
    </row>
    <row r="326" spans="1:13" x14ac:dyDescent="0.25">
      <c r="A326" s="159" t="s">
        <v>264</v>
      </c>
      <c r="B326" s="159" t="s">
        <v>109</v>
      </c>
      <c r="C326" s="159" t="s">
        <v>884</v>
      </c>
      <c r="D326" s="159" t="s">
        <v>891</v>
      </c>
      <c r="E326" s="159" t="s">
        <v>970</v>
      </c>
      <c r="F326" s="159" t="s">
        <v>893</v>
      </c>
      <c r="G326" s="159" t="s">
        <v>125</v>
      </c>
      <c r="H326" s="159" t="s">
        <v>94</v>
      </c>
      <c r="I326" s="159" t="s">
        <v>94</v>
      </c>
      <c r="J326" s="159"/>
      <c r="K326" s="160">
        <v>0</v>
      </c>
      <c r="L326" s="160">
        <v>0</v>
      </c>
      <c r="M326" s="161">
        <v>21</v>
      </c>
    </row>
    <row r="327" spans="1:13" x14ac:dyDescent="0.25">
      <c r="A327" s="162" t="s">
        <v>264</v>
      </c>
      <c r="B327" s="162" t="s">
        <v>109</v>
      </c>
      <c r="C327" s="162" t="s">
        <v>884</v>
      </c>
      <c r="D327" s="162" t="s">
        <v>885</v>
      </c>
      <c r="E327" s="162" t="s">
        <v>971</v>
      </c>
      <c r="F327" s="162" t="s">
        <v>222</v>
      </c>
      <c r="G327" s="162" t="s">
        <v>148</v>
      </c>
      <c r="H327" s="162" t="s">
        <v>94</v>
      </c>
      <c r="I327" s="162" t="s">
        <v>94</v>
      </c>
      <c r="J327" s="162"/>
      <c r="K327" s="163">
        <v>0</v>
      </c>
      <c r="L327" s="163">
        <v>0</v>
      </c>
      <c r="M327" s="164">
        <v>21</v>
      </c>
    </row>
    <row r="328" spans="1:13" x14ac:dyDescent="0.25">
      <c r="A328" s="159" t="s">
        <v>264</v>
      </c>
      <c r="B328" s="159" t="s">
        <v>109</v>
      </c>
      <c r="C328" s="159" t="s">
        <v>884</v>
      </c>
      <c r="D328" s="159" t="s">
        <v>901</v>
      </c>
      <c r="E328" s="159" t="s">
        <v>972</v>
      </c>
      <c r="F328" s="159" t="s">
        <v>903</v>
      </c>
      <c r="G328" s="159" t="s">
        <v>125</v>
      </c>
      <c r="H328" s="159" t="s">
        <v>94</v>
      </c>
      <c r="I328" s="159" t="s">
        <v>94</v>
      </c>
      <c r="J328" s="159"/>
      <c r="K328" s="160">
        <v>0</v>
      </c>
      <c r="L328" s="160">
        <v>0</v>
      </c>
      <c r="M328" s="161">
        <v>17</v>
      </c>
    </row>
    <row r="329" spans="1:13" x14ac:dyDescent="0.25">
      <c r="A329" s="162" t="s">
        <v>264</v>
      </c>
      <c r="B329" s="162" t="s">
        <v>109</v>
      </c>
      <c r="C329" s="162" t="s">
        <v>863</v>
      </c>
      <c r="D329" s="162" t="s">
        <v>844</v>
      </c>
      <c r="E329" s="162" t="s">
        <v>973</v>
      </c>
      <c r="F329" s="162" t="s">
        <v>974</v>
      </c>
      <c r="G329" s="162" t="s">
        <v>87</v>
      </c>
      <c r="H329" s="162" t="s">
        <v>94</v>
      </c>
      <c r="I329" s="162" t="s">
        <v>94</v>
      </c>
      <c r="J329" s="162"/>
      <c r="K329" s="163">
        <v>0</v>
      </c>
      <c r="L329" s="163">
        <v>0</v>
      </c>
      <c r="M329" s="164">
        <v>4</v>
      </c>
    </row>
    <row r="330" spans="1:13" x14ac:dyDescent="0.25">
      <c r="A330" s="159" t="s">
        <v>264</v>
      </c>
      <c r="B330" s="159" t="s">
        <v>109</v>
      </c>
      <c r="C330" s="159" t="s">
        <v>884</v>
      </c>
      <c r="D330" s="159" t="s">
        <v>954</v>
      </c>
      <c r="E330" s="159" t="s">
        <v>975</v>
      </c>
      <c r="F330" s="159" t="s">
        <v>956</v>
      </c>
      <c r="G330" s="159" t="s">
        <v>125</v>
      </c>
      <c r="H330" s="159" t="s">
        <v>94</v>
      </c>
      <c r="I330" s="159" t="s">
        <v>94</v>
      </c>
      <c r="J330" s="159" t="s">
        <v>280</v>
      </c>
      <c r="K330" s="160">
        <v>0</v>
      </c>
      <c r="L330" s="160">
        <v>19</v>
      </c>
      <c r="M330" s="161">
        <v>19</v>
      </c>
    </row>
    <row r="331" spans="1:13" x14ac:dyDescent="0.25">
      <c r="A331" s="162" t="s">
        <v>264</v>
      </c>
      <c r="B331" s="162" t="s">
        <v>109</v>
      </c>
      <c r="C331" s="162" t="s">
        <v>887</v>
      </c>
      <c r="D331" s="162" t="s">
        <v>976</v>
      </c>
      <c r="E331" s="162" t="s">
        <v>977</v>
      </c>
      <c r="F331" s="162" t="s">
        <v>978</v>
      </c>
      <c r="G331" s="162" t="s">
        <v>87</v>
      </c>
      <c r="H331" s="162" t="s">
        <v>94</v>
      </c>
      <c r="I331" s="162" t="s">
        <v>94</v>
      </c>
      <c r="J331" s="162" t="s">
        <v>276</v>
      </c>
      <c r="K331" s="163">
        <v>4</v>
      </c>
      <c r="L331" s="163">
        <v>0</v>
      </c>
      <c r="M331" s="164">
        <v>4</v>
      </c>
    </row>
    <row r="332" spans="1:13" x14ac:dyDescent="0.25">
      <c r="A332" s="159" t="s">
        <v>264</v>
      </c>
      <c r="B332" s="159" t="s">
        <v>109</v>
      </c>
      <c r="C332" s="159" t="s">
        <v>867</v>
      </c>
      <c r="D332" s="159" t="s">
        <v>281</v>
      </c>
      <c r="E332" s="159" t="s">
        <v>979</v>
      </c>
      <c r="F332" s="159" t="s">
        <v>89</v>
      </c>
      <c r="G332" s="159" t="s">
        <v>139</v>
      </c>
      <c r="H332" s="159" t="s">
        <v>94</v>
      </c>
      <c r="I332" s="159" t="s">
        <v>94</v>
      </c>
      <c r="J332" s="159"/>
      <c r="K332" s="160">
        <v>0</v>
      </c>
      <c r="L332" s="160">
        <v>0</v>
      </c>
      <c r="M332" s="161">
        <v>34</v>
      </c>
    </row>
    <row r="333" spans="1:13" x14ac:dyDescent="0.25">
      <c r="A333" s="162" t="s">
        <v>264</v>
      </c>
      <c r="B333" s="162" t="s">
        <v>109</v>
      </c>
      <c r="C333" s="162" t="s">
        <v>884</v>
      </c>
      <c r="D333" s="162" t="s">
        <v>980</v>
      </c>
      <c r="E333" s="162" t="s">
        <v>981</v>
      </c>
      <c r="F333" s="162" t="s">
        <v>982</v>
      </c>
      <c r="G333" s="162" t="s">
        <v>87</v>
      </c>
      <c r="H333" s="162" t="s">
        <v>94</v>
      </c>
      <c r="I333" s="162" t="s">
        <v>94</v>
      </c>
      <c r="J333" s="162" t="s">
        <v>276</v>
      </c>
      <c r="K333" s="163">
        <v>19</v>
      </c>
      <c r="L333" s="163">
        <v>0</v>
      </c>
      <c r="M333" s="164">
        <v>19</v>
      </c>
    </row>
    <row r="334" spans="1:13" x14ac:dyDescent="0.25">
      <c r="A334" s="159" t="s">
        <v>264</v>
      </c>
      <c r="B334" s="159" t="s">
        <v>109</v>
      </c>
      <c r="C334" s="159" t="s">
        <v>884</v>
      </c>
      <c r="D334" s="159" t="s">
        <v>885</v>
      </c>
      <c r="E334" s="159" t="s">
        <v>983</v>
      </c>
      <c r="F334" s="159" t="s">
        <v>222</v>
      </c>
      <c r="G334" s="159" t="s">
        <v>168</v>
      </c>
      <c r="H334" s="159" t="s">
        <v>94</v>
      </c>
      <c r="I334" s="159" t="s">
        <v>94</v>
      </c>
      <c r="J334" s="159"/>
      <c r="K334" s="160">
        <v>0</v>
      </c>
      <c r="L334" s="160">
        <v>0</v>
      </c>
      <c r="M334" s="161">
        <v>19</v>
      </c>
    </row>
    <row r="335" spans="1:13" x14ac:dyDescent="0.25">
      <c r="A335" s="162" t="s">
        <v>264</v>
      </c>
      <c r="B335" s="162" t="s">
        <v>109</v>
      </c>
      <c r="C335" s="162" t="s">
        <v>884</v>
      </c>
      <c r="D335" s="162" t="s">
        <v>984</v>
      </c>
      <c r="E335" s="162" t="s">
        <v>985</v>
      </c>
      <c r="F335" s="162" t="s">
        <v>986</v>
      </c>
      <c r="G335" s="162" t="s">
        <v>87</v>
      </c>
      <c r="H335" s="162" t="s">
        <v>94</v>
      </c>
      <c r="I335" s="162" t="s">
        <v>94</v>
      </c>
      <c r="J335" s="162" t="s">
        <v>276</v>
      </c>
      <c r="K335" s="163">
        <v>18</v>
      </c>
      <c r="L335" s="163">
        <v>0</v>
      </c>
      <c r="M335" s="164">
        <v>18</v>
      </c>
    </row>
    <row r="336" spans="1:13" x14ac:dyDescent="0.25">
      <c r="A336" s="159" t="s">
        <v>264</v>
      </c>
      <c r="B336" s="159" t="s">
        <v>109</v>
      </c>
      <c r="C336" s="159" t="s">
        <v>867</v>
      </c>
      <c r="D336" s="159" t="s">
        <v>281</v>
      </c>
      <c r="E336" s="159" t="s">
        <v>987</v>
      </c>
      <c r="F336" s="159" t="s">
        <v>89</v>
      </c>
      <c r="G336" s="159" t="s">
        <v>148</v>
      </c>
      <c r="H336" s="159" t="s">
        <v>94</v>
      </c>
      <c r="I336" s="159" t="s">
        <v>94</v>
      </c>
      <c r="J336" s="159"/>
      <c r="K336" s="160">
        <v>0</v>
      </c>
      <c r="L336" s="160">
        <v>0</v>
      </c>
      <c r="M336" s="161">
        <v>40</v>
      </c>
    </row>
    <row r="337" spans="1:13" x14ac:dyDescent="0.25">
      <c r="A337" s="162" t="s">
        <v>264</v>
      </c>
      <c r="B337" s="162" t="s">
        <v>109</v>
      </c>
      <c r="C337" s="162" t="s">
        <v>884</v>
      </c>
      <c r="D337" s="162" t="s">
        <v>980</v>
      </c>
      <c r="E337" s="162" t="s">
        <v>988</v>
      </c>
      <c r="F337" s="162" t="s">
        <v>982</v>
      </c>
      <c r="G337" s="162" t="s">
        <v>125</v>
      </c>
      <c r="H337" s="162" t="s">
        <v>94</v>
      </c>
      <c r="I337" s="162" t="s">
        <v>94</v>
      </c>
      <c r="J337" s="162" t="s">
        <v>276</v>
      </c>
      <c r="K337" s="163">
        <v>18</v>
      </c>
      <c r="L337" s="163">
        <v>0</v>
      </c>
      <c r="M337" s="164">
        <v>18</v>
      </c>
    </row>
    <row r="338" spans="1:13" x14ac:dyDescent="0.25">
      <c r="A338" s="159" t="s">
        <v>264</v>
      </c>
      <c r="B338" s="159" t="s">
        <v>109</v>
      </c>
      <c r="C338" s="159" t="s">
        <v>887</v>
      </c>
      <c r="D338" s="159" t="s">
        <v>989</v>
      </c>
      <c r="E338" s="159" t="s">
        <v>990</v>
      </c>
      <c r="F338" s="159" t="s">
        <v>991</v>
      </c>
      <c r="G338" s="159" t="s">
        <v>87</v>
      </c>
      <c r="H338" s="159" t="s">
        <v>94</v>
      </c>
      <c r="I338" s="159" t="s">
        <v>94</v>
      </c>
      <c r="J338" s="159"/>
      <c r="K338" s="160">
        <v>0</v>
      </c>
      <c r="L338" s="160">
        <v>0</v>
      </c>
      <c r="M338" s="161">
        <v>11</v>
      </c>
    </row>
    <row r="339" spans="1:13" x14ac:dyDescent="0.25">
      <c r="A339" s="162" t="s">
        <v>264</v>
      </c>
      <c r="B339" s="162" t="s">
        <v>109</v>
      </c>
      <c r="C339" s="162" t="s">
        <v>887</v>
      </c>
      <c r="D339" s="162" t="s">
        <v>992</v>
      </c>
      <c r="E339" s="162" t="s">
        <v>993</v>
      </c>
      <c r="F339" s="162" t="s">
        <v>994</v>
      </c>
      <c r="G339" s="162" t="s">
        <v>87</v>
      </c>
      <c r="H339" s="162" t="s">
        <v>91</v>
      </c>
      <c r="I339" s="162" t="s">
        <v>94</v>
      </c>
      <c r="J339" s="162"/>
      <c r="K339" s="163">
        <v>0</v>
      </c>
      <c r="L339" s="163">
        <v>0</v>
      </c>
      <c r="M339" s="164">
        <v>29</v>
      </c>
    </row>
    <row r="340" spans="1:13" x14ac:dyDescent="0.25">
      <c r="A340" s="159" t="s">
        <v>264</v>
      </c>
      <c r="B340" s="159" t="s">
        <v>109</v>
      </c>
      <c r="C340" s="159" t="s">
        <v>884</v>
      </c>
      <c r="D340" s="159" t="s">
        <v>901</v>
      </c>
      <c r="E340" s="159" t="s">
        <v>995</v>
      </c>
      <c r="F340" s="159" t="s">
        <v>903</v>
      </c>
      <c r="G340" s="159" t="s">
        <v>139</v>
      </c>
      <c r="H340" s="159" t="s">
        <v>91</v>
      </c>
      <c r="I340" s="159" t="s">
        <v>94</v>
      </c>
      <c r="J340" s="159"/>
      <c r="K340" s="160">
        <v>0</v>
      </c>
      <c r="L340" s="160">
        <v>0</v>
      </c>
      <c r="M340" s="161">
        <v>36</v>
      </c>
    </row>
    <row r="341" spans="1:13" x14ac:dyDescent="0.25">
      <c r="A341" s="162" t="s">
        <v>264</v>
      </c>
      <c r="B341" s="162" t="s">
        <v>109</v>
      </c>
      <c r="C341" s="162" t="s">
        <v>867</v>
      </c>
      <c r="D341" s="162" t="s">
        <v>996</v>
      </c>
      <c r="E341" s="162" t="s">
        <v>997</v>
      </c>
      <c r="F341" s="162" t="s">
        <v>998</v>
      </c>
      <c r="G341" s="162" t="s">
        <v>87</v>
      </c>
      <c r="H341" s="162" t="s">
        <v>94</v>
      </c>
      <c r="I341" s="162" t="s">
        <v>94</v>
      </c>
      <c r="J341" s="162"/>
      <c r="K341" s="163">
        <v>0</v>
      </c>
      <c r="L341" s="163">
        <v>0</v>
      </c>
      <c r="M341" s="164">
        <v>15</v>
      </c>
    </row>
    <row r="342" spans="1:13" x14ac:dyDescent="0.25">
      <c r="A342" s="159" t="s">
        <v>264</v>
      </c>
      <c r="B342" s="159" t="s">
        <v>109</v>
      </c>
      <c r="C342" s="159" t="s">
        <v>884</v>
      </c>
      <c r="D342" s="159" t="s">
        <v>885</v>
      </c>
      <c r="E342" s="159" t="s">
        <v>999</v>
      </c>
      <c r="F342" s="159" t="s">
        <v>222</v>
      </c>
      <c r="G342" s="159" t="s">
        <v>173</v>
      </c>
      <c r="H342" s="159" t="s">
        <v>91</v>
      </c>
      <c r="I342" s="159" t="s">
        <v>94</v>
      </c>
      <c r="J342" s="159"/>
      <c r="K342" s="160">
        <v>0</v>
      </c>
      <c r="L342" s="160">
        <v>0</v>
      </c>
      <c r="M342" s="161">
        <v>20</v>
      </c>
    </row>
    <row r="343" spans="1:13" x14ac:dyDescent="0.25">
      <c r="A343" s="162" t="s">
        <v>264</v>
      </c>
      <c r="B343" s="162" t="s">
        <v>109</v>
      </c>
      <c r="C343" s="162" t="s">
        <v>884</v>
      </c>
      <c r="D343" s="162" t="s">
        <v>948</v>
      </c>
      <c r="E343" s="162" t="s">
        <v>1000</v>
      </c>
      <c r="F343" s="162" t="s">
        <v>950</v>
      </c>
      <c r="G343" s="162" t="s">
        <v>125</v>
      </c>
      <c r="H343" s="162" t="s">
        <v>91</v>
      </c>
      <c r="I343" s="162" t="s">
        <v>94</v>
      </c>
      <c r="J343" s="162"/>
      <c r="K343" s="163">
        <v>0</v>
      </c>
      <c r="L343" s="163">
        <v>0</v>
      </c>
      <c r="M343" s="164">
        <v>24</v>
      </c>
    </row>
    <row r="344" spans="1:13" x14ac:dyDescent="0.25">
      <c r="A344" s="159" t="s">
        <v>264</v>
      </c>
      <c r="B344" s="159" t="s">
        <v>109</v>
      </c>
      <c r="C344" s="159" t="s">
        <v>887</v>
      </c>
      <c r="D344" s="159" t="s">
        <v>1001</v>
      </c>
      <c r="E344" s="159" t="s">
        <v>1002</v>
      </c>
      <c r="F344" s="159" t="s">
        <v>1003</v>
      </c>
      <c r="G344" s="159" t="s">
        <v>87</v>
      </c>
      <c r="H344" s="159" t="s">
        <v>94</v>
      </c>
      <c r="I344" s="159" t="s">
        <v>94</v>
      </c>
      <c r="J344" s="159"/>
      <c r="K344" s="160">
        <v>0</v>
      </c>
      <c r="L344" s="160">
        <v>0</v>
      </c>
      <c r="M344" s="161">
        <v>0</v>
      </c>
    </row>
    <row r="345" spans="1:13" x14ac:dyDescent="0.25">
      <c r="A345" s="162" t="s">
        <v>264</v>
      </c>
      <c r="B345" s="162" t="s">
        <v>109</v>
      </c>
      <c r="C345" s="162" t="s">
        <v>887</v>
      </c>
      <c r="D345" s="162" t="s">
        <v>762</v>
      </c>
      <c r="E345" s="162" t="s">
        <v>1004</v>
      </c>
      <c r="F345" s="162" t="s">
        <v>1005</v>
      </c>
      <c r="G345" s="162" t="s">
        <v>87</v>
      </c>
      <c r="H345" s="162" t="s">
        <v>94</v>
      </c>
      <c r="I345" s="162" t="s">
        <v>94</v>
      </c>
      <c r="J345" s="162"/>
      <c r="K345" s="163">
        <v>0</v>
      </c>
      <c r="L345" s="163">
        <v>0</v>
      </c>
      <c r="M345" s="164">
        <v>0</v>
      </c>
    </row>
    <row r="346" spans="1:13" x14ac:dyDescent="0.25">
      <c r="A346" s="159" t="s">
        <v>264</v>
      </c>
      <c r="B346" s="159" t="s">
        <v>109</v>
      </c>
      <c r="C346" s="159" t="s">
        <v>867</v>
      </c>
      <c r="D346" s="159" t="s">
        <v>806</v>
      </c>
      <c r="E346" s="159" t="s">
        <v>1006</v>
      </c>
      <c r="F346" s="159" t="s">
        <v>1007</v>
      </c>
      <c r="G346" s="159" t="s">
        <v>87</v>
      </c>
      <c r="H346" s="159" t="s">
        <v>94</v>
      </c>
      <c r="I346" s="159" t="s">
        <v>94</v>
      </c>
      <c r="J346" s="159"/>
      <c r="K346" s="160">
        <v>0</v>
      </c>
      <c r="L346" s="160">
        <v>0</v>
      </c>
      <c r="M346" s="161">
        <v>6</v>
      </c>
    </row>
    <row r="347" spans="1:13" x14ac:dyDescent="0.25">
      <c r="A347" s="162" t="s">
        <v>264</v>
      </c>
      <c r="B347" s="162" t="s">
        <v>109</v>
      </c>
      <c r="C347" s="162" t="s">
        <v>887</v>
      </c>
      <c r="D347" s="162" t="s">
        <v>1008</v>
      </c>
      <c r="E347" s="162" t="s">
        <v>1009</v>
      </c>
      <c r="F347" s="162" t="s">
        <v>1005</v>
      </c>
      <c r="G347" s="162" t="s">
        <v>87</v>
      </c>
      <c r="H347" s="162" t="s">
        <v>94</v>
      </c>
      <c r="I347" s="162" t="s">
        <v>94</v>
      </c>
      <c r="J347" s="162"/>
      <c r="K347" s="163">
        <v>0</v>
      </c>
      <c r="L347" s="163">
        <v>0</v>
      </c>
      <c r="M347" s="164">
        <v>0</v>
      </c>
    </row>
    <row r="348" spans="1:13" x14ac:dyDescent="0.25">
      <c r="A348" s="159" t="s">
        <v>264</v>
      </c>
      <c r="B348" s="159" t="s">
        <v>109</v>
      </c>
      <c r="C348" s="159" t="s">
        <v>887</v>
      </c>
      <c r="D348" s="159" t="s">
        <v>1010</v>
      </c>
      <c r="E348" s="159" t="s">
        <v>1011</v>
      </c>
      <c r="F348" s="159" t="s">
        <v>1005</v>
      </c>
      <c r="G348" s="159" t="s">
        <v>87</v>
      </c>
      <c r="H348" s="159" t="s">
        <v>94</v>
      </c>
      <c r="I348" s="159" t="s">
        <v>94</v>
      </c>
      <c r="J348" s="159"/>
      <c r="K348" s="160">
        <v>0</v>
      </c>
      <c r="L348" s="160">
        <v>0</v>
      </c>
      <c r="M348" s="161">
        <v>0</v>
      </c>
    </row>
    <row r="349" spans="1:13" x14ac:dyDescent="0.25">
      <c r="A349" s="162" t="s">
        <v>264</v>
      </c>
      <c r="B349" s="162" t="s">
        <v>109</v>
      </c>
      <c r="C349" s="162" t="s">
        <v>1012</v>
      </c>
      <c r="D349" s="162" t="s">
        <v>686</v>
      </c>
      <c r="E349" s="162" t="s">
        <v>1013</v>
      </c>
      <c r="F349" s="162" t="s">
        <v>1014</v>
      </c>
      <c r="G349" s="162" t="s">
        <v>87</v>
      </c>
      <c r="H349" s="162" t="s">
        <v>94</v>
      </c>
      <c r="I349" s="162" t="s">
        <v>94</v>
      </c>
      <c r="J349" s="162"/>
      <c r="K349" s="163">
        <v>0</v>
      </c>
      <c r="L349" s="163">
        <v>0</v>
      </c>
      <c r="M349" s="164">
        <v>33</v>
      </c>
    </row>
    <row r="350" spans="1:13" x14ac:dyDescent="0.25">
      <c r="A350" s="159" t="s">
        <v>264</v>
      </c>
      <c r="B350" s="159" t="s">
        <v>109</v>
      </c>
      <c r="C350" s="159" t="s">
        <v>1015</v>
      </c>
      <c r="D350" s="159" t="s">
        <v>437</v>
      </c>
      <c r="E350" s="159" t="s">
        <v>1016</v>
      </c>
      <c r="F350" s="159" t="s">
        <v>1017</v>
      </c>
      <c r="G350" s="159" t="s">
        <v>87</v>
      </c>
      <c r="H350" s="159" t="s">
        <v>94</v>
      </c>
      <c r="I350" s="159" t="s">
        <v>94</v>
      </c>
      <c r="J350" s="159"/>
      <c r="K350" s="160">
        <v>0</v>
      </c>
      <c r="L350" s="160">
        <v>0</v>
      </c>
      <c r="M350" s="161">
        <v>28</v>
      </c>
    </row>
    <row r="351" spans="1:13" x14ac:dyDescent="0.25">
      <c r="A351" s="162" t="s">
        <v>264</v>
      </c>
      <c r="B351" s="162" t="s">
        <v>109</v>
      </c>
      <c r="C351" s="162" t="s">
        <v>1015</v>
      </c>
      <c r="D351" s="162" t="s">
        <v>1018</v>
      </c>
      <c r="E351" s="162" t="s">
        <v>1019</v>
      </c>
      <c r="F351" s="162" t="s">
        <v>1020</v>
      </c>
      <c r="G351" s="162" t="s">
        <v>87</v>
      </c>
      <c r="H351" s="162" t="s">
        <v>94</v>
      </c>
      <c r="I351" s="162" t="s">
        <v>94</v>
      </c>
      <c r="J351" s="162"/>
      <c r="K351" s="163">
        <v>0</v>
      </c>
      <c r="L351" s="163">
        <v>0</v>
      </c>
      <c r="M351" s="164">
        <v>28</v>
      </c>
    </row>
    <row r="352" spans="1:13" x14ac:dyDescent="0.25">
      <c r="A352" s="159" t="s">
        <v>264</v>
      </c>
      <c r="B352" s="159" t="s">
        <v>109</v>
      </c>
      <c r="C352" s="159" t="s">
        <v>1015</v>
      </c>
      <c r="D352" s="159" t="s">
        <v>1021</v>
      </c>
      <c r="E352" s="159" t="s">
        <v>1022</v>
      </c>
      <c r="F352" s="159" t="s">
        <v>1023</v>
      </c>
      <c r="G352" s="159" t="s">
        <v>87</v>
      </c>
      <c r="H352" s="159" t="s">
        <v>94</v>
      </c>
      <c r="I352" s="159" t="s">
        <v>94</v>
      </c>
      <c r="J352" s="159" t="s">
        <v>276</v>
      </c>
      <c r="K352" s="160">
        <v>27</v>
      </c>
      <c r="L352" s="160">
        <v>0</v>
      </c>
      <c r="M352" s="161">
        <v>27</v>
      </c>
    </row>
    <row r="353" spans="1:13" x14ac:dyDescent="0.25">
      <c r="A353" s="162" t="s">
        <v>264</v>
      </c>
      <c r="B353" s="162" t="s">
        <v>109</v>
      </c>
      <c r="C353" s="162" t="s">
        <v>1024</v>
      </c>
      <c r="D353" s="162" t="s">
        <v>1025</v>
      </c>
      <c r="E353" s="162" t="s">
        <v>1026</v>
      </c>
      <c r="F353" s="162" t="s">
        <v>1027</v>
      </c>
      <c r="G353" s="162" t="s">
        <v>87</v>
      </c>
      <c r="H353" s="162" t="s">
        <v>94</v>
      </c>
      <c r="I353" s="162" t="s">
        <v>94</v>
      </c>
      <c r="J353" s="162"/>
      <c r="K353" s="163">
        <v>0</v>
      </c>
      <c r="L353" s="163">
        <v>0</v>
      </c>
      <c r="M353" s="164">
        <v>5</v>
      </c>
    </row>
    <row r="354" spans="1:13" x14ac:dyDescent="0.25">
      <c r="A354" s="159" t="s">
        <v>264</v>
      </c>
      <c r="B354" s="159" t="s">
        <v>109</v>
      </c>
      <c r="C354" s="159" t="s">
        <v>1028</v>
      </c>
      <c r="D354" s="159" t="s">
        <v>281</v>
      </c>
      <c r="E354" s="159" t="s">
        <v>1029</v>
      </c>
      <c r="F354" s="159" t="s">
        <v>1030</v>
      </c>
      <c r="G354" s="159" t="s">
        <v>87</v>
      </c>
      <c r="H354" s="159" t="s">
        <v>94</v>
      </c>
      <c r="I354" s="159" t="s">
        <v>94</v>
      </c>
      <c r="J354" s="159"/>
      <c r="K354" s="160">
        <v>0</v>
      </c>
      <c r="L354" s="160">
        <v>0</v>
      </c>
      <c r="M354" s="161">
        <v>38</v>
      </c>
    </row>
    <row r="355" spans="1:13" x14ac:dyDescent="0.25">
      <c r="A355" s="162" t="s">
        <v>264</v>
      </c>
      <c r="B355" s="162" t="s">
        <v>109</v>
      </c>
      <c r="C355" s="162" t="s">
        <v>1024</v>
      </c>
      <c r="D355" s="162" t="s">
        <v>1031</v>
      </c>
      <c r="E355" s="162" t="s">
        <v>1032</v>
      </c>
      <c r="F355" s="162" t="s">
        <v>1033</v>
      </c>
      <c r="G355" s="162" t="s">
        <v>87</v>
      </c>
      <c r="H355" s="162" t="s">
        <v>94</v>
      </c>
      <c r="I355" s="162" t="s">
        <v>94</v>
      </c>
      <c r="J355" s="162"/>
      <c r="K355" s="163">
        <v>0</v>
      </c>
      <c r="L355" s="163">
        <v>0</v>
      </c>
      <c r="M355" s="164">
        <v>5</v>
      </c>
    </row>
    <row r="356" spans="1:13" x14ac:dyDescent="0.25">
      <c r="A356" s="159" t="s">
        <v>264</v>
      </c>
      <c r="B356" s="159" t="s">
        <v>109</v>
      </c>
      <c r="C356" s="159" t="s">
        <v>1024</v>
      </c>
      <c r="D356" s="159" t="s">
        <v>1034</v>
      </c>
      <c r="E356" s="159" t="s">
        <v>1035</v>
      </c>
      <c r="F356" s="159" t="s">
        <v>1036</v>
      </c>
      <c r="G356" s="159" t="s">
        <v>87</v>
      </c>
      <c r="H356" s="159" t="s">
        <v>94</v>
      </c>
      <c r="I356" s="159" t="s">
        <v>94</v>
      </c>
      <c r="J356" s="159"/>
      <c r="K356" s="160">
        <v>0</v>
      </c>
      <c r="L356" s="160">
        <v>0</v>
      </c>
      <c r="M356" s="161">
        <v>5</v>
      </c>
    </row>
    <row r="357" spans="1:13" x14ac:dyDescent="0.25">
      <c r="A357" s="162" t="s">
        <v>264</v>
      </c>
      <c r="B357" s="162" t="s">
        <v>109</v>
      </c>
      <c r="C357" s="162" t="s">
        <v>1024</v>
      </c>
      <c r="D357" s="162" t="s">
        <v>683</v>
      </c>
      <c r="E357" s="162" t="s">
        <v>1037</v>
      </c>
      <c r="F357" s="162" t="s">
        <v>1038</v>
      </c>
      <c r="G357" s="162" t="s">
        <v>87</v>
      </c>
      <c r="H357" s="162" t="s">
        <v>94</v>
      </c>
      <c r="I357" s="162" t="s">
        <v>94</v>
      </c>
      <c r="J357" s="162"/>
      <c r="K357" s="163">
        <v>0</v>
      </c>
      <c r="L357" s="163">
        <v>0</v>
      </c>
      <c r="M357" s="164">
        <v>27</v>
      </c>
    </row>
    <row r="358" spans="1:13" x14ac:dyDescent="0.25">
      <c r="A358" s="159" t="s">
        <v>264</v>
      </c>
      <c r="B358" s="159" t="s">
        <v>109</v>
      </c>
      <c r="C358" s="159" t="s">
        <v>1024</v>
      </c>
      <c r="D358" s="159" t="s">
        <v>1039</v>
      </c>
      <c r="E358" s="159" t="s">
        <v>1040</v>
      </c>
      <c r="F358" s="159" t="s">
        <v>1041</v>
      </c>
      <c r="G358" s="159" t="s">
        <v>87</v>
      </c>
      <c r="H358" s="159" t="s">
        <v>94</v>
      </c>
      <c r="I358" s="159" t="s">
        <v>94</v>
      </c>
      <c r="J358" s="159" t="s">
        <v>276</v>
      </c>
      <c r="K358" s="160">
        <v>11</v>
      </c>
      <c r="L358" s="160">
        <v>0</v>
      </c>
      <c r="M358" s="161">
        <v>11</v>
      </c>
    </row>
    <row r="359" spans="1:13" x14ac:dyDescent="0.25">
      <c r="A359" s="162" t="s">
        <v>264</v>
      </c>
      <c r="B359" s="162" t="s">
        <v>109</v>
      </c>
      <c r="C359" s="162" t="s">
        <v>1028</v>
      </c>
      <c r="D359" s="162" t="s">
        <v>281</v>
      </c>
      <c r="E359" s="162" t="s">
        <v>1042</v>
      </c>
      <c r="F359" s="162" t="s">
        <v>1030</v>
      </c>
      <c r="G359" s="162" t="s">
        <v>125</v>
      </c>
      <c r="H359" s="162" t="s">
        <v>94</v>
      </c>
      <c r="I359" s="162" t="s">
        <v>94</v>
      </c>
      <c r="J359" s="162"/>
      <c r="K359" s="163">
        <v>0</v>
      </c>
      <c r="L359" s="163">
        <v>0</v>
      </c>
      <c r="M359" s="164">
        <v>29</v>
      </c>
    </row>
    <row r="360" spans="1:13" x14ac:dyDescent="0.25">
      <c r="A360" s="159" t="s">
        <v>264</v>
      </c>
      <c r="B360" s="159" t="s">
        <v>109</v>
      </c>
      <c r="C360" s="159" t="s">
        <v>863</v>
      </c>
      <c r="D360" s="159" t="s">
        <v>666</v>
      </c>
      <c r="E360" s="159" t="s">
        <v>1043</v>
      </c>
      <c r="F360" s="159" t="s">
        <v>1044</v>
      </c>
      <c r="G360" s="159" t="s">
        <v>87</v>
      </c>
      <c r="H360" s="159" t="s">
        <v>91</v>
      </c>
      <c r="I360" s="159" t="s">
        <v>94</v>
      </c>
      <c r="J360" s="159"/>
      <c r="K360" s="160">
        <v>0</v>
      </c>
      <c r="L360" s="160">
        <v>0</v>
      </c>
      <c r="M360" s="161">
        <v>38</v>
      </c>
    </row>
    <row r="361" spans="1:13" x14ac:dyDescent="0.25">
      <c r="A361" s="162" t="s">
        <v>264</v>
      </c>
      <c r="B361" s="162" t="s">
        <v>109</v>
      </c>
      <c r="C361" s="162" t="s">
        <v>863</v>
      </c>
      <c r="D361" s="162" t="s">
        <v>666</v>
      </c>
      <c r="E361" s="162" t="s">
        <v>1045</v>
      </c>
      <c r="F361" s="162" t="s">
        <v>1044</v>
      </c>
      <c r="G361" s="162" t="s">
        <v>125</v>
      </c>
      <c r="H361" s="162" t="s">
        <v>91</v>
      </c>
      <c r="I361" s="162" t="s">
        <v>94</v>
      </c>
      <c r="J361" s="162"/>
      <c r="K361" s="163">
        <v>0</v>
      </c>
      <c r="L361" s="163">
        <v>0</v>
      </c>
      <c r="M361" s="164">
        <v>38</v>
      </c>
    </row>
    <row r="362" spans="1:13" x14ac:dyDescent="0.25">
      <c r="A362" s="159" t="s">
        <v>264</v>
      </c>
      <c r="B362" s="159" t="s">
        <v>109</v>
      </c>
      <c r="C362" s="159" t="s">
        <v>863</v>
      </c>
      <c r="D362" s="159" t="s">
        <v>666</v>
      </c>
      <c r="E362" s="159" t="s">
        <v>1046</v>
      </c>
      <c r="F362" s="159" t="s">
        <v>1044</v>
      </c>
      <c r="G362" s="159" t="s">
        <v>139</v>
      </c>
      <c r="H362" s="159" t="s">
        <v>94</v>
      </c>
      <c r="I362" s="159" t="s">
        <v>94</v>
      </c>
      <c r="J362" s="159"/>
      <c r="K362" s="160">
        <v>0</v>
      </c>
      <c r="L362" s="160">
        <v>0</v>
      </c>
      <c r="M362" s="161">
        <v>33</v>
      </c>
    </row>
    <row r="363" spans="1:13" x14ac:dyDescent="0.25">
      <c r="A363" s="162" t="s">
        <v>264</v>
      </c>
      <c r="B363" s="162" t="s">
        <v>109</v>
      </c>
      <c r="C363" s="162" t="s">
        <v>863</v>
      </c>
      <c r="D363" s="162" t="s">
        <v>844</v>
      </c>
      <c r="E363" s="162" t="s">
        <v>1047</v>
      </c>
      <c r="F363" s="162" t="s">
        <v>974</v>
      </c>
      <c r="G363" s="162" t="s">
        <v>125</v>
      </c>
      <c r="H363" s="162" t="s">
        <v>94</v>
      </c>
      <c r="I363" s="162" t="s">
        <v>94</v>
      </c>
      <c r="J363" s="162"/>
      <c r="K363" s="163">
        <v>0</v>
      </c>
      <c r="L363" s="163">
        <v>0</v>
      </c>
      <c r="M363" s="164">
        <v>12</v>
      </c>
    </row>
    <row r="364" spans="1:13" x14ac:dyDescent="0.25">
      <c r="A364" s="159" t="s">
        <v>264</v>
      </c>
      <c r="B364" s="159" t="s">
        <v>109</v>
      </c>
      <c r="C364" s="159" t="s">
        <v>863</v>
      </c>
      <c r="D364" s="159" t="s">
        <v>666</v>
      </c>
      <c r="E364" s="159" t="s">
        <v>1048</v>
      </c>
      <c r="F364" s="159" t="s">
        <v>1044</v>
      </c>
      <c r="G364" s="159" t="s">
        <v>148</v>
      </c>
      <c r="H364" s="159" t="s">
        <v>94</v>
      </c>
      <c r="I364" s="159" t="s">
        <v>94</v>
      </c>
      <c r="J364" s="159" t="s">
        <v>280</v>
      </c>
      <c r="K364" s="160">
        <v>0</v>
      </c>
      <c r="L364" s="160">
        <v>38</v>
      </c>
      <c r="M364" s="161">
        <v>38</v>
      </c>
    </row>
    <row r="365" spans="1:13" x14ac:dyDescent="0.25">
      <c r="A365" s="162" t="s">
        <v>264</v>
      </c>
      <c r="B365" s="162" t="s">
        <v>109</v>
      </c>
      <c r="C365" s="162" t="s">
        <v>863</v>
      </c>
      <c r="D365" s="162" t="s">
        <v>864</v>
      </c>
      <c r="E365" s="162" t="s">
        <v>1049</v>
      </c>
      <c r="F365" s="162" t="s">
        <v>866</v>
      </c>
      <c r="G365" s="162" t="s">
        <v>125</v>
      </c>
      <c r="H365" s="162" t="s">
        <v>94</v>
      </c>
      <c r="I365" s="162" t="s">
        <v>94</v>
      </c>
      <c r="J365" s="162" t="s">
        <v>280</v>
      </c>
      <c r="K365" s="163">
        <v>0</v>
      </c>
      <c r="L365" s="163">
        <v>37</v>
      </c>
      <c r="M365" s="164">
        <v>37</v>
      </c>
    </row>
    <row r="366" spans="1:13" x14ac:dyDescent="0.25">
      <c r="A366" s="159" t="s">
        <v>264</v>
      </c>
      <c r="B366" s="159" t="s">
        <v>109</v>
      </c>
      <c r="C366" s="159" t="s">
        <v>1024</v>
      </c>
      <c r="D366" s="159" t="s">
        <v>312</v>
      </c>
      <c r="E366" s="159" t="s">
        <v>1050</v>
      </c>
      <c r="F366" s="159" t="s">
        <v>1051</v>
      </c>
      <c r="G366" s="159" t="s">
        <v>87</v>
      </c>
      <c r="H366" s="159" t="s">
        <v>91</v>
      </c>
      <c r="I366" s="159" t="s">
        <v>94</v>
      </c>
      <c r="J366" s="159"/>
      <c r="K366" s="160">
        <v>0</v>
      </c>
      <c r="L366" s="160">
        <v>0</v>
      </c>
      <c r="M366" s="161">
        <v>3</v>
      </c>
    </row>
    <row r="367" spans="1:13" x14ac:dyDescent="0.25">
      <c r="A367" s="162" t="s">
        <v>264</v>
      </c>
      <c r="B367" s="162" t="s">
        <v>109</v>
      </c>
      <c r="C367" s="162" t="s">
        <v>1015</v>
      </c>
      <c r="D367" s="162" t="s">
        <v>1052</v>
      </c>
      <c r="E367" s="162" t="s">
        <v>1053</v>
      </c>
      <c r="F367" s="162" t="s">
        <v>1054</v>
      </c>
      <c r="G367" s="162" t="s">
        <v>87</v>
      </c>
      <c r="H367" s="162" t="s">
        <v>94</v>
      </c>
      <c r="I367" s="162" t="s">
        <v>94</v>
      </c>
      <c r="J367" s="162"/>
      <c r="K367" s="163">
        <v>0</v>
      </c>
      <c r="L367" s="163">
        <v>0</v>
      </c>
      <c r="M367" s="164">
        <v>17</v>
      </c>
    </row>
    <row r="368" spans="1:13" x14ac:dyDescent="0.25">
      <c r="A368" s="159" t="s">
        <v>264</v>
      </c>
      <c r="B368" s="159" t="s">
        <v>109</v>
      </c>
      <c r="C368" s="159" t="s">
        <v>1015</v>
      </c>
      <c r="D368" s="159" t="s">
        <v>411</v>
      </c>
      <c r="E368" s="159" t="s">
        <v>1055</v>
      </c>
      <c r="F368" s="159" t="s">
        <v>1056</v>
      </c>
      <c r="G368" s="159" t="s">
        <v>125</v>
      </c>
      <c r="H368" s="159" t="s">
        <v>94</v>
      </c>
      <c r="I368" s="159" t="s">
        <v>94</v>
      </c>
      <c r="J368" s="159"/>
      <c r="K368" s="160">
        <v>0</v>
      </c>
      <c r="L368" s="160">
        <v>0</v>
      </c>
      <c r="M368" s="161">
        <v>16</v>
      </c>
    </row>
    <row r="369" spans="1:13" x14ac:dyDescent="0.25">
      <c r="A369" s="162" t="s">
        <v>264</v>
      </c>
      <c r="B369" s="162" t="s">
        <v>109</v>
      </c>
      <c r="C369" s="162" t="s">
        <v>863</v>
      </c>
      <c r="D369" s="162" t="s">
        <v>844</v>
      </c>
      <c r="E369" s="162" t="s">
        <v>1057</v>
      </c>
      <c r="F369" s="162" t="s">
        <v>974</v>
      </c>
      <c r="G369" s="162" t="s">
        <v>139</v>
      </c>
      <c r="H369" s="162" t="s">
        <v>94</v>
      </c>
      <c r="I369" s="162" t="s">
        <v>94</v>
      </c>
      <c r="J369" s="162" t="s">
        <v>280</v>
      </c>
      <c r="K369" s="163">
        <v>0</v>
      </c>
      <c r="L369" s="163">
        <v>12</v>
      </c>
      <c r="M369" s="164">
        <v>12</v>
      </c>
    </row>
    <row r="370" spans="1:13" x14ac:dyDescent="0.25">
      <c r="A370" s="159" t="s">
        <v>264</v>
      </c>
      <c r="B370" s="159" t="s">
        <v>109</v>
      </c>
      <c r="C370" s="159" t="s">
        <v>1058</v>
      </c>
      <c r="D370" s="159" t="s">
        <v>686</v>
      </c>
      <c r="E370" s="159" t="s">
        <v>1059</v>
      </c>
      <c r="F370" s="159" t="s">
        <v>1060</v>
      </c>
      <c r="G370" s="159" t="s">
        <v>87</v>
      </c>
      <c r="H370" s="159" t="s">
        <v>94</v>
      </c>
      <c r="I370" s="159" t="s">
        <v>94</v>
      </c>
      <c r="J370" s="159" t="s">
        <v>276</v>
      </c>
      <c r="K370" s="160">
        <v>4</v>
      </c>
      <c r="L370" s="160">
        <v>0</v>
      </c>
      <c r="M370" s="161">
        <v>4</v>
      </c>
    </row>
    <row r="371" spans="1:13" x14ac:dyDescent="0.25">
      <c r="A371" s="162" t="s">
        <v>264</v>
      </c>
      <c r="B371" s="162" t="s">
        <v>109</v>
      </c>
      <c r="C371" s="162" t="s">
        <v>1058</v>
      </c>
      <c r="D371" s="162" t="s">
        <v>1061</v>
      </c>
      <c r="E371" s="162" t="s">
        <v>1062</v>
      </c>
      <c r="F371" s="162" t="s">
        <v>1063</v>
      </c>
      <c r="G371" s="162" t="s">
        <v>87</v>
      </c>
      <c r="H371" s="162" t="s">
        <v>94</v>
      </c>
      <c r="I371" s="162" t="s">
        <v>94</v>
      </c>
      <c r="J371" s="162"/>
      <c r="K371" s="163">
        <v>0</v>
      </c>
      <c r="L371" s="163">
        <v>0</v>
      </c>
      <c r="M371" s="164">
        <v>3</v>
      </c>
    </row>
    <row r="372" spans="1:13" x14ac:dyDescent="0.25">
      <c r="A372" s="159" t="s">
        <v>264</v>
      </c>
      <c r="B372" s="159" t="s">
        <v>109</v>
      </c>
      <c r="C372" s="159" t="s">
        <v>1012</v>
      </c>
      <c r="D372" s="159" t="s">
        <v>1064</v>
      </c>
      <c r="E372" s="159" t="s">
        <v>1065</v>
      </c>
      <c r="F372" s="159" t="s">
        <v>1066</v>
      </c>
      <c r="G372" s="159" t="s">
        <v>125</v>
      </c>
      <c r="H372" s="159" t="s">
        <v>94</v>
      </c>
      <c r="I372" s="159" t="s">
        <v>94</v>
      </c>
      <c r="J372" s="159"/>
      <c r="K372" s="160">
        <v>0</v>
      </c>
      <c r="L372" s="160">
        <v>0</v>
      </c>
      <c r="M372" s="161">
        <v>22</v>
      </c>
    </row>
    <row r="373" spans="1:13" x14ac:dyDescent="0.25">
      <c r="A373" s="162" t="s">
        <v>264</v>
      </c>
      <c r="B373" s="162" t="s">
        <v>109</v>
      </c>
      <c r="C373" s="162" t="s">
        <v>1067</v>
      </c>
      <c r="D373" s="162" t="s">
        <v>1068</v>
      </c>
      <c r="E373" s="162" t="s">
        <v>1069</v>
      </c>
      <c r="F373" s="162" t="s">
        <v>1070</v>
      </c>
      <c r="G373" s="162" t="s">
        <v>87</v>
      </c>
      <c r="H373" s="162" t="s">
        <v>94</v>
      </c>
      <c r="I373" s="162" t="s">
        <v>94</v>
      </c>
      <c r="J373" s="162"/>
      <c r="K373" s="163">
        <v>0</v>
      </c>
      <c r="L373" s="163">
        <v>0</v>
      </c>
      <c r="M373" s="164">
        <v>1</v>
      </c>
    </row>
    <row r="374" spans="1:13" x14ac:dyDescent="0.25">
      <c r="A374" s="159" t="s">
        <v>264</v>
      </c>
      <c r="B374" s="159" t="s">
        <v>109</v>
      </c>
      <c r="C374" s="159" t="s">
        <v>1058</v>
      </c>
      <c r="D374" s="159" t="s">
        <v>1071</v>
      </c>
      <c r="E374" s="159" t="s">
        <v>1072</v>
      </c>
      <c r="F374" s="159" t="s">
        <v>1073</v>
      </c>
      <c r="G374" s="159" t="s">
        <v>87</v>
      </c>
      <c r="H374" s="159" t="s">
        <v>94</v>
      </c>
      <c r="I374" s="159" t="s">
        <v>94</v>
      </c>
      <c r="J374" s="159" t="s">
        <v>276</v>
      </c>
      <c r="K374" s="160">
        <v>3</v>
      </c>
      <c r="L374" s="160">
        <v>0</v>
      </c>
      <c r="M374" s="161">
        <v>3</v>
      </c>
    </row>
    <row r="375" spans="1:13" x14ac:dyDescent="0.25">
      <c r="A375" s="162" t="s">
        <v>264</v>
      </c>
      <c r="B375" s="162" t="s">
        <v>109</v>
      </c>
      <c r="C375" s="162" t="s">
        <v>1067</v>
      </c>
      <c r="D375" s="162" t="s">
        <v>762</v>
      </c>
      <c r="E375" s="162" t="s">
        <v>1074</v>
      </c>
      <c r="F375" s="162" t="s">
        <v>1075</v>
      </c>
      <c r="G375" s="162" t="s">
        <v>87</v>
      </c>
      <c r="H375" s="162" t="s">
        <v>94</v>
      </c>
      <c r="I375" s="162" t="s">
        <v>94</v>
      </c>
      <c r="J375" s="162" t="s">
        <v>276</v>
      </c>
      <c r="K375" s="163">
        <v>3</v>
      </c>
      <c r="L375" s="163">
        <v>0</v>
      </c>
      <c r="M375" s="164">
        <v>3</v>
      </c>
    </row>
    <row r="376" spans="1:13" x14ac:dyDescent="0.25">
      <c r="A376" s="159" t="s">
        <v>264</v>
      </c>
      <c r="B376" s="159" t="s">
        <v>109</v>
      </c>
      <c r="C376" s="159" t="s">
        <v>945</v>
      </c>
      <c r="D376" s="159" t="s">
        <v>1076</v>
      </c>
      <c r="E376" s="159" t="s">
        <v>1077</v>
      </c>
      <c r="F376" s="159" t="s">
        <v>1078</v>
      </c>
      <c r="G376" s="159" t="s">
        <v>87</v>
      </c>
      <c r="H376" s="159" t="s">
        <v>94</v>
      </c>
      <c r="I376" s="159" t="s">
        <v>94</v>
      </c>
      <c r="J376" s="159"/>
      <c r="K376" s="160">
        <v>0</v>
      </c>
      <c r="L376" s="160">
        <v>0</v>
      </c>
      <c r="M376" s="161">
        <v>33</v>
      </c>
    </row>
    <row r="377" spans="1:13" x14ac:dyDescent="0.25">
      <c r="A377" s="162" t="s">
        <v>264</v>
      </c>
      <c r="B377" s="162" t="s">
        <v>109</v>
      </c>
      <c r="C377" s="162" t="s">
        <v>945</v>
      </c>
      <c r="D377" s="162" t="s">
        <v>782</v>
      </c>
      <c r="E377" s="162" t="s">
        <v>1079</v>
      </c>
      <c r="F377" s="162" t="s">
        <v>1080</v>
      </c>
      <c r="G377" s="162" t="s">
        <v>87</v>
      </c>
      <c r="H377" s="162" t="s">
        <v>94</v>
      </c>
      <c r="I377" s="162" t="s">
        <v>94</v>
      </c>
      <c r="J377" s="162" t="s">
        <v>276</v>
      </c>
      <c r="K377" s="163">
        <v>10</v>
      </c>
      <c r="L377" s="163">
        <v>0</v>
      </c>
      <c r="M377" s="164">
        <v>10</v>
      </c>
    </row>
    <row r="378" spans="1:13" x14ac:dyDescent="0.25">
      <c r="A378" s="159" t="s">
        <v>264</v>
      </c>
      <c r="B378" s="159" t="s">
        <v>109</v>
      </c>
      <c r="C378" s="159" t="s">
        <v>945</v>
      </c>
      <c r="D378" s="159" t="s">
        <v>1081</v>
      </c>
      <c r="E378" s="159" t="s">
        <v>1082</v>
      </c>
      <c r="F378" s="159" t="s">
        <v>1083</v>
      </c>
      <c r="G378" s="159" t="s">
        <v>87</v>
      </c>
      <c r="H378" s="159" t="s">
        <v>94</v>
      </c>
      <c r="I378" s="159" t="s">
        <v>94</v>
      </c>
      <c r="J378" s="159"/>
      <c r="K378" s="160">
        <v>0</v>
      </c>
      <c r="L378" s="160">
        <v>0</v>
      </c>
      <c r="M378" s="161">
        <v>27</v>
      </c>
    </row>
    <row r="379" spans="1:13" x14ac:dyDescent="0.25">
      <c r="A379" s="162" t="s">
        <v>264</v>
      </c>
      <c r="B379" s="162" t="s">
        <v>109</v>
      </c>
      <c r="C379" s="162" t="s">
        <v>945</v>
      </c>
      <c r="D379" s="162" t="s">
        <v>1084</v>
      </c>
      <c r="E379" s="162" t="s">
        <v>1085</v>
      </c>
      <c r="F379" s="162" t="s">
        <v>1086</v>
      </c>
      <c r="G379" s="162" t="s">
        <v>87</v>
      </c>
      <c r="H379" s="162" t="s">
        <v>94</v>
      </c>
      <c r="I379" s="162" t="s">
        <v>94</v>
      </c>
      <c r="J379" s="162" t="s">
        <v>276</v>
      </c>
      <c r="K379" s="163">
        <v>19</v>
      </c>
      <c r="L379" s="163">
        <v>0</v>
      </c>
      <c r="M379" s="164">
        <v>19</v>
      </c>
    </row>
    <row r="380" spans="1:13" x14ac:dyDescent="0.25">
      <c r="A380" s="159" t="s">
        <v>264</v>
      </c>
      <c r="B380" s="159" t="s">
        <v>109</v>
      </c>
      <c r="C380" s="159" t="s">
        <v>945</v>
      </c>
      <c r="D380" s="159" t="s">
        <v>1084</v>
      </c>
      <c r="E380" s="159" t="s">
        <v>1087</v>
      </c>
      <c r="F380" s="159" t="s">
        <v>1086</v>
      </c>
      <c r="G380" s="159" t="s">
        <v>125</v>
      </c>
      <c r="H380" s="159" t="s">
        <v>94</v>
      </c>
      <c r="I380" s="159" t="s">
        <v>94</v>
      </c>
      <c r="J380" s="159" t="s">
        <v>276</v>
      </c>
      <c r="K380" s="160">
        <v>28</v>
      </c>
      <c r="L380" s="160">
        <v>0</v>
      </c>
      <c r="M380" s="161">
        <v>28</v>
      </c>
    </row>
    <row r="381" spans="1:13" x14ac:dyDescent="0.25">
      <c r="A381" s="162" t="s">
        <v>264</v>
      </c>
      <c r="B381" s="162" t="s">
        <v>109</v>
      </c>
      <c r="C381" s="162" t="s">
        <v>945</v>
      </c>
      <c r="D381" s="162" t="s">
        <v>782</v>
      </c>
      <c r="E381" s="162" t="s">
        <v>1088</v>
      </c>
      <c r="F381" s="162" t="s">
        <v>1080</v>
      </c>
      <c r="G381" s="162" t="s">
        <v>125</v>
      </c>
      <c r="H381" s="162" t="s">
        <v>94</v>
      </c>
      <c r="I381" s="162" t="s">
        <v>94</v>
      </c>
      <c r="J381" s="162" t="s">
        <v>276</v>
      </c>
      <c r="K381" s="163">
        <v>11</v>
      </c>
      <c r="L381" s="163">
        <v>0</v>
      </c>
      <c r="M381" s="164">
        <v>11</v>
      </c>
    </row>
    <row r="382" spans="1:13" x14ac:dyDescent="0.25">
      <c r="A382" s="159" t="s">
        <v>264</v>
      </c>
      <c r="B382" s="159" t="s">
        <v>109</v>
      </c>
      <c r="C382" s="159" t="s">
        <v>1015</v>
      </c>
      <c r="D382" s="159" t="s">
        <v>411</v>
      </c>
      <c r="E382" s="159" t="s">
        <v>1089</v>
      </c>
      <c r="F382" s="159" t="s">
        <v>1056</v>
      </c>
      <c r="G382" s="159" t="s">
        <v>139</v>
      </c>
      <c r="H382" s="159" t="s">
        <v>94</v>
      </c>
      <c r="I382" s="159" t="s">
        <v>94</v>
      </c>
      <c r="J382" s="159"/>
      <c r="K382" s="160">
        <v>0</v>
      </c>
      <c r="L382" s="160">
        <v>0</v>
      </c>
      <c r="M382" s="161">
        <v>22</v>
      </c>
    </row>
    <row r="383" spans="1:13" x14ac:dyDescent="0.25">
      <c r="A383" s="162" t="s">
        <v>264</v>
      </c>
      <c r="B383" s="162" t="s">
        <v>109</v>
      </c>
      <c r="C383" s="162" t="s">
        <v>1012</v>
      </c>
      <c r="D383" s="162" t="s">
        <v>1064</v>
      </c>
      <c r="E383" s="162" t="s">
        <v>1090</v>
      </c>
      <c r="F383" s="162" t="s">
        <v>1066</v>
      </c>
      <c r="G383" s="162" t="s">
        <v>139</v>
      </c>
      <c r="H383" s="162" t="s">
        <v>94</v>
      </c>
      <c r="I383" s="162" t="s">
        <v>94</v>
      </c>
      <c r="J383" s="162"/>
      <c r="K383" s="163">
        <v>0</v>
      </c>
      <c r="L383" s="163">
        <v>0</v>
      </c>
      <c r="M383" s="164">
        <v>22</v>
      </c>
    </row>
    <row r="384" spans="1:13" x14ac:dyDescent="0.25">
      <c r="A384" s="159" t="s">
        <v>264</v>
      </c>
      <c r="B384" s="159" t="s">
        <v>109</v>
      </c>
      <c r="C384" s="159" t="s">
        <v>1024</v>
      </c>
      <c r="D384" s="159" t="s">
        <v>683</v>
      </c>
      <c r="E384" s="159" t="s">
        <v>1091</v>
      </c>
      <c r="F384" s="159" t="s">
        <v>1038</v>
      </c>
      <c r="G384" s="159" t="s">
        <v>139</v>
      </c>
      <c r="H384" s="159" t="s">
        <v>94</v>
      </c>
      <c r="I384" s="159" t="s">
        <v>94</v>
      </c>
      <c r="J384" s="159"/>
      <c r="K384" s="160">
        <v>0</v>
      </c>
      <c r="L384" s="160">
        <v>0</v>
      </c>
      <c r="M384" s="161">
        <v>22</v>
      </c>
    </row>
    <row r="385" spans="1:13" x14ac:dyDescent="0.25">
      <c r="A385" s="162" t="s">
        <v>264</v>
      </c>
      <c r="B385" s="162" t="s">
        <v>109</v>
      </c>
      <c r="C385" s="162" t="s">
        <v>1015</v>
      </c>
      <c r="D385" s="162" t="s">
        <v>1052</v>
      </c>
      <c r="E385" s="162" t="s">
        <v>1092</v>
      </c>
      <c r="F385" s="162" t="s">
        <v>1054</v>
      </c>
      <c r="G385" s="162" t="s">
        <v>125</v>
      </c>
      <c r="H385" s="162" t="s">
        <v>94</v>
      </c>
      <c r="I385" s="162" t="s">
        <v>94</v>
      </c>
      <c r="J385" s="162"/>
      <c r="K385" s="163">
        <v>0</v>
      </c>
      <c r="L385" s="163">
        <v>0</v>
      </c>
      <c r="M385" s="164">
        <v>13</v>
      </c>
    </row>
    <row r="386" spans="1:13" x14ac:dyDescent="0.25">
      <c r="A386" s="159" t="s">
        <v>264</v>
      </c>
      <c r="B386" s="159" t="s">
        <v>109</v>
      </c>
      <c r="C386" s="159" t="s">
        <v>1015</v>
      </c>
      <c r="D386" s="159" t="s">
        <v>1021</v>
      </c>
      <c r="E386" s="159" t="s">
        <v>1093</v>
      </c>
      <c r="F386" s="159" t="s">
        <v>1023</v>
      </c>
      <c r="G386" s="159" t="s">
        <v>125</v>
      </c>
      <c r="H386" s="159" t="s">
        <v>94</v>
      </c>
      <c r="I386" s="159" t="s">
        <v>94</v>
      </c>
      <c r="J386" s="159" t="s">
        <v>276</v>
      </c>
      <c r="K386" s="160">
        <v>13</v>
      </c>
      <c r="L386" s="160">
        <v>0</v>
      </c>
      <c r="M386" s="161">
        <v>13</v>
      </c>
    </row>
    <row r="387" spans="1:13" x14ac:dyDescent="0.25">
      <c r="A387" s="162" t="s">
        <v>264</v>
      </c>
      <c r="B387" s="162" t="s">
        <v>109</v>
      </c>
      <c r="C387" s="162" t="s">
        <v>1015</v>
      </c>
      <c r="D387" s="162" t="s">
        <v>1018</v>
      </c>
      <c r="E387" s="162" t="s">
        <v>1094</v>
      </c>
      <c r="F387" s="162" t="s">
        <v>1020</v>
      </c>
      <c r="G387" s="162" t="s">
        <v>125</v>
      </c>
      <c r="H387" s="162" t="s">
        <v>94</v>
      </c>
      <c r="I387" s="162" t="s">
        <v>94</v>
      </c>
      <c r="J387" s="162"/>
      <c r="K387" s="163">
        <v>0</v>
      </c>
      <c r="L387" s="163">
        <v>0</v>
      </c>
      <c r="M387" s="164">
        <v>13</v>
      </c>
    </row>
    <row r="388" spans="1:13" x14ac:dyDescent="0.25">
      <c r="A388" s="159" t="s">
        <v>264</v>
      </c>
      <c r="B388" s="159" t="s">
        <v>109</v>
      </c>
      <c r="C388" s="159" t="s">
        <v>1012</v>
      </c>
      <c r="D388" s="159" t="s">
        <v>686</v>
      </c>
      <c r="E388" s="159" t="s">
        <v>1095</v>
      </c>
      <c r="F388" s="159" t="s">
        <v>1014</v>
      </c>
      <c r="G388" s="159" t="s">
        <v>125</v>
      </c>
      <c r="H388" s="159" t="s">
        <v>94</v>
      </c>
      <c r="I388" s="159" t="s">
        <v>94</v>
      </c>
      <c r="J388" s="159"/>
      <c r="K388" s="160">
        <v>0</v>
      </c>
      <c r="L388" s="160">
        <v>0</v>
      </c>
      <c r="M388" s="161">
        <v>13</v>
      </c>
    </row>
    <row r="389" spans="1:13" x14ac:dyDescent="0.25">
      <c r="A389" s="162" t="s">
        <v>264</v>
      </c>
      <c r="B389" s="162" t="s">
        <v>109</v>
      </c>
      <c r="C389" s="162" t="s">
        <v>277</v>
      </c>
      <c r="D389" s="162" t="s">
        <v>1096</v>
      </c>
      <c r="E389" s="162" t="s">
        <v>1097</v>
      </c>
      <c r="F389" s="162" t="s">
        <v>1098</v>
      </c>
      <c r="G389" s="162" t="s">
        <v>796</v>
      </c>
      <c r="H389" s="162" t="s">
        <v>91</v>
      </c>
      <c r="I389" s="162" t="s">
        <v>94</v>
      </c>
      <c r="J389" s="162"/>
      <c r="K389" s="163">
        <v>0</v>
      </c>
      <c r="L389" s="163">
        <v>0</v>
      </c>
      <c r="M389" s="164">
        <v>19</v>
      </c>
    </row>
    <row r="390" spans="1:13" x14ac:dyDescent="0.25">
      <c r="A390" s="159" t="s">
        <v>264</v>
      </c>
      <c r="B390" s="159" t="s">
        <v>109</v>
      </c>
      <c r="C390" s="159" t="s">
        <v>270</v>
      </c>
      <c r="D390" s="159" t="s">
        <v>942</v>
      </c>
      <c r="E390" s="159" t="s">
        <v>1099</v>
      </c>
      <c r="F390" s="159" t="s">
        <v>1100</v>
      </c>
      <c r="G390" s="159" t="s">
        <v>87</v>
      </c>
      <c r="H390" s="159" t="s">
        <v>94</v>
      </c>
      <c r="I390" s="159" t="s">
        <v>94</v>
      </c>
      <c r="J390" s="159" t="s">
        <v>276</v>
      </c>
      <c r="K390" s="160">
        <v>3</v>
      </c>
      <c r="L390" s="160">
        <v>0</v>
      </c>
      <c r="M390" s="161">
        <v>3</v>
      </c>
    </row>
    <row r="391" spans="1:13" x14ac:dyDescent="0.25">
      <c r="A391" s="162" t="s">
        <v>264</v>
      </c>
      <c r="B391" s="162" t="s">
        <v>109</v>
      </c>
      <c r="C391" s="162" t="s">
        <v>270</v>
      </c>
      <c r="D391" s="162" t="s">
        <v>942</v>
      </c>
      <c r="E391" s="162" t="s">
        <v>1101</v>
      </c>
      <c r="F391" s="162" t="s">
        <v>1100</v>
      </c>
      <c r="G391" s="162" t="s">
        <v>125</v>
      </c>
      <c r="H391" s="162" t="s">
        <v>94</v>
      </c>
      <c r="I391" s="162" t="s">
        <v>94</v>
      </c>
      <c r="J391" s="162" t="s">
        <v>276</v>
      </c>
      <c r="K391" s="163">
        <v>3</v>
      </c>
      <c r="L391" s="163">
        <v>0</v>
      </c>
      <c r="M391" s="164">
        <v>3</v>
      </c>
    </row>
    <row r="392" spans="1:13" x14ac:dyDescent="0.25">
      <c r="A392" s="159" t="s">
        <v>264</v>
      </c>
      <c r="B392" s="159" t="s">
        <v>109</v>
      </c>
      <c r="C392" s="159" t="s">
        <v>270</v>
      </c>
      <c r="D392" s="159" t="s">
        <v>942</v>
      </c>
      <c r="E392" s="159" t="s">
        <v>1102</v>
      </c>
      <c r="F392" s="159" t="s">
        <v>1100</v>
      </c>
      <c r="G392" s="159" t="s">
        <v>139</v>
      </c>
      <c r="H392" s="159" t="s">
        <v>94</v>
      </c>
      <c r="I392" s="159" t="s">
        <v>94</v>
      </c>
      <c r="J392" s="159" t="s">
        <v>276</v>
      </c>
      <c r="K392" s="160">
        <v>0</v>
      </c>
      <c r="L392" s="160">
        <v>0</v>
      </c>
      <c r="M392" s="161">
        <v>0</v>
      </c>
    </row>
    <row r="393" spans="1:13" x14ac:dyDescent="0.25">
      <c r="A393" s="162" t="s">
        <v>264</v>
      </c>
      <c r="B393" s="162" t="s">
        <v>109</v>
      </c>
      <c r="C393" s="162" t="s">
        <v>277</v>
      </c>
      <c r="D393" s="162" t="s">
        <v>942</v>
      </c>
      <c r="E393" s="162" t="s">
        <v>1103</v>
      </c>
      <c r="F393" s="162" t="s">
        <v>1104</v>
      </c>
      <c r="G393" s="162" t="s">
        <v>87</v>
      </c>
      <c r="H393" s="162" t="s">
        <v>94</v>
      </c>
      <c r="I393" s="162" t="s">
        <v>94</v>
      </c>
      <c r="J393" s="162" t="s">
        <v>276</v>
      </c>
      <c r="K393" s="163">
        <v>1</v>
      </c>
      <c r="L393" s="163">
        <v>0</v>
      </c>
      <c r="M393" s="164">
        <v>1</v>
      </c>
    </row>
    <row r="394" spans="1:13" x14ac:dyDescent="0.25">
      <c r="A394" s="159" t="s">
        <v>264</v>
      </c>
      <c r="B394" s="159" t="s">
        <v>109</v>
      </c>
      <c r="C394" s="159" t="s">
        <v>277</v>
      </c>
      <c r="D394" s="159" t="s">
        <v>942</v>
      </c>
      <c r="E394" s="159" t="s">
        <v>1105</v>
      </c>
      <c r="F394" s="159" t="s">
        <v>1104</v>
      </c>
      <c r="G394" s="159" t="s">
        <v>125</v>
      </c>
      <c r="H394" s="159" t="s">
        <v>94</v>
      </c>
      <c r="I394" s="159" t="s">
        <v>94</v>
      </c>
      <c r="J394" s="159" t="s">
        <v>276</v>
      </c>
      <c r="K394" s="160">
        <v>0</v>
      </c>
      <c r="L394" s="160">
        <v>0</v>
      </c>
      <c r="M394" s="161">
        <v>0</v>
      </c>
    </row>
    <row r="395" spans="1:13" x14ac:dyDescent="0.25">
      <c r="A395" s="162" t="s">
        <v>264</v>
      </c>
      <c r="B395" s="162" t="s">
        <v>109</v>
      </c>
      <c r="C395" s="162" t="s">
        <v>277</v>
      </c>
      <c r="D395" s="162" t="s">
        <v>942</v>
      </c>
      <c r="E395" s="162" t="s">
        <v>1106</v>
      </c>
      <c r="F395" s="162" t="s">
        <v>1104</v>
      </c>
      <c r="G395" s="162" t="s">
        <v>139</v>
      </c>
      <c r="H395" s="162" t="s">
        <v>94</v>
      </c>
      <c r="I395" s="162" t="s">
        <v>94</v>
      </c>
      <c r="J395" s="162" t="s">
        <v>276</v>
      </c>
      <c r="K395" s="163">
        <v>0</v>
      </c>
      <c r="L395" s="163">
        <v>0</v>
      </c>
      <c r="M395" s="164">
        <v>0</v>
      </c>
    </row>
    <row r="396" spans="1:13" x14ac:dyDescent="0.25">
      <c r="A396" s="159" t="s">
        <v>264</v>
      </c>
      <c r="B396" s="159" t="s">
        <v>109</v>
      </c>
      <c r="C396" s="159" t="s">
        <v>270</v>
      </c>
      <c r="D396" s="159" t="s">
        <v>1107</v>
      </c>
      <c r="E396" s="159" t="s">
        <v>1108</v>
      </c>
      <c r="F396" s="159" t="s">
        <v>1109</v>
      </c>
      <c r="G396" s="159" t="s">
        <v>87</v>
      </c>
      <c r="H396" s="159" t="s">
        <v>94</v>
      </c>
      <c r="I396" s="159" t="s">
        <v>94</v>
      </c>
      <c r="J396" s="159" t="s">
        <v>276</v>
      </c>
      <c r="K396" s="160">
        <v>19</v>
      </c>
      <c r="L396" s="160">
        <v>0</v>
      </c>
      <c r="M396" s="161">
        <v>19</v>
      </c>
    </row>
    <row r="397" spans="1:13" x14ac:dyDescent="0.25">
      <c r="A397" s="162" t="s">
        <v>264</v>
      </c>
      <c r="B397" s="162" t="s">
        <v>109</v>
      </c>
      <c r="C397" s="162" t="s">
        <v>1015</v>
      </c>
      <c r="D397" s="162" t="s">
        <v>976</v>
      </c>
      <c r="E397" s="162" t="s">
        <v>1110</v>
      </c>
      <c r="F397" s="162" t="s">
        <v>1111</v>
      </c>
      <c r="G397" s="162" t="s">
        <v>87</v>
      </c>
      <c r="H397" s="162" t="s">
        <v>94</v>
      </c>
      <c r="I397" s="162" t="s">
        <v>94</v>
      </c>
      <c r="J397" s="162" t="s">
        <v>276</v>
      </c>
      <c r="K397" s="163">
        <v>12</v>
      </c>
      <c r="L397" s="163">
        <v>0</v>
      </c>
      <c r="M397" s="164">
        <v>12</v>
      </c>
    </row>
    <row r="398" spans="1:13" x14ac:dyDescent="0.25">
      <c r="A398" s="159" t="s">
        <v>264</v>
      </c>
      <c r="B398" s="159" t="s">
        <v>109</v>
      </c>
      <c r="C398" s="159" t="s">
        <v>1015</v>
      </c>
      <c r="D398" s="159" t="s">
        <v>1112</v>
      </c>
      <c r="E398" s="159" t="s">
        <v>1113</v>
      </c>
      <c r="F398" s="159" t="s">
        <v>1114</v>
      </c>
      <c r="G398" s="159" t="s">
        <v>87</v>
      </c>
      <c r="H398" s="159" t="s">
        <v>94</v>
      </c>
      <c r="I398" s="159" t="s">
        <v>94</v>
      </c>
      <c r="J398" s="159"/>
      <c r="K398" s="160">
        <v>0</v>
      </c>
      <c r="L398" s="160">
        <v>0</v>
      </c>
      <c r="M398" s="161">
        <v>12</v>
      </c>
    </row>
    <row r="399" spans="1:13" x14ac:dyDescent="0.25">
      <c r="A399" s="162" t="s">
        <v>264</v>
      </c>
      <c r="B399" s="162" t="s">
        <v>109</v>
      </c>
      <c r="C399" s="162" t="s">
        <v>1015</v>
      </c>
      <c r="D399" s="162" t="s">
        <v>1115</v>
      </c>
      <c r="E399" s="162" t="s">
        <v>1116</v>
      </c>
      <c r="F399" s="162" t="s">
        <v>1114</v>
      </c>
      <c r="G399" s="162" t="s">
        <v>87</v>
      </c>
      <c r="H399" s="162" t="s">
        <v>94</v>
      </c>
      <c r="I399" s="162" t="s">
        <v>94</v>
      </c>
      <c r="J399" s="162"/>
      <c r="K399" s="163">
        <v>0</v>
      </c>
      <c r="L399" s="163">
        <v>0</v>
      </c>
      <c r="M399" s="164">
        <v>12</v>
      </c>
    </row>
    <row r="400" spans="1:13" x14ac:dyDescent="0.25">
      <c r="A400" s="159" t="s">
        <v>264</v>
      </c>
      <c r="B400" s="159" t="s">
        <v>109</v>
      </c>
      <c r="C400" s="159" t="s">
        <v>1015</v>
      </c>
      <c r="D400" s="159" t="s">
        <v>1117</v>
      </c>
      <c r="E400" s="159" t="s">
        <v>1118</v>
      </c>
      <c r="F400" s="159" t="s">
        <v>1114</v>
      </c>
      <c r="G400" s="159" t="s">
        <v>87</v>
      </c>
      <c r="H400" s="159" t="s">
        <v>94</v>
      </c>
      <c r="I400" s="159" t="s">
        <v>94</v>
      </c>
      <c r="J400" s="159"/>
      <c r="K400" s="160">
        <v>0</v>
      </c>
      <c r="L400" s="160">
        <v>0</v>
      </c>
      <c r="M400" s="161">
        <v>12</v>
      </c>
    </row>
    <row r="401" spans="1:13" x14ac:dyDescent="0.25">
      <c r="A401" s="162" t="s">
        <v>264</v>
      </c>
      <c r="B401" s="162" t="s">
        <v>109</v>
      </c>
      <c r="C401" s="162" t="s">
        <v>1058</v>
      </c>
      <c r="D401" s="162" t="s">
        <v>1112</v>
      </c>
      <c r="E401" s="162" t="s">
        <v>1119</v>
      </c>
      <c r="F401" s="162" t="s">
        <v>1120</v>
      </c>
      <c r="G401" s="162" t="s">
        <v>87</v>
      </c>
      <c r="H401" s="162" t="s">
        <v>94</v>
      </c>
      <c r="I401" s="162" t="s">
        <v>94</v>
      </c>
      <c r="J401" s="162"/>
      <c r="K401" s="163">
        <v>0</v>
      </c>
      <c r="L401" s="163">
        <v>0</v>
      </c>
      <c r="M401" s="164">
        <v>4</v>
      </c>
    </row>
    <row r="402" spans="1:13" x14ac:dyDescent="0.25">
      <c r="A402" s="159" t="s">
        <v>264</v>
      </c>
      <c r="B402" s="159" t="s">
        <v>109</v>
      </c>
      <c r="C402" s="159" t="s">
        <v>1058</v>
      </c>
      <c r="D402" s="159" t="s">
        <v>1115</v>
      </c>
      <c r="E402" s="159" t="s">
        <v>1121</v>
      </c>
      <c r="F402" s="159" t="s">
        <v>1120</v>
      </c>
      <c r="G402" s="159" t="s">
        <v>87</v>
      </c>
      <c r="H402" s="159" t="s">
        <v>94</v>
      </c>
      <c r="I402" s="159" t="s">
        <v>94</v>
      </c>
      <c r="J402" s="159"/>
      <c r="K402" s="160">
        <v>0</v>
      </c>
      <c r="L402" s="160">
        <v>0</v>
      </c>
      <c r="M402" s="161">
        <v>4</v>
      </c>
    </row>
    <row r="403" spans="1:13" x14ac:dyDescent="0.25">
      <c r="A403" s="162" t="s">
        <v>264</v>
      </c>
      <c r="B403" s="162" t="s">
        <v>109</v>
      </c>
      <c r="C403" s="162" t="s">
        <v>1058</v>
      </c>
      <c r="D403" s="162" t="s">
        <v>1117</v>
      </c>
      <c r="E403" s="162" t="s">
        <v>1122</v>
      </c>
      <c r="F403" s="162" t="s">
        <v>1120</v>
      </c>
      <c r="G403" s="162" t="s">
        <v>87</v>
      </c>
      <c r="H403" s="162" t="s">
        <v>94</v>
      </c>
      <c r="I403" s="162" t="s">
        <v>94</v>
      </c>
      <c r="J403" s="162"/>
      <c r="K403" s="163">
        <v>0</v>
      </c>
      <c r="L403" s="163">
        <v>0</v>
      </c>
      <c r="M403" s="164">
        <v>4</v>
      </c>
    </row>
    <row r="404" spans="1:13" x14ac:dyDescent="0.25">
      <c r="A404" s="159" t="s">
        <v>264</v>
      </c>
      <c r="B404" s="159" t="s">
        <v>109</v>
      </c>
      <c r="C404" s="159" t="s">
        <v>1067</v>
      </c>
      <c r="D404" s="159" t="s">
        <v>1112</v>
      </c>
      <c r="E404" s="159" t="s">
        <v>1123</v>
      </c>
      <c r="F404" s="159" t="s">
        <v>1124</v>
      </c>
      <c r="G404" s="159" t="s">
        <v>87</v>
      </c>
      <c r="H404" s="159" t="s">
        <v>94</v>
      </c>
      <c r="I404" s="159" t="s">
        <v>94</v>
      </c>
      <c r="J404" s="159"/>
      <c r="K404" s="160">
        <v>0</v>
      </c>
      <c r="L404" s="160">
        <v>0</v>
      </c>
      <c r="M404" s="161">
        <v>2</v>
      </c>
    </row>
    <row r="405" spans="1:13" x14ac:dyDescent="0.25">
      <c r="A405" s="162" t="s">
        <v>264</v>
      </c>
      <c r="B405" s="162" t="s">
        <v>109</v>
      </c>
      <c r="C405" s="162" t="s">
        <v>1067</v>
      </c>
      <c r="D405" s="162" t="s">
        <v>1115</v>
      </c>
      <c r="E405" s="162" t="s">
        <v>1125</v>
      </c>
      <c r="F405" s="162" t="s">
        <v>1124</v>
      </c>
      <c r="G405" s="162" t="s">
        <v>87</v>
      </c>
      <c r="H405" s="162" t="s">
        <v>94</v>
      </c>
      <c r="I405" s="162" t="s">
        <v>94</v>
      </c>
      <c r="J405" s="162"/>
      <c r="K405" s="163">
        <v>0</v>
      </c>
      <c r="L405" s="163">
        <v>0</v>
      </c>
      <c r="M405" s="164">
        <v>2</v>
      </c>
    </row>
    <row r="406" spans="1:13" x14ac:dyDescent="0.25">
      <c r="A406" s="159" t="s">
        <v>264</v>
      </c>
      <c r="B406" s="159" t="s">
        <v>109</v>
      </c>
      <c r="C406" s="159" t="s">
        <v>1067</v>
      </c>
      <c r="D406" s="159" t="s">
        <v>1117</v>
      </c>
      <c r="E406" s="159" t="s">
        <v>1126</v>
      </c>
      <c r="F406" s="159" t="s">
        <v>1124</v>
      </c>
      <c r="G406" s="159" t="s">
        <v>87</v>
      </c>
      <c r="H406" s="159" t="s">
        <v>94</v>
      </c>
      <c r="I406" s="159" t="s">
        <v>94</v>
      </c>
      <c r="J406" s="159"/>
      <c r="K406" s="160">
        <v>0</v>
      </c>
      <c r="L406" s="160">
        <v>0</v>
      </c>
      <c r="M406" s="161">
        <v>2</v>
      </c>
    </row>
    <row r="407" spans="1:13" x14ac:dyDescent="0.25">
      <c r="A407" s="162" t="s">
        <v>264</v>
      </c>
      <c r="B407" s="162" t="s">
        <v>109</v>
      </c>
      <c r="C407" s="162" t="s">
        <v>945</v>
      </c>
      <c r="D407" s="162" t="s">
        <v>1127</v>
      </c>
      <c r="E407" s="162" t="s">
        <v>1128</v>
      </c>
      <c r="F407" s="162" t="s">
        <v>1129</v>
      </c>
      <c r="G407" s="162" t="s">
        <v>87</v>
      </c>
      <c r="H407" s="162" t="s">
        <v>94</v>
      </c>
      <c r="I407" s="162" t="s">
        <v>94</v>
      </c>
      <c r="J407" s="162"/>
      <c r="K407" s="163">
        <v>0</v>
      </c>
      <c r="L407" s="163">
        <v>0</v>
      </c>
      <c r="M407" s="164">
        <v>1</v>
      </c>
    </row>
    <row r="408" spans="1:13" x14ac:dyDescent="0.25">
      <c r="A408" s="159" t="s">
        <v>264</v>
      </c>
      <c r="B408" s="159" t="s">
        <v>109</v>
      </c>
      <c r="C408" s="159" t="s">
        <v>945</v>
      </c>
      <c r="D408" s="159" t="s">
        <v>1112</v>
      </c>
      <c r="E408" s="159" t="s">
        <v>1130</v>
      </c>
      <c r="F408" s="159" t="s">
        <v>1131</v>
      </c>
      <c r="G408" s="159" t="s">
        <v>87</v>
      </c>
      <c r="H408" s="159" t="s">
        <v>94</v>
      </c>
      <c r="I408" s="159" t="s">
        <v>94</v>
      </c>
      <c r="J408" s="159"/>
      <c r="K408" s="160">
        <v>0</v>
      </c>
      <c r="L408" s="160">
        <v>0</v>
      </c>
      <c r="M408" s="161">
        <v>1</v>
      </c>
    </row>
    <row r="409" spans="1:13" x14ac:dyDescent="0.25">
      <c r="A409" s="162" t="s">
        <v>264</v>
      </c>
      <c r="B409" s="162" t="s">
        <v>109</v>
      </c>
      <c r="C409" s="162" t="s">
        <v>945</v>
      </c>
      <c r="D409" s="162" t="s">
        <v>1115</v>
      </c>
      <c r="E409" s="162" t="s">
        <v>1132</v>
      </c>
      <c r="F409" s="162" t="s">
        <v>1131</v>
      </c>
      <c r="G409" s="162" t="s">
        <v>87</v>
      </c>
      <c r="H409" s="162" t="s">
        <v>94</v>
      </c>
      <c r="I409" s="162" t="s">
        <v>94</v>
      </c>
      <c r="J409" s="162"/>
      <c r="K409" s="163">
        <v>0</v>
      </c>
      <c r="L409" s="163">
        <v>0</v>
      </c>
      <c r="M409" s="164">
        <v>1</v>
      </c>
    </row>
    <row r="410" spans="1:13" x14ac:dyDescent="0.25">
      <c r="A410" s="159" t="s">
        <v>264</v>
      </c>
      <c r="B410" s="159" t="s">
        <v>109</v>
      </c>
      <c r="C410" s="159" t="s">
        <v>945</v>
      </c>
      <c r="D410" s="159" t="s">
        <v>1117</v>
      </c>
      <c r="E410" s="159" t="s">
        <v>1133</v>
      </c>
      <c r="F410" s="159" t="s">
        <v>1131</v>
      </c>
      <c r="G410" s="159" t="s">
        <v>87</v>
      </c>
      <c r="H410" s="159" t="s">
        <v>94</v>
      </c>
      <c r="I410" s="159" t="s">
        <v>94</v>
      </c>
      <c r="J410" s="159"/>
      <c r="K410" s="160">
        <v>0</v>
      </c>
      <c r="L410" s="160">
        <v>0</v>
      </c>
      <c r="M410" s="161">
        <v>1</v>
      </c>
    </row>
    <row r="411" spans="1:13" x14ac:dyDescent="0.25">
      <c r="A411" s="162" t="s">
        <v>264</v>
      </c>
      <c r="B411" s="162" t="s">
        <v>109</v>
      </c>
      <c r="C411" s="162" t="s">
        <v>1015</v>
      </c>
      <c r="D411" s="162" t="s">
        <v>1134</v>
      </c>
      <c r="E411" s="162" t="s">
        <v>1135</v>
      </c>
      <c r="F411" s="162" t="s">
        <v>1136</v>
      </c>
      <c r="G411" s="162" t="s">
        <v>87</v>
      </c>
      <c r="H411" s="162" t="s">
        <v>94</v>
      </c>
      <c r="I411" s="162" t="s">
        <v>94</v>
      </c>
      <c r="J411" s="162"/>
      <c r="K411" s="163">
        <v>0</v>
      </c>
      <c r="L411" s="163">
        <v>0</v>
      </c>
      <c r="M411" s="164">
        <v>26</v>
      </c>
    </row>
    <row r="412" spans="1:13" x14ac:dyDescent="0.25">
      <c r="A412" s="159" t="s">
        <v>264</v>
      </c>
      <c r="B412" s="159" t="s">
        <v>109</v>
      </c>
      <c r="C412" s="159" t="s">
        <v>1058</v>
      </c>
      <c r="D412" s="159" t="s">
        <v>1134</v>
      </c>
      <c r="E412" s="159" t="s">
        <v>1137</v>
      </c>
      <c r="F412" s="159" t="s">
        <v>1138</v>
      </c>
      <c r="G412" s="159" t="s">
        <v>87</v>
      </c>
      <c r="H412" s="159" t="s">
        <v>94</v>
      </c>
      <c r="I412" s="159" t="s">
        <v>94</v>
      </c>
      <c r="J412" s="159"/>
      <c r="K412" s="160">
        <v>0</v>
      </c>
      <c r="L412" s="160">
        <v>0</v>
      </c>
      <c r="M412" s="161">
        <v>5</v>
      </c>
    </row>
    <row r="413" spans="1:13" x14ac:dyDescent="0.25">
      <c r="A413" s="162" t="s">
        <v>264</v>
      </c>
      <c r="B413" s="162" t="s">
        <v>109</v>
      </c>
      <c r="C413" s="162" t="s">
        <v>1067</v>
      </c>
      <c r="D413" s="162" t="s">
        <v>1134</v>
      </c>
      <c r="E413" s="162" t="s">
        <v>1139</v>
      </c>
      <c r="F413" s="162" t="s">
        <v>1140</v>
      </c>
      <c r="G413" s="162" t="s">
        <v>87</v>
      </c>
      <c r="H413" s="162" t="s">
        <v>94</v>
      </c>
      <c r="I413" s="162" t="s">
        <v>94</v>
      </c>
      <c r="J413" s="162"/>
      <c r="K413" s="163">
        <v>0</v>
      </c>
      <c r="L413" s="163">
        <v>0</v>
      </c>
      <c r="M413" s="164">
        <v>5</v>
      </c>
    </row>
    <row r="414" spans="1:13" x14ac:dyDescent="0.25">
      <c r="A414" s="159" t="s">
        <v>264</v>
      </c>
      <c r="B414" s="159" t="s">
        <v>109</v>
      </c>
      <c r="C414" s="159" t="s">
        <v>1024</v>
      </c>
      <c r="D414" s="159" t="s">
        <v>1134</v>
      </c>
      <c r="E414" s="159" t="s">
        <v>1141</v>
      </c>
      <c r="F414" s="159" t="s">
        <v>1142</v>
      </c>
      <c r="G414" s="159" t="s">
        <v>87</v>
      </c>
      <c r="H414" s="159" t="s">
        <v>94</v>
      </c>
      <c r="I414" s="159" t="s">
        <v>94</v>
      </c>
      <c r="J414" s="159"/>
      <c r="K414" s="160">
        <v>0</v>
      </c>
      <c r="L414" s="160">
        <v>0</v>
      </c>
      <c r="M414" s="161">
        <v>7</v>
      </c>
    </row>
    <row r="415" spans="1:13" x14ac:dyDescent="0.25">
      <c r="A415" s="162" t="s">
        <v>264</v>
      </c>
      <c r="B415" s="162" t="s">
        <v>109</v>
      </c>
      <c r="C415" s="162" t="s">
        <v>945</v>
      </c>
      <c r="D415" s="162" t="s">
        <v>1134</v>
      </c>
      <c r="E415" s="162" t="s">
        <v>1143</v>
      </c>
      <c r="F415" s="162" t="s">
        <v>1144</v>
      </c>
      <c r="G415" s="162" t="s">
        <v>87</v>
      </c>
      <c r="H415" s="162" t="s">
        <v>94</v>
      </c>
      <c r="I415" s="162" t="s">
        <v>94</v>
      </c>
      <c r="J415" s="162"/>
      <c r="K415" s="163">
        <v>0</v>
      </c>
      <c r="L415" s="163">
        <v>0</v>
      </c>
      <c r="M415" s="164">
        <v>5</v>
      </c>
    </row>
    <row r="416" spans="1:13" x14ac:dyDescent="0.25">
      <c r="A416" s="159" t="s">
        <v>264</v>
      </c>
      <c r="B416" s="159" t="s">
        <v>109</v>
      </c>
      <c r="C416" s="159" t="s">
        <v>1015</v>
      </c>
      <c r="D416" s="159" t="s">
        <v>1134</v>
      </c>
      <c r="E416" s="159" t="s">
        <v>1145</v>
      </c>
      <c r="F416" s="159" t="s">
        <v>1136</v>
      </c>
      <c r="G416" s="159" t="s">
        <v>125</v>
      </c>
      <c r="H416" s="159" t="s">
        <v>94</v>
      </c>
      <c r="I416" s="159" t="s">
        <v>94</v>
      </c>
      <c r="J416" s="159"/>
      <c r="K416" s="160">
        <v>0</v>
      </c>
      <c r="L416" s="160">
        <v>0</v>
      </c>
      <c r="M416" s="161">
        <v>13</v>
      </c>
    </row>
    <row r="417" spans="1:13" x14ac:dyDescent="0.25">
      <c r="A417" s="162" t="s">
        <v>264</v>
      </c>
      <c r="B417" s="162" t="s">
        <v>109</v>
      </c>
      <c r="C417" s="162" t="s">
        <v>1024</v>
      </c>
      <c r="D417" s="162" t="s">
        <v>683</v>
      </c>
      <c r="E417" s="162" t="s">
        <v>1146</v>
      </c>
      <c r="F417" s="162" t="s">
        <v>1038</v>
      </c>
      <c r="G417" s="162" t="s">
        <v>148</v>
      </c>
      <c r="H417" s="162" t="s">
        <v>94</v>
      </c>
      <c r="I417" s="162" t="s">
        <v>94</v>
      </c>
      <c r="J417" s="162"/>
      <c r="K417" s="163">
        <v>0</v>
      </c>
      <c r="L417" s="163">
        <v>0</v>
      </c>
      <c r="M417" s="164">
        <v>10</v>
      </c>
    </row>
    <row r="418" spans="1:13" x14ac:dyDescent="0.25">
      <c r="A418" s="159" t="s">
        <v>264</v>
      </c>
      <c r="B418" s="159" t="s">
        <v>109</v>
      </c>
      <c r="C418" s="159" t="s">
        <v>1024</v>
      </c>
      <c r="D418" s="159" t="s">
        <v>1068</v>
      </c>
      <c r="E418" s="159" t="s">
        <v>1147</v>
      </c>
      <c r="F418" s="159" t="s">
        <v>1148</v>
      </c>
      <c r="G418" s="159" t="s">
        <v>87</v>
      </c>
      <c r="H418" s="159" t="s">
        <v>94</v>
      </c>
      <c r="I418" s="159" t="s">
        <v>94</v>
      </c>
      <c r="J418" s="159"/>
      <c r="K418" s="160">
        <v>0</v>
      </c>
      <c r="L418" s="160">
        <v>0</v>
      </c>
      <c r="M418" s="161">
        <v>5</v>
      </c>
    </row>
    <row r="419" spans="1:13" x14ac:dyDescent="0.25">
      <c r="A419" s="162" t="s">
        <v>264</v>
      </c>
      <c r="B419" s="162" t="s">
        <v>109</v>
      </c>
      <c r="C419" s="162" t="s">
        <v>945</v>
      </c>
      <c r="D419" s="162" t="s">
        <v>1149</v>
      </c>
      <c r="E419" s="162" t="s">
        <v>1150</v>
      </c>
      <c r="F419" s="162" t="s">
        <v>1151</v>
      </c>
      <c r="G419" s="162" t="s">
        <v>87</v>
      </c>
      <c r="H419" s="162" t="s">
        <v>94</v>
      </c>
      <c r="I419" s="162" t="s">
        <v>94</v>
      </c>
      <c r="J419" s="162"/>
      <c r="K419" s="163">
        <v>0</v>
      </c>
      <c r="L419" s="163">
        <v>0</v>
      </c>
      <c r="M419" s="164">
        <v>3</v>
      </c>
    </row>
    <row r="420" spans="1:13" x14ac:dyDescent="0.25">
      <c r="A420" s="159" t="s">
        <v>264</v>
      </c>
      <c r="B420" s="159" t="s">
        <v>109</v>
      </c>
      <c r="C420" s="159" t="s">
        <v>1024</v>
      </c>
      <c r="D420" s="159" t="s">
        <v>1149</v>
      </c>
      <c r="E420" s="159" t="s">
        <v>1152</v>
      </c>
      <c r="F420" s="159" t="s">
        <v>1153</v>
      </c>
      <c r="G420" s="159" t="s">
        <v>87</v>
      </c>
      <c r="H420" s="159" t="s">
        <v>94</v>
      </c>
      <c r="I420" s="159" t="s">
        <v>94</v>
      </c>
      <c r="J420" s="159"/>
      <c r="K420" s="160">
        <v>0</v>
      </c>
      <c r="L420" s="160">
        <v>0</v>
      </c>
      <c r="M420" s="161">
        <v>5</v>
      </c>
    </row>
    <row r="421" spans="1:13" x14ac:dyDescent="0.25">
      <c r="A421" s="162" t="s">
        <v>264</v>
      </c>
      <c r="B421" s="162" t="s">
        <v>109</v>
      </c>
      <c r="C421" s="162" t="s">
        <v>1015</v>
      </c>
      <c r="D421" s="162" t="s">
        <v>1154</v>
      </c>
      <c r="E421" s="162" t="s">
        <v>1155</v>
      </c>
      <c r="F421" s="162" t="s">
        <v>1156</v>
      </c>
      <c r="G421" s="162" t="s">
        <v>87</v>
      </c>
      <c r="H421" s="162" t="s">
        <v>94</v>
      </c>
      <c r="I421" s="162" t="s">
        <v>94</v>
      </c>
      <c r="J421" s="162"/>
      <c r="K421" s="163">
        <v>0</v>
      </c>
      <c r="L421" s="163">
        <v>0</v>
      </c>
      <c r="M421" s="164">
        <v>78</v>
      </c>
    </row>
    <row r="422" spans="1:13" x14ac:dyDescent="0.25">
      <c r="A422" s="159" t="s">
        <v>264</v>
      </c>
      <c r="B422" s="159" t="s">
        <v>109</v>
      </c>
      <c r="C422" s="159" t="s">
        <v>1015</v>
      </c>
      <c r="D422" s="159" t="s">
        <v>1157</v>
      </c>
      <c r="E422" s="159" t="s">
        <v>1158</v>
      </c>
      <c r="F422" s="159" t="s">
        <v>1159</v>
      </c>
      <c r="G422" s="159" t="s">
        <v>87</v>
      </c>
      <c r="H422" s="159" t="s">
        <v>91</v>
      </c>
      <c r="I422" s="159" t="s">
        <v>94</v>
      </c>
      <c r="J422" s="159"/>
      <c r="K422" s="160">
        <v>0</v>
      </c>
      <c r="L422" s="160">
        <v>0</v>
      </c>
      <c r="M422" s="161">
        <v>80</v>
      </c>
    </row>
    <row r="423" spans="1:13" x14ac:dyDescent="0.25">
      <c r="A423" s="162" t="s">
        <v>264</v>
      </c>
      <c r="B423" s="162" t="s">
        <v>109</v>
      </c>
      <c r="C423" s="162" t="s">
        <v>1058</v>
      </c>
      <c r="D423" s="162" t="s">
        <v>1157</v>
      </c>
      <c r="E423" s="162" t="s">
        <v>1160</v>
      </c>
      <c r="F423" s="162" t="s">
        <v>1161</v>
      </c>
      <c r="G423" s="162" t="s">
        <v>87</v>
      </c>
      <c r="H423" s="162" t="s">
        <v>91</v>
      </c>
      <c r="I423" s="162" t="s">
        <v>94</v>
      </c>
      <c r="J423" s="162" t="s">
        <v>276</v>
      </c>
      <c r="K423" s="163">
        <v>6</v>
      </c>
      <c r="L423" s="163">
        <v>0</v>
      </c>
      <c r="M423" s="164">
        <v>6</v>
      </c>
    </row>
    <row r="424" spans="1:13" x14ac:dyDescent="0.25">
      <c r="A424" s="159" t="s">
        <v>264</v>
      </c>
      <c r="B424" s="159" t="s">
        <v>109</v>
      </c>
      <c r="C424" s="159" t="s">
        <v>1058</v>
      </c>
      <c r="D424" s="159" t="s">
        <v>1162</v>
      </c>
      <c r="E424" s="159" t="s">
        <v>1163</v>
      </c>
      <c r="F424" s="159" t="s">
        <v>1164</v>
      </c>
      <c r="G424" s="159" t="s">
        <v>87</v>
      </c>
      <c r="H424" s="159" t="s">
        <v>91</v>
      </c>
      <c r="I424" s="159" t="s">
        <v>94</v>
      </c>
      <c r="J424" s="159"/>
      <c r="K424" s="160">
        <v>0</v>
      </c>
      <c r="L424" s="160">
        <v>0</v>
      </c>
      <c r="M424" s="161">
        <v>1</v>
      </c>
    </row>
    <row r="425" spans="1:13" x14ac:dyDescent="0.25">
      <c r="A425" s="162" t="s">
        <v>264</v>
      </c>
      <c r="B425" s="162" t="s">
        <v>109</v>
      </c>
      <c r="C425" s="162" t="s">
        <v>1024</v>
      </c>
      <c r="D425" s="162" t="s">
        <v>1154</v>
      </c>
      <c r="E425" s="162" t="s">
        <v>1165</v>
      </c>
      <c r="F425" s="162" t="s">
        <v>1166</v>
      </c>
      <c r="G425" s="162" t="s">
        <v>87</v>
      </c>
      <c r="H425" s="162" t="s">
        <v>94</v>
      </c>
      <c r="I425" s="162" t="s">
        <v>94</v>
      </c>
      <c r="J425" s="162"/>
      <c r="K425" s="163">
        <v>0</v>
      </c>
      <c r="L425" s="163">
        <v>0</v>
      </c>
      <c r="M425" s="164">
        <v>18</v>
      </c>
    </row>
    <row r="426" spans="1:13" x14ac:dyDescent="0.25">
      <c r="A426" s="159" t="s">
        <v>264</v>
      </c>
      <c r="B426" s="159" t="s">
        <v>109</v>
      </c>
      <c r="C426" s="159" t="s">
        <v>945</v>
      </c>
      <c r="D426" s="159" t="s">
        <v>1167</v>
      </c>
      <c r="E426" s="159" t="s">
        <v>1168</v>
      </c>
      <c r="F426" s="159" t="s">
        <v>1169</v>
      </c>
      <c r="G426" s="159" t="s">
        <v>87</v>
      </c>
      <c r="H426" s="159" t="s">
        <v>94</v>
      </c>
      <c r="I426" s="159" t="s">
        <v>94</v>
      </c>
      <c r="J426" s="159"/>
      <c r="K426" s="160">
        <v>0</v>
      </c>
      <c r="L426" s="160">
        <v>0</v>
      </c>
      <c r="M426" s="161">
        <v>102</v>
      </c>
    </row>
    <row r="427" spans="1:13" x14ac:dyDescent="0.25">
      <c r="A427" s="162" t="s">
        <v>264</v>
      </c>
      <c r="B427" s="162" t="s">
        <v>109</v>
      </c>
      <c r="C427" s="162" t="s">
        <v>945</v>
      </c>
      <c r="D427" s="162" t="s">
        <v>1170</v>
      </c>
      <c r="E427" s="162" t="s">
        <v>1171</v>
      </c>
      <c r="F427" s="162" t="s">
        <v>1172</v>
      </c>
      <c r="G427" s="162" t="s">
        <v>87</v>
      </c>
      <c r="H427" s="162" t="s">
        <v>94</v>
      </c>
      <c r="I427" s="162" t="s">
        <v>94</v>
      </c>
      <c r="J427" s="162"/>
      <c r="K427" s="163">
        <v>0</v>
      </c>
      <c r="L427" s="163">
        <v>0</v>
      </c>
      <c r="M427" s="164">
        <v>133</v>
      </c>
    </row>
    <row r="428" spans="1:13" x14ac:dyDescent="0.25">
      <c r="A428" s="159" t="s">
        <v>264</v>
      </c>
      <c r="B428" s="159" t="s">
        <v>109</v>
      </c>
      <c r="C428" s="159" t="s">
        <v>945</v>
      </c>
      <c r="D428" s="159" t="s">
        <v>1173</v>
      </c>
      <c r="E428" s="159" t="s">
        <v>1174</v>
      </c>
      <c r="F428" s="159" t="s">
        <v>1175</v>
      </c>
      <c r="G428" s="159" t="s">
        <v>87</v>
      </c>
      <c r="H428" s="159" t="s">
        <v>94</v>
      </c>
      <c r="I428" s="159" t="s">
        <v>94</v>
      </c>
      <c r="J428" s="159"/>
      <c r="K428" s="160">
        <v>0</v>
      </c>
      <c r="L428" s="160">
        <v>0</v>
      </c>
      <c r="M428" s="161">
        <v>131</v>
      </c>
    </row>
    <row r="429" spans="1:13" x14ac:dyDescent="0.25">
      <c r="A429" s="162" t="s">
        <v>264</v>
      </c>
      <c r="B429" s="162" t="s">
        <v>109</v>
      </c>
      <c r="C429" s="162" t="s">
        <v>945</v>
      </c>
      <c r="D429" s="162" t="s">
        <v>1176</v>
      </c>
      <c r="E429" s="162" t="s">
        <v>1177</v>
      </c>
      <c r="F429" s="162" t="s">
        <v>1178</v>
      </c>
      <c r="G429" s="162" t="s">
        <v>87</v>
      </c>
      <c r="H429" s="162" t="s">
        <v>91</v>
      </c>
      <c r="I429" s="162" t="s">
        <v>94</v>
      </c>
      <c r="J429" s="162" t="s">
        <v>276</v>
      </c>
      <c r="K429" s="163">
        <v>132</v>
      </c>
      <c r="L429" s="163">
        <v>0</v>
      </c>
      <c r="M429" s="164">
        <v>132</v>
      </c>
    </row>
    <row r="430" spans="1:13" x14ac:dyDescent="0.25">
      <c r="A430" s="159" t="s">
        <v>264</v>
      </c>
      <c r="B430" s="159" t="s">
        <v>109</v>
      </c>
      <c r="C430" s="159" t="s">
        <v>1024</v>
      </c>
      <c r="D430" s="159" t="s">
        <v>1157</v>
      </c>
      <c r="E430" s="159" t="s">
        <v>1179</v>
      </c>
      <c r="F430" s="159" t="s">
        <v>1180</v>
      </c>
      <c r="G430" s="159" t="s">
        <v>87</v>
      </c>
      <c r="H430" s="159" t="s">
        <v>91</v>
      </c>
      <c r="I430" s="159" t="s">
        <v>94</v>
      </c>
      <c r="J430" s="159"/>
      <c r="K430" s="160">
        <v>0</v>
      </c>
      <c r="L430" s="160">
        <v>0</v>
      </c>
      <c r="M430" s="161">
        <v>18</v>
      </c>
    </row>
    <row r="431" spans="1:13" x14ac:dyDescent="0.25">
      <c r="A431" s="162" t="s">
        <v>264</v>
      </c>
      <c r="B431" s="162" t="s">
        <v>109</v>
      </c>
      <c r="C431" s="162" t="s">
        <v>863</v>
      </c>
      <c r="D431" s="162" t="s">
        <v>454</v>
      </c>
      <c r="E431" s="162" t="s">
        <v>1181</v>
      </c>
      <c r="F431" s="162" t="s">
        <v>898</v>
      </c>
      <c r="G431" s="162" t="s">
        <v>148</v>
      </c>
      <c r="H431" s="162" t="s">
        <v>91</v>
      </c>
      <c r="I431" s="162" t="s">
        <v>94</v>
      </c>
      <c r="J431" s="162"/>
      <c r="K431" s="163">
        <v>0</v>
      </c>
      <c r="L431" s="163">
        <v>0</v>
      </c>
      <c r="M431" s="164">
        <v>34</v>
      </c>
    </row>
    <row r="432" spans="1:13" x14ac:dyDescent="0.25">
      <c r="A432" s="159" t="s">
        <v>264</v>
      </c>
      <c r="B432" s="159" t="s">
        <v>109</v>
      </c>
      <c r="C432" s="159" t="s">
        <v>863</v>
      </c>
      <c r="D432" s="159" t="s">
        <v>456</v>
      </c>
      <c r="E432" s="159" t="s">
        <v>1182</v>
      </c>
      <c r="F432" s="159" t="s">
        <v>876</v>
      </c>
      <c r="G432" s="159" t="s">
        <v>139</v>
      </c>
      <c r="H432" s="159" t="s">
        <v>91</v>
      </c>
      <c r="I432" s="159" t="s">
        <v>94</v>
      </c>
      <c r="J432" s="159"/>
      <c r="K432" s="160">
        <v>0</v>
      </c>
      <c r="L432" s="160">
        <v>0</v>
      </c>
      <c r="M432" s="161">
        <v>40</v>
      </c>
    </row>
    <row r="433" spans="1:13" x14ac:dyDescent="0.25">
      <c r="A433" s="162" t="s">
        <v>264</v>
      </c>
      <c r="B433" s="162" t="s">
        <v>109</v>
      </c>
      <c r="C433" s="162" t="s">
        <v>863</v>
      </c>
      <c r="D433" s="162" t="s">
        <v>456</v>
      </c>
      <c r="E433" s="162" t="s">
        <v>1183</v>
      </c>
      <c r="F433" s="162" t="s">
        <v>876</v>
      </c>
      <c r="G433" s="162" t="s">
        <v>148</v>
      </c>
      <c r="H433" s="162" t="s">
        <v>94</v>
      </c>
      <c r="I433" s="162" t="s">
        <v>94</v>
      </c>
      <c r="J433" s="162"/>
      <c r="K433" s="163">
        <v>0</v>
      </c>
      <c r="L433" s="163">
        <v>0</v>
      </c>
      <c r="M433" s="164">
        <v>20</v>
      </c>
    </row>
    <row r="434" spans="1:13" x14ac:dyDescent="0.25">
      <c r="A434" s="159" t="s">
        <v>264</v>
      </c>
      <c r="B434" s="159" t="s">
        <v>109</v>
      </c>
      <c r="C434" s="159" t="s">
        <v>863</v>
      </c>
      <c r="D434" s="159" t="s">
        <v>844</v>
      </c>
      <c r="E434" s="159" t="s">
        <v>1184</v>
      </c>
      <c r="F434" s="159" t="s">
        <v>974</v>
      </c>
      <c r="G434" s="159" t="s">
        <v>148</v>
      </c>
      <c r="H434" s="159" t="s">
        <v>94</v>
      </c>
      <c r="I434" s="159" t="s">
        <v>94</v>
      </c>
      <c r="J434" s="159"/>
      <c r="K434" s="160">
        <v>0</v>
      </c>
      <c r="L434" s="160">
        <v>0</v>
      </c>
      <c r="M434" s="161">
        <v>15</v>
      </c>
    </row>
    <row r="435" spans="1:13" x14ac:dyDescent="0.25">
      <c r="A435" s="162" t="s">
        <v>264</v>
      </c>
      <c r="B435" s="162" t="s">
        <v>109</v>
      </c>
      <c r="C435" s="162" t="s">
        <v>867</v>
      </c>
      <c r="D435" s="162" t="s">
        <v>281</v>
      </c>
      <c r="E435" s="162" t="s">
        <v>1185</v>
      </c>
      <c r="F435" s="162" t="s">
        <v>89</v>
      </c>
      <c r="G435" s="162" t="s">
        <v>168</v>
      </c>
      <c r="H435" s="162" t="s">
        <v>94</v>
      </c>
      <c r="I435" s="162" t="s">
        <v>94</v>
      </c>
      <c r="J435" s="162" t="s">
        <v>276</v>
      </c>
      <c r="K435" s="163">
        <v>40</v>
      </c>
      <c r="L435" s="163">
        <v>0</v>
      </c>
      <c r="M435" s="164">
        <v>40</v>
      </c>
    </row>
    <row r="436" spans="1:13" x14ac:dyDescent="0.25">
      <c r="A436" s="159" t="s">
        <v>264</v>
      </c>
      <c r="B436" s="159" t="s">
        <v>109</v>
      </c>
      <c r="C436" s="159" t="s">
        <v>867</v>
      </c>
      <c r="D436" s="159" t="s">
        <v>281</v>
      </c>
      <c r="E436" s="159" t="s">
        <v>1186</v>
      </c>
      <c r="F436" s="159" t="s">
        <v>89</v>
      </c>
      <c r="G436" s="159" t="s">
        <v>173</v>
      </c>
      <c r="H436" s="159" t="s">
        <v>91</v>
      </c>
      <c r="I436" s="159" t="s">
        <v>94</v>
      </c>
      <c r="J436" s="159"/>
      <c r="K436" s="160">
        <v>0</v>
      </c>
      <c r="L436" s="160">
        <v>0</v>
      </c>
      <c r="M436" s="161">
        <v>40</v>
      </c>
    </row>
    <row r="437" spans="1:13" x14ac:dyDescent="0.25">
      <c r="A437" s="162" t="s">
        <v>264</v>
      </c>
      <c r="B437" s="162" t="s">
        <v>109</v>
      </c>
      <c r="C437" s="162" t="s">
        <v>867</v>
      </c>
      <c r="D437" s="162" t="s">
        <v>1187</v>
      </c>
      <c r="E437" s="162" t="s">
        <v>1188</v>
      </c>
      <c r="F437" s="162" t="s">
        <v>1189</v>
      </c>
      <c r="G437" s="162" t="s">
        <v>87</v>
      </c>
      <c r="H437" s="162" t="s">
        <v>91</v>
      </c>
      <c r="I437" s="162" t="s">
        <v>94</v>
      </c>
      <c r="J437" s="162"/>
      <c r="K437" s="163">
        <v>0</v>
      </c>
      <c r="L437" s="163">
        <v>0</v>
      </c>
      <c r="M437" s="164">
        <v>38</v>
      </c>
    </row>
    <row r="438" spans="1:13" x14ac:dyDescent="0.25">
      <c r="A438" s="159" t="s">
        <v>264</v>
      </c>
      <c r="B438" s="159" t="s">
        <v>109</v>
      </c>
      <c r="C438" s="159" t="s">
        <v>867</v>
      </c>
      <c r="D438" s="159" t="s">
        <v>1190</v>
      </c>
      <c r="E438" s="159" t="s">
        <v>1191</v>
      </c>
      <c r="F438" s="159" t="s">
        <v>1192</v>
      </c>
      <c r="G438" s="159" t="s">
        <v>87</v>
      </c>
      <c r="H438" s="159" t="s">
        <v>94</v>
      </c>
      <c r="I438" s="159" t="s">
        <v>94</v>
      </c>
      <c r="J438" s="159"/>
      <c r="K438" s="160">
        <v>0</v>
      </c>
      <c r="L438" s="160">
        <v>0</v>
      </c>
      <c r="M438" s="161">
        <v>4</v>
      </c>
    </row>
    <row r="439" spans="1:13" x14ac:dyDescent="0.25">
      <c r="A439" s="162" t="s">
        <v>264</v>
      </c>
      <c r="B439" s="162" t="s">
        <v>109</v>
      </c>
      <c r="C439" s="162" t="s">
        <v>867</v>
      </c>
      <c r="D439" s="162" t="s">
        <v>1193</v>
      </c>
      <c r="E439" s="162" t="s">
        <v>1194</v>
      </c>
      <c r="F439" s="162" t="s">
        <v>1195</v>
      </c>
      <c r="G439" s="162" t="s">
        <v>87</v>
      </c>
      <c r="H439" s="162" t="s">
        <v>94</v>
      </c>
      <c r="I439" s="162" t="s">
        <v>94</v>
      </c>
      <c r="J439" s="162"/>
      <c r="K439" s="163">
        <v>0</v>
      </c>
      <c r="L439" s="163">
        <v>0</v>
      </c>
      <c r="M439" s="164">
        <v>0</v>
      </c>
    </row>
    <row r="440" spans="1:13" x14ac:dyDescent="0.25">
      <c r="A440" s="159" t="s">
        <v>264</v>
      </c>
      <c r="B440" s="159" t="s">
        <v>109</v>
      </c>
      <c r="C440" s="159" t="s">
        <v>1196</v>
      </c>
      <c r="D440" s="159" t="s">
        <v>666</v>
      </c>
      <c r="E440" s="159" t="s">
        <v>1197</v>
      </c>
      <c r="F440" s="159" t="s">
        <v>122</v>
      </c>
      <c r="G440" s="159" t="s">
        <v>87</v>
      </c>
      <c r="H440" s="159" t="s">
        <v>94</v>
      </c>
      <c r="I440" s="159" t="s">
        <v>94</v>
      </c>
      <c r="J440" s="159"/>
      <c r="K440" s="160">
        <v>0</v>
      </c>
      <c r="L440" s="160">
        <v>0</v>
      </c>
      <c r="M440" s="161">
        <v>27</v>
      </c>
    </row>
    <row r="441" spans="1:13" x14ac:dyDescent="0.25">
      <c r="A441" s="162" t="s">
        <v>264</v>
      </c>
      <c r="B441" s="162" t="s">
        <v>109</v>
      </c>
      <c r="C441" s="162" t="s">
        <v>1196</v>
      </c>
      <c r="D441" s="162" t="s">
        <v>1198</v>
      </c>
      <c r="E441" s="162" t="s">
        <v>1199</v>
      </c>
      <c r="F441" s="162" t="s">
        <v>116</v>
      </c>
      <c r="G441" s="162" t="s">
        <v>87</v>
      </c>
      <c r="H441" s="162" t="s">
        <v>94</v>
      </c>
      <c r="I441" s="162" t="s">
        <v>94</v>
      </c>
      <c r="J441" s="162"/>
      <c r="K441" s="163">
        <v>0</v>
      </c>
      <c r="L441" s="163">
        <v>0</v>
      </c>
      <c r="M441" s="164">
        <v>25</v>
      </c>
    </row>
    <row r="442" spans="1:13" x14ac:dyDescent="0.25">
      <c r="A442" s="159" t="s">
        <v>264</v>
      </c>
      <c r="B442" s="159" t="s">
        <v>109</v>
      </c>
      <c r="C442" s="159" t="s">
        <v>1196</v>
      </c>
      <c r="D442" s="159" t="s">
        <v>1200</v>
      </c>
      <c r="E442" s="159" t="s">
        <v>1201</v>
      </c>
      <c r="F442" s="159" t="s">
        <v>1202</v>
      </c>
      <c r="G442" s="159" t="s">
        <v>87</v>
      </c>
      <c r="H442" s="159" t="s">
        <v>94</v>
      </c>
      <c r="I442" s="159" t="s">
        <v>94</v>
      </c>
      <c r="J442" s="159"/>
      <c r="K442" s="160">
        <v>0</v>
      </c>
      <c r="L442" s="160">
        <v>0</v>
      </c>
      <c r="M442" s="161">
        <v>7</v>
      </c>
    </row>
    <row r="443" spans="1:13" x14ac:dyDescent="0.25">
      <c r="A443" s="162" t="s">
        <v>264</v>
      </c>
      <c r="B443" s="162" t="s">
        <v>109</v>
      </c>
      <c r="C443" s="162" t="s">
        <v>1196</v>
      </c>
      <c r="D443" s="162" t="s">
        <v>1203</v>
      </c>
      <c r="E443" s="162" t="s">
        <v>1204</v>
      </c>
      <c r="F443" s="162" t="s">
        <v>99</v>
      </c>
      <c r="G443" s="162" t="s">
        <v>87</v>
      </c>
      <c r="H443" s="162" t="s">
        <v>94</v>
      </c>
      <c r="I443" s="162" t="s">
        <v>94</v>
      </c>
      <c r="J443" s="162"/>
      <c r="K443" s="163">
        <v>0</v>
      </c>
      <c r="L443" s="163">
        <v>0</v>
      </c>
      <c r="M443" s="164">
        <v>15</v>
      </c>
    </row>
    <row r="444" spans="1:13" x14ac:dyDescent="0.25">
      <c r="A444" s="159" t="s">
        <v>264</v>
      </c>
      <c r="B444" s="159" t="s">
        <v>109</v>
      </c>
      <c r="C444" s="159" t="s">
        <v>1196</v>
      </c>
      <c r="D444" s="159" t="s">
        <v>500</v>
      </c>
      <c r="E444" s="159" t="s">
        <v>1205</v>
      </c>
      <c r="F444" s="159" t="s">
        <v>235</v>
      </c>
      <c r="G444" s="159" t="s">
        <v>87</v>
      </c>
      <c r="H444" s="159" t="s">
        <v>94</v>
      </c>
      <c r="I444" s="159" t="s">
        <v>94</v>
      </c>
      <c r="J444" s="159"/>
      <c r="K444" s="160">
        <v>0</v>
      </c>
      <c r="L444" s="160">
        <v>0</v>
      </c>
      <c r="M444" s="161">
        <v>29</v>
      </c>
    </row>
    <row r="445" spans="1:13" x14ac:dyDescent="0.25">
      <c r="A445" s="162" t="s">
        <v>264</v>
      </c>
      <c r="B445" s="162" t="s">
        <v>109</v>
      </c>
      <c r="C445" s="162" t="s">
        <v>1196</v>
      </c>
      <c r="D445" s="162" t="s">
        <v>1206</v>
      </c>
      <c r="E445" s="162" t="s">
        <v>1207</v>
      </c>
      <c r="F445" s="162" t="s">
        <v>172</v>
      </c>
      <c r="G445" s="162" t="s">
        <v>87</v>
      </c>
      <c r="H445" s="162" t="s">
        <v>94</v>
      </c>
      <c r="I445" s="162" t="s">
        <v>94</v>
      </c>
      <c r="J445" s="162"/>
      <c r="K445" s="163">
        <v>0</v>
      </c>
      <c r="L445" s="163">
        <v>0</v>
      </c>
      <c r="M445" s="164">
        <v>31</v>
      </c>
    </row>
    <row r="446" spans="1:13" x14ac:dyDescent="0.25">
      <c r="A446" s="159" t="s">
        <v>264</v>
      </c>
      <c r="B446" s="159" t="s">
        <v>109</v>
      </c>
      <c r="C446" s="159" t="s">
        <v>1196</v>
      </c>
      <c r="D446" s="159" t="s">
        <v>500</v>
      </c>
      <c r="E446" s="159" t="s">
        <v>1208</v>
      </c>
      <c r="F446" s="159" t="s">
        <v>235</v>
      </c>
      <c r="G446" s="159" t="s">
        <v>125</v>
      </c>
      <c r="H446" s="159" t="s">
        <v>94</v>
      </c>
      <c r="I446" s="159" t="s">
        <v>94</v>
      </c>
      <c r="J446" s="159"/>
      <c r="K446" s="160">
        <v>0</v>
      </c>
      <c r="L446" s="160">
        <v>0</v>
      </c>
      <c r="M446" s="161">
        <v>20</v>
      </c>
    </row>
    <row r="447" spans="1:13" x14ac:dyDescent="0.25">
      <c r="A447" s="162" t="s">
        <v>264</v>
      </c>
      <c r="B447" s="162" t="s">
        <v>109</v>
      </c>
      <c r="C447" s="162" t="s">
        <v>1196</v>
      </c>
      <c r="D447" s="162" t="s">
        <v>666</v>
      </c>
      <c r="E447" s="162" t="s">
        <v>1209</v>
      </c>
      <c r="F447" s="162" t="s">
        <v>122</v>
      </c>
      <c r="G447" s="162" t="s">
        <v>125</v>
      </c>
      <c r="H447" s="162" t="s">
        <v>94</v>
      </c>
      <c r="I447" s="162" t="s">
        <v>94</v>
      </c>
      <c r="J447" s="162"/>
      <c r="K447" s="163">
        <v>0</v>
      </c>
      <c r="L447" s="163">
        <v>0</v>
      </c>
      <c r="M447" s="164">
        <v>27</v>
      </c>
    </row>
    <row r="448" spans="1:13" x14ac:dyDescent="0.25">
      <c r="A448" s="159" t="s">
        <v>264</v>
      </c>
      <c r="B448" s="159" t="s">
        <v>109</v>
      </c>
      <c r="C448" s="159" t="s">
        <v>1196</v>
      </c>
      <c r="D448" s="159" t="s">
        <v>666</v>
      </c>
      <c r="E448" s="159" t="s">
        <v>1210</v>
      </c>
      <c r="F448" s="159" t="s">
        <v>122</v>
      </c>
      <c r="G448" s="159" t="s">
        <v>139</v>
      </c>
      <c r="H448" s="159" t="s">
        <v>94</v>
      </c>
      <c r="I448" s="159" t="s">
        <v>94</v>
      </c>
      <c r="J448" s="159"/>
      <c r="K448" s="160">
        <v>0</v>
      </c>
      <c r="L448" s="160">
        <v>0</v>
      </c>
      <c r="M448" s="161">
        <v>24</v>
      </c>
    </row>
    <row r="449" spans="1:13" x14ac:dyDescent="0.25">
      <c r="A449" s="162" t="s">
        <v>264</v>
      </c>
      <c r="B449" s="162" t="s">
        <v>109</v>
      </c>
      <c r="C449" s="162" t="s">
        <v>1196</v>
      </c>
      <c r="D449" s="162" t="s">
        <v>666</v>
      </c>
      <c r="E449" s="162" t="s">
        <v>1211</v>
      </c>
      <c r="F449" s="162" t="s">
        <v>122</v>
      </c>
      <c r="G449" s="162" t="s">
        <v>148</v>
      </c>
      <c r="H449" s="162" t="s">
        <v>94</v>
      </c>
      <c r="I449" s="162" t="s">
        <v>94</v>
      </c>
      <c r="J449" s="162"/>
      <c r="K449" s="163">
        <v>0</v>
      </c>
      <c r="L449" s="163">
        <v>0</v>
      </c>
      <c r="M449" s="164">
        <v>28</v>
      </c>
    </row>
    <row r="450" spans="1:13" x14ac:dyDescent="0.25">
      <c r="A450" s="159" t="s">
        <v>264</v>
      </c>
      <c r="B450" s="159" t="s">
        <v>109</v>
      </c>
      <c r="C450" s="159" t="s">
        <v>1196</v>
      </c>
      <c r="D450" s="159" t="s">
        <v>500</v>
      </c>
      <c r="E450" s="159" t="s">
        <v>1212</v>
      </c>
      <c r="F450" s="159" t="s">
        <v>235</v>
      </c>
      <c r="G450" s="159" t="s">
        <v>139</v>
      </c>
      <c r="H450" s="159" t="s">
        <v>94</v>
      </c>
      <c r="I450" s="159" t="s">
        <v>94</v>
      </c>
      <c r="J450" s="159"/>
      <c r="K450" s="160">
        <v>0</v>
      </c>
      <c r="L450" s="160">
        <v>0</v>
      </c>
      <c r="M450" s="161">
        <v>27</v>
      </c>
    </row>
    <row r="451" spans="1:13" x14ac:dyDescent="0.25">
      <c r="A451" s="162" t="s">
        <v>264</v>
      </c>
      <c r="B451" s="162" t="s">
        <v>109</v>
      </c>
      <c r="C451" s="162" t="s">
        <v>1196</v>
      </c>
      <c r="D451" s="162" t="s">
        <v>1206</v>
      </c>
      <c r="E451" s="162" t="s">
        <v>1213</v>
      </c>
      <c r="F451" s="162" t="s">
        <v>172</v>
      </c>
      <c r="G451" s="162" t="s">
        <v>125</v>
      </c>
      <c r="H451" s="162" t="s">
        <v>94</v>
      </c>
      <c r="I451" s="162" t="s">
        <v>94</v>
      </c>
      <c r="J451" s="162"/>
      <c r="K451" s="163">
        <v>0</v>
      </c>
      <c r="L451" s="163">
        <v>0</v>
      </c>
      <c r="M451" s="164">
        <v>28</v>
      </c>
    </row>
    <row r="452" spans="1:13" x14ac:dyDescent="0.25">
      <c r="A452" s="159" t="s">
        <v>264</v>
      </c>
      <c r="B452" s="159" t="s">
        <v>109</v>
      </c>
      <c r="C452" s="159" t="s">
        <v>1196</v>
      </c>
      <c r="D452" s="159" t="s">
        <v>1214</v>
      </c>
      <c r="E452" s="159" t="s">
        <v>1215</v>
      </c>
      <c r="F452" s="159" t="s">
        <v>128</v>
      </c>
      <c r="G452" s="159" t="s">
        <v>87</v>
      </c>
      <c r="H452" s="159" t="s">
        <v>94</v>
      </c>
      <c r="I452" s="159" t="s">
        <v>94</v>
      </c>
      <c r="J452" s="159"/>
      <c r="K452" s="160">
        <v>0</v>
      </c>
      <c r="L452" s="160">
        <v>0</v>
      </c>
      <c r="M452" s="161">
        <v>32</v>
      </c>
    </row>
    <row r="453" spans="1:13" x14ac:dyDescent="0.25">
      <c r="A453" s="162" t="s">
        <v>264</v>
      </c>
      <c r="B453" s="162" t="s">
        <v>109</v>
      </c>
      <c r="C453" s="162" t="s">
        <v>1196</v>
      </c>
      <c r="D453" s="162" t="s">
        <v>500</v>
      </c>
      <c r="E453" s="162" t="s">
        <v>1216</v>
      </c>
      <c r="F453" s="162" t="s">
        <v>235</v>
      </c>
      <c r="G453" s="162" t="s">
        <v>148</v>
      </c>
      <c r="H453" s="162" t="s">
        <v>94</v>
      </c>
      <c r="I453" s="162" t="s">
        <v>94</v>
      </c>
      <c r="J453" s="162"/>
      <c r="K453" s="163">
        <v>0</v>
      </c>
      <c r="L453" s="163">
        <v>0</v>
      </c>
      <c r="M453" s="164">
        <v>4</v>
      </c>
    </row>
    <row r="454" spans="1:13" x14ac:dyDescent="0.25">
      <c r="A454" s="159" t="s">
        <v>264</v>
      </c>
      <c r="B454" s="159" t="s">
        <v>109</v>
      </c>
      <c r="C454" s="159" t="s">
        <v>1196</v>
      </c>
      <c r="D454" s="159" t="s">
        <v>1214</v>
      </c>
      <c r="E454" s="159" t="s">
        <v>1217</v>
      </c>
      <c r="F454" s="159" t="s">
        <v>128</v>
      </c>
      <c r="G454" s="159" t="s">
        <v>125</v>
      </c>
      <c r="H454" s="159" t="s">
        <v>94</v>
      </c>
      <c r="I454" s="159" t="s">
        <v>94</v>
      </c>
      <c r="J454" s="159"/>
      <c r="K454" s="160">
        <v>0</v>
      </c>
      <c r="L454" s="160">
        <v>0</v>
      </c>
      <c r="M454" s="161">
        <v>25</v>
      </c>
    </row>
    <row r="455" spans="1:13" x14ac:dyDescent="0.25">
      <c r="A455" s="162" t="s">
        <v>264</v>
      </c>
      <c r="B455" s="162" t="s">
        <v>109</v>
      </c>
      <c r="C455" s="162" t="s">
        <v>1196</v>
      </c>
      <c r="D455" s="162" t="s">
        <v>1206</v>
      </c>
      <c r="E455" s="162" t="s">
        <v>1218</v>
      </c>
      <c r="F455" s="162" t="s">
        <v>172</v>
      </c>
      <c r="G455" s="162" t="s">
        <v>139</v>
      </c>
      <c r="H455" s="162" t="s">
        <v>94</v>
      </c>
      <c r="I455" s="162" t="s">
        <v>94</v>
      </c>
      <c r="J455" s="162"/>
      <c r="K455" s="163">
        <v>0</v>
      </c>
      <c r="L455" s="163">
        <v>0</v>
      </c>
      <c r="M455" s="164">
        <v>27</v>
      </c>
    </row>
    <row r="456" spans="1:13" x14ac:dyDescent="0.25">
      <c r="A456" s="159" t="s">
        <v>264</v>
      </c>
      <c r="B456" s="159" t="s">
        <v>109</v>
      </c>
      <c r="C456" s="159" t="s">
        <v>1196</v>
      </c>
      <c r="D456" s="159" t="s">
        <v>1219</v>
      </c>
      <c r="E456" s="159" t="s">
        <v>1220</v>
      </c>
      <c r="F456" s="159" t="s">
        <v>1221</v>
      </c>
      <c r="G456" s="159" t="s">
        <v>87</v>
      </c>
      <c r="H456" s="159" t="s">
        <v>94</v>
      </c>
      <c r="I456" s="159" t="s">
        <v>94</v>
      </c>
      <c r="J456" s="159" t="s">
        <v>276</v>
      </c>
      <c r="K456" s="160">
        <v>2</v>
      </c>
      <c r="L456" s="160">
        <v>0</v>
      </c>
      <c r="M456" s="161">
        <v>2</v>
      </c>
    </row>
    <row r="457" spans="1:13" x14ac:dyDescent="0.25">
      <c r="A457" s="162" t="s">
        <v>264</v>
      </c>
      <c r="B457" s="162" t="s">
        <v>109</v>
      </c>
      <c r="C457" s="162" t="s">
        <v>1196</v>
      </c>
      <c r="D457" s="162" t="s">
        <v>1222</v>
      </c>
      <c r="E457" s="162" t="s">
        <v>1223</v>
      </c>
      <c r="F457" s="162" t="s">
        <v>1224</v>
      </c>
      <c r="G457" s="162" t="s">
        <v>87</v>
      </c>
      <c r="H457" s="162" t="s">
        <v>94</v>
      </c>
      <c r="I457" s="162" t="s">
        <v>94</v>
      </c>
      <c r="J457" s="162" t="s">
        <v>276</v>
      </c>
      <c r="K457" s="163">
        <v>14</v>
      </c>
      <c r="L457" s="163">
        <v>0</v>
      </c>
      <c r="M457" s="164">
        <v>14</v>
      </c>
    </row>
    <row r="458" spans="1:13" x14ac:dyDescent="0.25">
      <c r="A458" s="159" t="s">
        <v>264</v>
      </c>
      <c r="B458" s="159" t="s">
        <v>109</v>
      </c>
      <c r="C458" s="159" t="s">
        <v>1196</v>
      </c>
      <c r="D458" s="159" t="s">
        <v>1225</v>
      </c>
      <c r="E458" s="159" t="s">
        <v>1226</v>
      </c>
      <c r="F458" s="159" t="s">
        <v>1227</v>
      </c>
      <c r="G458" s="159" t="s">
        <v>87</v>
      </c>
      <c r="H458" s="159" t="s">
        <v>94</v>
      </c>
      <c r="I458" s="159" t="s">
        <v>94</v>
      </c>
      <c r="J458" s="159"/>
      <c r="K458" s="160">
        <v>0</v>
      </c>
      <c r="L458" s="160">
        <v>0</v>
      </c>
      <c r="M458" s="161">
        <v>16</v>
      </c>
    </row>
    <row r="459" spans="1:13" x14ac:dyDescent="0.25">
      <c r="A459" s="162" t="s">
        <v>264</v>
      </c>
      <c r="B459" s="162" t="s">
        <v>109</v>
      </c>
      <c r="C459" s="162" t="s">
        <v>1196</v>
      </c>
      <c r="D459" s="162" t="s">
        <v>737</v>
      </c>
      <c r="E459" s="162" t="s">
        <v>1228</v>
      </c>
      <c r="F459" s="162" t="s">
        <v>1229</v>
      </c>
      <c r="G459" s="162" t="s">
        <v>87</v>
      </c>
      <c r="H459" s="162" t="s">
        <v>94</v>
      </c>
      <c r="I459" s="162" t="s">
        <v>94</v>
      </c>
      <c r="J459" s="162"/>
      <c r="K459" s="163">
        <v>0</v>
      </c>
      <c r="L459" s="163">
        <v>0</v>
      </c>
      <c r="M459" s="164">
        <v>11</v>
      </c>
    </row>
    <row r="460" spans="1:13" x14ac:dyDescent="0.25">
      <c r="A460" s="159" t="s">
        <v>264</v>
      </c>
      <c r="B460" s="159" t="s">
        <v>109</v>
      </c>
      <c r="C460" s="159" t="s">
        <v>1196</v>
      </c>
      <c r="D460" s="159" t="s">
        <v>1230</v>
      </c>
      <c r="E460" s="159" t="s">
        <v>1231</v>
      </c>
      <c r="F460" s="159" t="s">
        <v>1232</v>
      </c>
      <c r="G460" s="159" t="s">
        <v>87</v>
      </c>
      <c r="H460" s="159" t="s">
        <v>91</v>
      </c>
      <c r="I460" s="159" t="s">
        <v>94</v>
      </c>
      <c r="J460" s="159"/>
      <c r="K460" s="160">
        <v>0</v>
      </c>
      <c r="L460" s="160">
        <v>0</v>
      </c>
      <c r="M460" s="161">
        <v>1</v>
      </c>
    </row>
    <row r="461" spans="1:13" x14ac:dyDescent="0.25">
      <c r="A461" s="162" t="s">
        <v>264</v>
      </c>
      <c r="B461" s="162" t="s">
        <v>109</v>
      </c>
      <c r="C461" s="162" t="s">
        <v>1196</v>
      </c>
      <c r="D461" s="162" t="s">
        <v>350</v>
      </c>
      <c r="E461" s="162" t="s">
        <v>1233</v>
      </c>
      <c r="F461" s="162" t="s">
        <v>1234</v>
      </c>
      <c r="G461" s="162" t="s">
        <v>87</v>
      </c>
      <c r="H461" s="162" t="s">
        <v>94</v>
      </c>
      <c r="I461" s="162" t="s">
        <v>94</v>
      </c>
      <c r="J461" s="162" t="s">
        <v>276</v>
      </c>
      <c r="K461" s="163">
        <v>5</v>
      </c>
      <c r="L461" s="163">
        <v>0</v>
      </c>
      <c r="M461" s="164">
        <v>5</v>
      </c>
    </row>
    <row r="462" spans="1:13" x14ac:dyDescent="0.25">
      <c r="A462" s="159" t="s">
        <v>264</v>
      </c>
      <c r="B462" s="159" t="s">
        <v>109</v>
      </c>
      <c r="C462" s="159" t="s">
        <v>1196</v>
      </c>
      <c r="D462" s="159" t="s">
        <v>1219</v>
      </c>
      <c r="E462" s="159" t="s">
        <v>1235</v>
      </c>
      <c r="F462" s="159" t="s">
        <v>1221</v>
      </c>
      <c r="G462" s="159" t="s">
        <v>125</v>
      </c>
      <c r="H462" s="159" t="s">
        <v>94</v>
      </c>
      <c r="I462" s="159" t="s">
        <v>94</v>
      </c>
      <c r="J462" s="159" t="s">
        <v>276</v>
      </c>
      <c r="K462" s="160">
        <v>2</v>
      </c>
      <c r="L462" s="160">
        <v>0</v>
      </c>
      <c r="M462" s="161">
        <v>2</v>
      </c>
    </row>
    <row r="463" spans="1:13" x14ac:dyDescent="0.25">
      <c r="A463" s="162" t="s">
        <v>264</v>
      </c>
      <c r="B463" s="162" t="s">
        <v>109</v>
      </c>
      <c r="C463" s="162" t="s">
        <v>1196</v>
      </c>
      <c r="D463" s="162" t="s">
        <v>1222</v>
      </c>
      <c r="E463" s="162" t="s">
        <v>1236</v>
      </c>
      <c r="F463" s="162" t="s">
        <v>1224</v>
      </c>
      <c r="G463" s="162" t="s">
        <v>125</v>
      </c>
      <c r="H463" s="162" t="s">
        <v>94</v>
      </c>
      <c r="I463" s="162" t="s">
        <v>94</v>
      </c>
      <c r="J463" s="162" t="s">
        <v>276</v>
      </c>
      <c r="K463" s="163">
        <v>26</v>
      </c>
      <c r="L463" s="163">
        <v>0</v>
      </c>
      <c r="M463" s="164">
        <v>26</v>
      </c>
    </row>
    <row r="464" spans="1:13" x14ac:dyDescent="0.25">
      <c r="A464" s="159" t="s">
        <v>264</v>
      </c>
      <c r="B464" s="159" t="s">
        <v>109</v>
      </c>
      <c r="C464" s="159" t="s">
        <v>1196</v>
      </c>
      <c r="D464" s="159" t="s">
        <v>666</v>
      </c>
      <c r="E464" s="159" t="s">
        <v>1237</v>
      </c>
      <c r="F464" s="159" t="s">
        <v>122</v>
      </c>
      <c r="G464" s="159" t="s">
        <v>168</v>
      </c>
      <c r="H464" s="159" t="s">
        <v>94</v>
      </c>
      <c r="I464" s="159" t="s">
        <v>94</v>
      </c>
      <c r="J464" s="159"/>
      <c r="K464" s="160">
        <v>0</v>
      </c>
      <c r="L464" s="160">
        <v>0</v>
      </c>
      <c r="M464" s="161">
        <v>30</v>
      </c>
    </row>
    <row r="465" spans="1:13" x14ac:dyDescent="0.25">
      <c r="A465" s="162" t="s">
        <v>264</v>
      </c>
      <c r="B465" s="162" t="s">
        <v>109</v>
      </c>
      <c r="C465" s="162" t="s">
        <v>1196</v>
      </c>
      <c r="D465" s="162" t="s">
        <v>1222</v>
      </c>
      <c r="E465" s="162" t="s">
        <v>1238</v>
      </c>
      <c r="F465" s="162" t="s">
        <v>1224</v>
      </c>
      <c r="G465" s="162" t="s">
        <v>148</v>
      </c>
      <c r="H465" s="162" t="s">
        <v>94</v>
      </c>
      <c r="I465" s="162" t="s">
        <v>94</v>
      </c>
      <c r="J465" s="162" t="s">
        <v>276</v>
      </c>
      <c r="K465" s="163">
        <v>19</v>
      </c>
      <c r="L465" s="163">
        <v>0</v>
      </c>
      <c r="M465" s="164">
        <v>19</v>
      </c>
    </row>
    <row r="466" spans="1:13" x14ac:dyDescent="0.25">
      <c r="A466" s="159" t="s">
        <v>264</v>
      </c>
      <c r="B466" s="159" t="s">
        <v>109</v>
      </c>
      <c r="C466" s="159" t="s">
        <v>1196</v>
      </c>
      <c r="D466" s="159" t="s">
        <v>1222</v>
      </c>
      <c r="E466" s="159" t="s">
        <v>1239</v>
      </c>
      <c r="F466" s="159" t="s">
        <v>1224</v>
      </c>
      <c r="G466" s="159" t="s">
        <v>168</v>
      </c>
      <c r="H466" s="159" t="s">
        <v>94</v>
      </c>
      <c r="I466" s="159" t="s">
        <v>94</v>
      </c>
      <c r="J466" s="159" t="s">
        <v>276</v>
      </c>
      <c r="K466" s="160">
        <v>14</v>
      </c>
      <c r="L466" s="160">
        <v>0</v>
      </c>
      <c r="M466" s="161">
        <v>14</v>
      </c>
    </row>
    <row r="467" spans="1:13" x14ac:dyDescent="0.25">
      <c r="A467" s="162" t="s">
        <v>264</v>
      </c>
      <c r="B467" s="162" t="s">
        <v>109</v>
      </c>
      <c r="C467" s="162" t="s">
        <v>1196</v>
      </c>
      <c r="D467" s="162" t="s">
        <v>1240</v>
      </c>
      <c r="E467" s="162" t="s">
        <v>1241</v>
      </c>
      <c r="F467" s="162" t="s">
        <v>1242</v>
      </c>
      <c r="G467" s="162" t="s">
        <v>87</v>
      </c>
      <c r="H467" s="162" t="s">
        <v>94</v>
      </c>
      <c r="I467" s="162" t="s">
        <v>94</v>
      </c>
      <c r="J467" s="162"/>
      <c r="K467" s="163">
        <v>0</v>
      </c>
      <c r="L467" s="163">
        <v>0</v>
      </c>
      <c r="M467" s="164">
        <v>9</v>
      </c>
    </row>
    <row r="468" spans="1:13" x14ac:dyDescent="0.25">
      <c r="A468" s="159" t="s">
        <v>264</v>
      </c>
      <c r="B468" s="159" t="s">
        <v>109</v>
      </c>
      <c r="C468" s="159" t="s">
        <v>570</v>
      </c>
      <c r="D468" s="159" t="s">
        <v>571</v>
      </c>
      <c r="E468" s="159" t="s">
        <v>1243</v>
      </c>
      <c r="F468" s="159" t="s">
        <v>573</v>
      </c>
      <c r="G468" s="159" t="s">
        <v>1244</v>
      </c>
      <c r="H468" s="159" t="s">
        <v>91</v>
      </c>
      <c r="I468" s="159" t="s">
        <v>91</v>
      </c>
      <c r="J468" s="159" t="s">
        <v>276</v>
      </c>
      <c r="K468" s="160">
        <v>4</v>
      </c>
      <c r="L468" s="160">
        <v>0</v>
      </c>
      <c r="M468" s="161">
        <v>4</v>
      </c>
    </row>
    <row r="469" spans="1:13" x14ac:dyDescent="0.25">
      <c r="A469" s="162" t="s">
        <v>264</v>
      </c>
      <c r="B469" s="162" t="s">
        <v>109</v>
      </c>
      <c r="C469" s="162" t="s">
        <v>1196</v>
      </c>
      <c r="D469" s="162" t="s">
        <v>1219</v>
      </c>
      <c r="E469" s="162" t="s">
        <v>1245</v>
      </c>
      <c r="F469" s="162" t="s">
        <v>1221</v>
      </c>
      <c r="G469" s="162" t="s">
        <v>139</v>
      </c>
      <c r="H469" s="162" t="s">
        <v>91</v>
      </c>
      <c r="I469" s="162" t="s">
        <v>94</v>
      </c>
      <c r="J469" s="162" t="s">
        <v>276</v>
      </c>
      <c r="K469" s="163">
        <v>3</v>
      </c>
      <c r="L469" s="163">
        <v>0</v>
      </c>
      <c r="M469" s="164">
        <v>3</v>
      </c>
    </row>
    <row r="470" spans="1:13" x14ac:dyDescent="0.25">
      <c r="A470" s="159" t="s">
        <v>264</v>
      </c>
      <c r="B470" s="159" t="s">
        <v>109</v>
      </c>
      <c r="C470" s="159" t="s">
        <v>570</v>
      </c>
      <c r="D470" s="159" t="s">
        <v>571</v>
      </c>
      <c r="E470" s="159" t="s">
        <v>1246</v>
      </c>
      <c r="F470" s="159" t="s">
        <v>573</v>
      </c>
      <c r="G470" s="159" t="s">
        <v>1247</v>
      </c>
      <c r="H470" s="159" t="s">
        <v>91</v>
      </c>
      <c r="I470" s="159" t="s">
        <v>91</v>
      </c>
      <c r="J470" s="159" t="s">
        <v>276</v>
      </c>
      <c r="K470" s="160">
        <v>3</v>
      </c>
      <c r="L470" s="160">
        <v>0</v>
      </c>
      <c r="M470" s="161">
        <v>3</v>
      </c>
    </row>
    <row r="471" spans="1:13" x14ac:dyDescent="0.25">
      <c r="A471" s="162" t="s">
        <v>264</v>
      </c>
      <c r="B471" s="162" t="s">
        <v>109</v>
      </c>
      <c r="C471" s="162" t="s">
        <v>1196</v>
      </c>
      <c r="D471" s="162" t="s">
        <v>500</v>
      </c>
      <c r="E471" s="162" t="s">
        <v>1248</v>
      </c>
      <c r="F471" s="162" t="s">
        <v>235</v>
      </c>
      <c r="G471" s="162" t="s">
        <v>168</v>
      </c>
      <c r="H471" s="162" t="s">
        <v>91</v>
      </c>
      <c r="I471" s="162" t="s">
        <v>94</v>
      </c>
      <c r="J471" s="162"/>
      <c r="K471" s="163">
        <v>0</v>
      </c>
      <c r="L471" s="163">
        <v>0</v>
      </c>
      <c r="M471" s="164">
        <v>20</v>
      </c>
    </row>
    <row r="472" spans="1:13" x14ac:dyDescent="0.25">
      <c r="A472" s="159" t="s">
        <v>264</v>
      </c>
      <c r="B472" s="159" t="s">
        <v>109</v>
      </c>
      <c r="C472" s="159" t="s">
        <v>1196</v>
      </c>
      <c r="D472" s="159" t="s">
        <v>1206</v>
      </c>
      <c r="E472" s="159" t="s">
        <v>1249</v>
      </c>
      <c r="F472" s="159" t="s">
        <v>172</v>
      </c>
      <c r="G472" s="159" t="s">
        <v>148</v>
      </c>
      <c r="H472" s="159" t="s">
        <v>91</v>
      </c>
      <c r="I472" s="159" t="s">
        <v>94</v>
      </c>
      <c r="J472" s="159"/>
      <c r="K472" s="160">
        <v>0</v>
      </c>
      <c r="L472" s="160">
        <v>0</v>
      </c>
      <c r="M472" s="161">
        <v>27</v>
      </c>
    </row>
    <row r="473" spans="1:13" x14ac:dyDescent="0.25">
      <c r="A473" s="162" t="s">
        <v>264</v>
      </c>
      <c r="B473" s="162" t="s">
        <v>109</v>
      </c>
      <c r="C473" s="162" t="s">
        <v>570</v>
      </c>
      <c r="D473" s="162" t="s">
        <v>571</v>
      </c>
      <c r="E473" s="162" t="s">
        <v>1250</v>
      </c>
      <c r="F473" s="162" t="s">
        <v>573</v>
      </c>
      <c r="G473" s="162" t="s">
        <v>1251</v>
      </c>
      <c r="H473" s="162" t="s">
        <v>91</v>
      </c>
      <c r="I473" s="162" t="s">
        <v>91</v>
      </c>
      <c r="J473" s="162" t="s">
        <v>276</v>
      </c>
      <c r="K473" s="163">
        <v>3</v>
      </c>
      <c r="L473" s="163">
        <v>0</v>
      </c>
      <c r="M473" s="164">
        <v>3</v>
      </c>
    </row>
    <row r="474" spans="1:13" x14ac:dyDescent="0.25">
      <c r="A474" s="159" t="s">
        <v>264</v>
      </c>
      <c r="B474" s="159" t="s">
        <v>109</v>
      </c>
      <c r="C474" s="159" t="s">
        <v>1196</v>
      </c>
      <c r="D474" s="159" t="s">
        <v>1252</v>
      </c>
      <c r="E474" s="159" t="s">
        <v>1253</v>
      </c>
      <c r="F474" s="159" t="s">
        <v>1254</v>
      </c>
      <c r="G474" s="159" t="s">
        <v>87</v>
      </c>
      <c r="H474" s="159" t="s">
        <v>91</v>
      </c>
      <c r="I474" s="159" t="s">
        <v>94</v>
      </c>
      <c r="J474" s="159"/>
      <c r="K474" s="160">
        <v>0</v>
      </c>
      <c r="L474" s="160">
        <v>0</v>
      </c>
      <c r="M474" s="161">
        <v>1</v>
      </c>
    </row>
    <row r="475" spans="1:13" x14ac:dyDescent="0.25">
      <c r="A475" s="162" t="s">
        <v>264</v>
      </c>
      <c r="B475" s="162" t="s">
        <v>109</v>
      </c>
      <c r="C475" s="162" t="s">
        <v>1196</v>
      </c>
      <c r="D475" s="162" t="s">
        <v>1214</v>
      </c>
      <c r="E475" s="162" t="s">
        <v>1255</v>
      </c>
      <c r="F475" s="162" t="s">
        <v>128</v>
      </c>
      <c r="G475" s="162" t="s">
        <v>139</v>
      </c>
      <c r="H475" s="162" t="s">
        <v>91</v>
      </c>
      <c r="I475" s="162" t="s">
        <v>94</v>
      </c>
      <c r="J475" s="162"/>
      <c r="K475" s="163">
        <v>0</v>
      </c>
      <c r="L475" s="163">
        <v>0</v>
      </c>
      <c r="M475" s="164">
        <v>25</v>
      </c>
    </row>
    <row r="476" spans="1:13" x14ac:dyDescent="0.25">
      <c r="A476" s="159" t="s">
        <v>264</v>
      </c>
      <c r="B476" s="159" t="s">
        <v>109</v>
      </c>
      <c r="C476" s="159" t="s">
        <v>353</v>
      </c>
      <c r="D476" s="159" t="s">
        <v>630</v>
      </c>
      <c r="E476" s="159" t="s">
        <v>1256</v>
      </c>
      <c r="F476" s="159" t="s">
        <v>632</v>
      </c>
      <c r="G476" s="159" t="s">
        <v>1244</v>
      </c>
      <c r="H476" s="159" t="s">
        <v>91</v>
      </c>
      <c r="I476" s="159" t="s">
        <v>91</v>
      </c>
      <c r="J476" s="159" t="s">
        <v>276</v>
      </c>
      <c r="K476" s="160">
        <v>2</v>
      </c>
      <c r="L476" s="160">
        <v>0</v>
      </c>
      <c r="M476" s="161">
        <v>2</v>
      </c>
    </row>
    <row r="477" spans="1:13" x14ac:dyDescent="0.25">
      <c r="A477" s="162" t="s">
        <v>264</v>
      </c>
      <c r="B477" s="162" t="s">
        <v>109</v>
      </c>
      <c r="C477" s="162" t="s">
        <v>1196</v>
      </c>
      <c r="D477" s="162" t="s">
        <v>1240</v>
      </c>
      <c r="E477" s="162" t="s">
        <v>1257</v>
      </c>
      <c r="F477" s="162" t="s">
        <v>1242</v>
      </c>
      <c r="G477" s="162" t="s">
        <v>125</v>
      </c>
      <c r="H477" s="162" t="s">
        <v>91</v>
      </c>
      <c r="I477" s="162" t="s">
        <v>94</v>
      </c>
      <c r="J477" s="162"/>
      <c r="K477" s="163">
        <v>0</v>
      </c>
      <c r="L477" s="163">
        <v>0</v>
      </c>
      <c r="M477" s="164">
        <v>28</v>
      </c>
    </row>
    <row r="478" spans="1:13" x14ac:dyDescent="0.25">
      <c r="A478" s="159" t="s">
        <v>264</v>
      </c>
      <c r="B478" s="159" t="s">
        <v>109</v>
      </c>
      <c r="C478" s="159" t="s">
        <v>353</v>
      </c>
      <c r="D478" s="159" t="s">
        <v>630</v>
      </c>
      <c r="E478" s="159" t="s">
        <v>1258</v>
      </c>
      <c r="F478" s="159" t="s">
        <v>632</v>
      </c>
      <c r="G478" s="159" t="s">
        <v>1259</v>
      </c>
      <c r="H478" s="159" t="s">
        <v>91</v>
      </c>
      <c r="I478" s="159" t="s">
        <v>91</v>
      </c>
      <c r="J478" s="159" t="s">
        <v>276</v>
      </c>
      <c r="K478" s="160">
        <v>0</v>
      </c>
      <c r="L478" s="160">
        <v>0</v>
      </c>
      <c r="M478" s="161">
        <v>0</v>
      </c>
    </row>
    <row r="479" spans="1:13" x14ac:dyDescent="0.25">
      <c r="A479" s="162" t="s">
        <v>264</v>
      </c>
      <c r="B479" s="162" t="s">
        <v>109</v>
      </c>
      <c r="C479" s="162" t="s">
        <v>1196</v>
      </c>
      <c r="D479" s="162" t="s">
        <v>737</v>
      </c>
      <c r="E479" s="162" t="s">
        <v>1260</v>
      </c>
      <c r="F479" s="162" t="s">
        <v>1229</v>
      </c>
      <c r="G479" s="162" t="s">
        <v>125</v>
      </c>
      <c r="H479" s="162" t="s">
        <v>91</v>
      </c>
      <c r="I479" s="162" t="s">
        <v>94</v>
      </c>
      <c r="J479" s="162"/>
      <c r="K479" s="163">
        <v>0</v>
      </c>
      <c r="L479" s="163">
        <v>0</v>
      </c>
      <c r="M479" s="164">
        <v>37</v>
      </c>
    </row>
    <row r="480" spans="1:13" x14ac:dyDescent="0.25">
      <c r="A480" s="159" t="s">
        <v>264</v>
      </c>
      <c r="B480" s="159" t="s">
        <v>109</v>
      </c>
      <c r="C480" s="159" t="s">
        <v>1196</v>
      </c>
      <c r="D480" s="159" t="s">
        <v>1261</v>
      </c>
      <c r="E480" s="159" t="s">
        <v>1262</v>
      </c>
      <c r="F480" s="159" t="s">
        <v>1263</v>
      </c>
      <c r="G480" s="159" t="s">
        <v>87</v>
      </c>
      <c r="H480" s="159" t="s">
        <v>91</v>
      </c>
      <c r="I480" s="159" t="s">
        <v>94</v>
      </c>
      <c r="J480" s="159"/>
      <c r="K480" s="160">
        <v>0</v>
      </c>
      <c r="L480" s="160">
        <v>0</v>
      </c>
      <c r="M480" s="161">
        <v>21</v>
      </c>
    </row>
    <row r="481" spans="1:13" x14ac:dyDescent="0.25">
      <c r="A481" s="162" t="s">
        <v>264</v>
      </c>
      <c r="B481" s="162" t="s">
        <v>109</v>
      </c>
      <c r="C481" s="162" t="s">
        <v>353</v>
      </c>
      <c r="D481" s="162" t="s">
        <v>630</v>
      </c>
      <c r="E481" s="162" t="s">
        <v>1264</v>
      </c>
      <c r="F481" s="162" t="s">
        <v>632</v>
      </c>
      <c r="G481" s="162" t="s">
        <v>1265</v>
      </c>
      <c r="H481" s="162" t="s">
        <v>91</v>
      </c>
      <c r="I481" s="162" t="s">
        <v>91</v>
      </c>
      <c r="J481" s="162" t="s">
        <v>276</v>
      </c>
      <c r="K481" s="163">
        <v>2</v>
      </c>
      <c r="L481" s="163">
        <v>0</v>
      </c>
      <c r="M481" s="164">
        <v>2</v>
      </c>
    </row>
    <row r="482" spans="1:13" x14ac:dyDescent="0.25">
      <c r="A482" s="159" t="s">
        <v>264</v>
      </c>
      <c r="B482" s="159" t="s">
        <v>109</v>
      </c>
      <c r="C482" s="159" t="s">
        <v>559</v>
      </c>
      <c r="D482" s="159" t="s">
        <v>560</v>
      </c>
      <c r="E482" s="159" t="s">
        <v>1266</v>
      </c>
      <c r="F482" s="159" t="s">
        <v>562</v>
      </c>
      <c r="G482" s="159" t="s">
        <v>1244</v>
      </c>
      <c r="H482" s="159" t="s">
        <v>91</v>
      </c>
      <c r="I482" s="159" t="s">
        <v>91</v>
      </c>
      <c r="J482" s="159" t="s">
        <v>276</v>
      </c>
      <c r="K482" s="160">
        <v>1</v>
      </c>
      <c r="L482" s="160">
        <v>0</v>
      </c>
      <c r="M482" s="161">
        <v>1</v>
      </c>
    </row>
    <row r="483" spans="1:13" x14ac:dyDescent="0.25">
      <c r="A483" s="162" t="s">
        <v>264</v>
      </c>
      <c r="B483" s="162" t="s">
        <v>109</v>
      </c>
      <c r="C483" s="162" t="s">
        <v>559</v>
      </c>
      <c r="D483" s="162" t="s">
        <v>560</v>
      </c>
      <c r="E483" s="162" t="s">
        <v>1267</v>
      </c>
      <c r="F483" s="162" t="s">
        <v>562</v>
      </c>
      <c r="G483" s="162" t="s">
        <v>1259</v>
      </c>
      <c r="H483" s="162" t="s">
        <v>91</v>
      </c>
      <c r="I483" s="162" t="s">
        <v>91</v>
      </c>
      <c r="J483" s="162" t="s">
        <v>276</v>
      </c>
      <c r="K483" s="163">
        <v>0</v>
      </c>
      <c r="L483" s="163">
        <v>0</v>
      </c>
      <c r="M483" s="164">
        <v>0</v>
      </c>
    </row>
    <row r="484" spans="1:13" x14ac:dyDescent="0.25">
      <c r="A484" s="159" t="s">
        <v>264</v>
      </c>
      <c r="B484" s="159" t="s">
        <v>109</v>
      </c>
      <c r="C484" s="159" t="s">
        <v>559</v>
      </c>
      <c r="D484" s="159" t="s">
        <v>1268</v>
      </c>
      <c r="E484" s="159" t="s">
        <v>1269</v>
      </c>
      <c r="F484" s="159" t="s">
        <v>1270</v>
      </c>
      <c r="G484" s="159" t="s">
        <v>563</v>
      </c>
      <c r="H484" s="159" t="s">
        <v>91</v>
      </c>
      <c r="I484" s="159" t="s">
        <v>91</v>
      </c>
      <c r="J484" s="159" t="s">
        <v>276</v>
      </c>
      <c r="K484" s="160">
        <v>0</v>
      </c>
      <c r="L484" s="160">
        <v>0</v>
      </c>
      <c r="M484" s="161">
        <v>0</v>
      </c>
    </row>
    <row r="485" spans="1:13" x14ac:dyDescent="0.25">
      <c r="A485" s="162" t="s">
        <v>264</v>
      </c>
      <c r="B485" s="162" t="s">
        <v>109</v>
      </c>
      <c r="C485" s="162" t="s">
        <v>1271</v>
      </c>
      <c r="D485" s="162" t="s">
        <v>571</v>
      </c>
      <c r="E485" s="162" t="s">
        <v>1272</v>
      </c>
      <c r="F485" s="162" t="s">
        <v>1273</v>
      </c>
      <c r="G485" s="162" t="s">
        <v>563</v>
      </c>
      <c r="H485" s="162" t="s">
        <v>91</v>
      </c>
      <c r="I485" s="162" t="s">
        <v>91</v>
      </c>
      <c r="J485" s="162" t="s">
        <v>276</v>
      </c>
      <c r="K485" s="163">
        <v>4</v>
      </c>
      <c r="L485" s="163">
        <v>0</v>
      </c>
      <c r="M485" s="164">
        <v>4</v>
      </c>
    </row>
    <row r="486" spans="1:13" x14ac:dyDescent="0.25">
      <c r="A486" s="159" t="s">
        <v>264</v>
      </c>
      <c r="B486" s="159" t="s">
        <v>109</v>
      </c>
      <c r="C486" s="159" t="s">
        <v>1271</v>
      </c>
      <c r="D486" s="159" t="s">
        <v>571</v>
      </c>
      <c r="E486" s="159" t="s">
        <v>1274</v>
      </c>
      <c r="F486" s="159" t="s">
        <v>1273</v>
      </c>
      <c r="G486" s="159" t="s">
        <v>1244</v>
      </c>
      <c r="H486" s="159" t="s">
        <v>91</v>
      </c>
      <c r="I486" s="159" t="s">
        <v>91</v>
      </c>
      <c r="J486" s="159" t="s">
        <v>276</v>
      </c>
      <c r="K486" s="160">
        <v>5</v>
      </c>
      <c r="L486" s="160">
        <v>0</v>
      </c>
      <c r="M486" s="161">
        <v>5</v>
      </c>
    </row>
    <row r="487" spans="1:13" x14ac:dyDescent="0.25">
      <c r="A487" s="162" t="s">
        <v>264</v>
      </c>
      <c r="B487" s="162" t="s">
        <v>109</v>
      </c>
      <c r="C487" s="162" t="s">
        <v>1271</v>
      </c>
      <c r="D487" s="162" t="s">
        <v>571</v>
      </c>
      <c r="E487" s="162" t="s">
        <v>1275</v>
      </c>
      <c r="F487" s="162" t="s">
        <v>1273</v>
      </c>
      <c r="G487" s="162" t="s">
        <v>1259</v>
      </c>
      <c r="H487" s="162" t="s">
        <v>91</v>
      </c>
      <c r="I487" s="162" t="s">
        <v>91</v>
      </c>
      <c r="J487" s="162" t="s">
        <v>276</v>
      </c>
      <c r="K487" s="163">
        <v>4</v>
      </c>
      <c r="L487" s="163">
        <v>0</v>
      </c>
      <c r="M487" s="164">
        <v>4</v>
      </c>
    </row>
    <row r="488" spans="1:13" x14ac:dyDescent="0.25">
      <c r="A488" s="159" t="s">
        <v>264</v>
      </c>
      <c r="B488" s="159" t="s">
        <v>109</v>
      </c>
      <c r="C488" s="159" t="s">
        <v>1271</v>
      </c>
      <c r="D488" s="159" t="s">
        <v>571</v>
      </c>
      <c r="E488" s="159" t="s">
        <v>1276</v>
      </c>
      <c r="F488" s="159" t="s">
        <v>1273</v>
      </c>
      <c r="G488" s="159" t="s">
        <v>1265</v>
      </c>
      <c r="H488" s="159" t="s">
        <v>91</v>
      </c>
      <c r="I488" s="159" t="s">
        <v>91</v>
      </c>
      <c r="J488" s="159" t="s">
        <v>276</v>
      </c>
      <c r="K488" s="160">
        <v>3</v>
      </c>
      <c r="L488" s="160">
        <v>0</v>
      </c>
      <c r="M488" s="161">
        <v>3</v>
      </c>
    </row>
    <row r="489" spans="1:13" x14ac:dyDescent="0.25">
      <c r="A489" s="162" t="s">
        <v>264</v>
      </c>
      <c r="B489" s="162" t="s">
        <v>109</v>
      </c>
      <c r="C489" s="162" t="s">
        <v>1271</v>
      </c>
      <c r="D489" s="162" t="s">
        <v>571</v>
      </c>
      <c r="E489" s="162" t="s">
        <v>1277</v>
      </c>
      <c r="F489" s="162" t="s">
        <v>1273</v>
      </c>
      <c r="G489" s="162" t="s">
        <v>1278</v>
      </c>
      <c r="H489" s="162" t="s">
        <v>91</v>
      </c>
      <c r="I489" s="162" t="s">
        <v>91</v>
      </c>
      <c r="J489" s="162" t="s">
        <v>276</v>
      </c>
      <c r="K489" s="163">
        <v>1</v>
      </c>
      <c r="L489" s="163">
        <v>0</v>
      </c>
      <c r="M489" s="164">
        <v>1</v>
      </c>
    </row>
    <row r="490" spans="1:13" x14ac:dyDescent="0.25">
      <c r="A490" s="159" t="s">
        <v>264</v>
      </c>
      <c r="B490" s="159" t="s">
        <v>109</v>
      </c>
      <c r="C490" s="159" t="s">
        <v>1271</v>
      </c>
      <c r="D490" s="159" t="s">
        <v>571</v>
      </c>
      <c r="E490" s="159" t="s">
        <v>1279</v>
      </c>
      <c r="F490" s="159" t="s">
        <v>1273</v>
      </c>
      <c r="G490" s="159" t="s">
        <v>1247</v>
      </c>
      <c r="H490" s="159" t="s">
        <v>91</v>
      </c>
      <c r="I490" s="159" t="s">
        <v>91</v>
      </c>
      <c r="J490" s="159" t="s">
        <v>276</v>
      </c>
      <c r="K490" s="160">
        <v>3</v>
      </c>
      <c r="L490" s="160">
        <v>0</v>
      </c>
      <c r="M490" s="161">
        <v>3</v>
      </c>
    </row>
    <row r="491" spans="1:13" x14ac:dyDescent="0.25">
      <c r="A491" s="162" t="s">
        <v>264</v>
      </c>
      <c r="B491" s="162" t="s">
        <v>109</v>
      </c>
      <c r="C491" s="162" t="s">
        <v>1271</v>
      </c>
      <c r="D491" s="162" t="s">
        <v>571</v>
      </c>
      <c r="E491" s="162" t="s">
        <v>1280</v>
      </c>
      <c r="F491" s="162" t="s">
        <v>1273</v>
      </c>
      <c r="G491" s="162" t="s">
        <v>1251</v>
      </c>
      <c r="H491" s="162" t="s">
        <v>91</v>
      </c>
      <c r="I491" s="162" t="s">
        <v>91</v>
      </c>
      <c r="J491" s="162" t="s">
        <v>276</v>
      </c>
      <c r="K491" s="163">
        <v>1</v>
      </c>
      <c r="L491" s="163">
        <v>0</v>
      </c>
      <c r="M491" s="164">
        <v>1</v>
      </c>
    </row>
    <row r="492" spans="1:13" x14ac:dyDescent="0.25">
      <c r="A492" s="159" t="s">
        <v>264</v>
      </c>
      <c r="B492" s="159" t="s">
        <v>109</v>
      </c>
      <c r="C492" s="159" t="s">
        <v>347</v>
      </c>
      <c r="D492" s="159" t="s">
        <v>281</v>
      </c>
      <c r="E492" s="159" t="s">
        <v>1281</v>
      </c>
      <c r="F492" s="159" t="s">
        <v>349</v>
      </c>
      <c r="G492" s="159" t="s">
        <v>1244</v>
      </c>
      <c r="H492" s="159" t="s">
        <v>91</v>
      </c>
      <c r="I492" s="159" t="s">
        <v>91</v>
      </c>
      <c r="J492" s="159" t="s">
        <v>276</v>
      </c>
      <c r="K492" s="160">
        <v>3</v>
      </c>
      <c r="L492" s="160">
        <v>0</v>
      </c>
      <c r="M492" s="161">
        <v>3</v>
      </c>
    </row>
    <row r="493" spans="1:13" x14ac:dyDescent="0.25">
      <c r="A493" s="162" t="s">
        <v>264</v>
      </c>
      <c r="B493" s="162" t="s">
        <v>109</v>
      </c>
      <c r="C493" s="162" t="s">
        <v>347</v>
      </c>
      <c r="D493" s="162" t="s">
        <v>281</v>
      </c>
      <c r="E493" s="162" t="s">
        <v>1282</v>
      </c>
      <c r="F493" s="162" t="s">
        <v>349</v>
      </c>
      <c r="G493" s="162" t="s">
        <v>1259</v>
      </c>
      <c r="H493" s="162" t="s">
        <v>91</v>
      </c>
      <c r="I493" s="162" t="s">
        <v>91</v>
      </c>
      <c r="J493" s="162" t="s">
        <v>276</v>
      </c>
      <c r="K493" s="163">
        <v>0</v>
      </c>
      <c r="L493" s="163">
        <v>0</v>
      </c>
      <c r="M493" s="164">
        <v>0</v>
      </c>
    </row>
    <row r="494" spans="1:13" x14ac:dyDescent="0.25">
      <c r="A494" s="159" t="s">
        <v>264</v>
      </c>
      <c r="B494" s="159" t="s">
        <v>109</v>
      </c>
      <c r="C494" s="159" t="s">
        <v>347</v>
      </c>
      <c r="D494" s="159" t="s">
        <v>281</v>
      </c>
      <c r="E494" s="159" t="s">
        <v>1283</v>
      </c>
      <c r="F494" s="159" t="s">
        <v>349</v>
      </c>
      <c r="G494" s="159" t="s">
        <v>1265</v>
      </c>
      <c r="H494" s="159" t="s">
        <v>91</v>
      </c>
      <c r="I494" s="159" t="s">
        <v>91</v>
      </c>
      <c r="J494" s="159" t="s">
        <v>276</v>
      </c>
      <c r="K494" s="160">
        <v>0</v>
      </c>
      <c r="L494" s="160">
        <v>0</v>
      </c>
      <c r="M494" s="161">
        <v>0</v>
      </c>
    </row>
    <row r="495" spans="1:13" x14ac:dyDescent="0.25">
      <c r="A495" s="162" t="s">
        <v>264</v>
      </c>
      <c r="B495" s="162" t="s">
        <v>109</v>
      </c>
      <c r="C495" s="162" t="s">
        <v>347</v>
      </c>
      <c r="D495" s="162" t="s">
        <v>281</v>
      </c>
      <c r="E495" s="162" t="s">
        <v>1284</v>
      </c>
      <c r="F495" s="162" t="s">
        <v>349</v>
      </c>
      <c r="G495" s="162" t="s">
        <v>1278</v>
      </c>
      <c r="H495" s="162" t="s">
        <v>91</v>
      </c>
      <c r="I495" s="162" t="s">
        <v>91</v>
      </c>
      <c r="J495" s="162" t="s">
        <v>276</v>
      </c>
      <c r="K495" s="163">
        <v>1</v>
      </c>
      <c r="L495" s="163">
        <v>0</v>
      </c>
      <c r="M495" s="164">
        <v>1</v>
      </c>
    </row>
    <row r="496" spans="1:13" x14ac:dyDescent="0.25">
      <c r="A496" s="159" t="s">
        <v>264</v>
      </c>
      <c r="B496" s="159" t="s">
        <v>109</v>
      </c>
      <c r="C496" s="159" t="s">
        <v>347</v>
      </c>
      <c r="D496" s="159" t="s">
        <v>281</v>
      </c>
      <c r="E496" s="159" t="s">
        <v>1285</v>
      </c>
      <c r="F496" s="159" t="s">
        <v>349</v>
      </c>
      <c r="G496" s="159" t="s">
        <v>1286</v>
      </c>
      <c r="H496" s="159" t="s">
        <v>91</v>
      </c>
      <c r="I496" s="159" t="s">
        <v>91</v>
      </c>
      <c r="J496" s="159" t="s">
        <v>276</v>
      </c>
      <c r="K496" s="160">
        <v>0</v>
      </c>
      <c r="L496" s="160">
        <v>0</v>
      </c>
      <c r="M496" s="161">
        <v>0</v>
      </c>
    </row>
    <row r="497" spans="1:13" x14ac:dyDescent="0.25">
      <c r="A497" s="162" t="s">
        <v>264</v>
      </c>
      <c r="B497" s="162" t="s">
        <v>109</v>
      </c>
      <c r="C497" s="162" t="s">
        <v>347</v>
      </c>
      <c r="D497" s="162" t="s">
        <v>281</v>
      </c>
      <c r="E497" s="162" t="s">
        <v>1287</v>
      </c>
      <c r="F497" s="162" t="s">
        <v>349</v>
      </c>
      <c r="G497" s="162" t="s">
        <v>1247</v>
      </c>
      <c r="H497" s="162" t="s">
        <v>91</v>
      </c>
      <c r="I497" s="162" t="s">
        <v>91</v>
      </c>
      <c r="J497" s="162" t="s">
        <v>276</v>
      </c>
      <c r="K497" s="163">
        <v>1</v>
      </c>
      <c r="L497" s="163">
        <v>0</v>
      </c>
      <c r="M497" s="164">
        <v>1</v>
      </c>
    </row>
    <row r="498" spans="1:13" x14ac:dyDescent="0.25">
      <c r="A498" s="159" t="s">
        <v>264</v>
      </c>
      <c r="B498" s="159" t="s">
        <v>109</v>
      </c>
      <c r="C498" s="159" t="s">
        <v>347</v>
      </c>
      <c r="D498" s="159" t="s">
        <v>281</v>
      </c>
      <c r="E498" s="159" t="s">
        <v>1288</v>
      </c>
      <c r="F498" s="159" t="s">
        <v>349</v>
      </c>
      <c r="G498" s="159" t="s">
        <v>1251</v>
      </c>
      <c r="H498" s="159" t="s">
        <v>91</v>
      </c>
      <c r="I498" s="159" t="s">
        <v>91</v>
      </c>
      <c r="J498" s="159" t="s">
        <v>276</v>
      </c>
      <c r="K498" s="160">
        <v>1</v>
      </c>
      <c r="L498" s="160">
        <v>0</v>
      </c>
      <c r="M498" s="161">
        <v>1</v>
      </c>
    </row>
    <row r="499" spans="1:13" x14ac:dyDescent="0.25">
      <c r="A499" s="162" t="s">
        <v>264</v>
      </c>
      <c r="B499" s="162" t="s">
        <v>109</v>
      </c>
      <c r="C499" s="162" t="s">
        <v>347</v>
      </c>
      <c r="D499" s="162" t="s">
        <v>316</v>
      </c>
      <c r="E499" s="162" t="s">
        <v>1289</v>
      </c>
      <c r="F499" s="162" t="s">
        <v>421</v>
      </c>
      <c r="G499" s="162" t="s">
        <v>563</v>
      </c>
      <c r="H499" s="162" t="s">
        <v>91</v>
      </c>
      <c r="I499" s="162" t="s">
        <v>91</v>
      </c>
      <c r="J499" s="162" t="s">
        <v>276</v>
      </c>
      <c r="K499" s="163">
        <v>0</v>
      </c>
      <c r="L499" s="163">
        <v>0</v>
      </c>
      <c r="M499" s="164">
        <v>0</v>
      </c>
    </row>
    <row r="500" spans="1:13" x14ac:dyDescent="0.25">
      <c r="A500" s="159" t="s">
        <v>264</v>
      </c>
      <c r="B500" s="159" t="s">
        <v>109</v>
      </c>
      <c r="C500" s="159" t="s">
        <v>347</v>
      </c>
      <c r="D500" s="159" t="s">
        <v>316</v>
      </c>
      <c r="E500" s="159" t="s">
        <v>1290</v>
      </c>
      <c r="F500" s="159" t="s">
        <v>421</v>
      </c>
      <c r="G500" s="159" t="s">
        <v>1244</v>
      </c>
      <c r="H500" s="159" t="s">
        <v>91</v>
      </c>
      <c r="I500" s="159" t="s">
        <v>91</v>
      </c>
      <c r="J500" s="159" t="s">
        <v>276</v>
      </c>
      <c r="K500" s="160">
        <v>0</v>
      </c>
      <c r="L500" s="160">
        <v>0</v>
      </c>
      <c r="M500" s="161">
        <v>0</v>
      </c>
    </row>
    <row r="501" spans="1:13" x14ac:dyDescent="0.25">
      <c r="A501" s="162" t="s">
        <v>264</v>
      </c>
      <c r="B501" s="162" t="s">
        <v>109</v>
      </c>
      <c r="C501" s="162" t="s">
        <v>347</v>
      </c>
      <c r="D501" s="162" t="s">
        <v>316</v>
      </c>
      <c r="E501" s="162" t="s">
        <v>1291</v>
      </c>
      <c r="F501" s="162" t="s">
        <v>421</v>
      </c>
      <c r="G501" s="162" t="s">
        <v>1259</v>
      </c>
      <c r="H501" s="162" t="s">
        <v>91</v>
      </c>
      <c r="I501" s="162" t="s">
        <v>91</v>
      </c>
      <c r="J501" s="162" t="s">
        <v>276</v>
      </c>
      <c r="K501" s="163">
        <v>4</v>
      </c>
      <c r="L501" s="163">
        <v>0</v>
      </c>
      <c r="M501" s="164">
        <v>4</v>
      </c>
    </row>
    <row r="502" spans="1:13" x14ac:dyDescent="0.25">
      <c r="A502" s="159" t="s">
        <v>264</v>
      </c>
      <c r="B502" s="159" t="s">
        <v>109</v>
      </c>
      <c r="C502" s="159" t="s">
        <v>347</v>
      </c>
      <c r="D502" s="159" t="s">
        <v>316</v>
      </c>
      <c r="E502" s="159" t="s">
        <v>1292</v>
      </c>
      <c r="F502" s="159" t="s">
        <v>421</v>
      </c>
      <c r="G502" s="159" t="s">
        <v>1265</v>
      </c>
      <c r="H502" s="159" t="s">
        <v>91</v>
      </c>
      <c r="I502" s="159" t="s">
        <v>91</v>
      </c>
      <c r="J502" s="159" t="s">
        <v>276</v>
      </c>
      <c r="K502" s="160">
        <v>2</v>
      </c>
      <c r="L502" s="160">
        <v>0</v>
      </c>
      <c r="M502" s="161">
        <v>2</v>
      </c>
    </row>
    <row r="503" spans="1:13" x14ac:dyDescent="0.25">
      <c r="A503" s="162" t="s">
        <v>264</v>
      </c>
      <c r="B503" s="162" t="s">
        <v>109</v>
      </c>
      <c r="C503" s="162" t="s">
        <v>347</v>
      </c>
      <c r="D503" s="162" t="s">
        <v>316</v>
      </c>
      <c r="E503" s="162" t="s">
        <v>1293</v>
      </c>
      <c r="F503" s="162" t="s">
        <v>421</v>
      </c>
      <c r="G503" s="162" t="s">
        <v>1278</v>
      </c>
      <c r="H503" s="162" t="s">
        <v>91</v>
      </c>
      <c r="I503" s="162" t="s">
        <v>91</v>
      </c>
      <c r="J503" s="162" t="s">
        <v>276</v>
      </c>
      <c r="K503" s="163">
        <v>4</v>
      </c>
      <c r="L503" s="163">
        <v>0</v>
      </c>
      <c r="M503" s="164">
        <v>4</v>
      </c>
    </row>
    <row r="504" spans="1:13" x14ac:dyDescent="0.25">
      <c r="A504" s="159" t="s">
        <v>264</v>
      </c>
      <c r="B504" s="159" t="s">
        <v>109</v>
      </c>
      <c r="C504" s="159" t="s">
        <v>347</v>
      </c>
      <c r="D504" s="159" t="s">
        <v>316</v>
      </c>
      <c r="E504" s="159" t="s">
        <v>1294</v>
      </c>
      <c r="F504" s="159" t="s">
        <v>421</v>
      </c>
      <c r="G504" s="159" t="s">
        <v>1286</v>
      </c>
      <c r="H504" s="159" t="s">
        <v>91</v>
      </c>
      <c r="I504" s="159" t="s">
        <v>91</v>
      </c>
      <c r="J504" s="159" t="s">
        <v>276</v>
      </c>
      <c r="K504" s="160">
        <v>2</v>
      </c>
      <c r="L504" s="160">
        <v>0</v>
      </c>
      <c r="M504" s="161">
        <v>2</v>
      </c>
    </row>
    <row r="505" spans="1:13" x14ac:dyDescent="0.25">
      <c r="A505" s="162" t="s">
        <v>264</v>
      </c>
      <c r="B505" s="162" t="s">
        <v>109</v>
      </c>
      <c r="C505" s="162" t="s">
        <v>347</v>
      </c>
      <c r="D505" s="162" t="s">
        <v>316</v>
      </c>
      <c r="E505" s="162" t="s">
        <v>1295</v>
      </c>
      <c r="F505" s="162" t="s">
        <v>421</v>
      </c>
      <c r="G505" s="162" t="s">
        <v>1296</v>
      </c>
      <c r="H505" s="162" t="s">
        <v>91</v>
      </c>
      <c r="I505" s="162" t="s">
        <v>91</v>
      </c>
      <c r="J505" s="162" t="s">
        <v>276</v>
      </c>
      <c r="K505" s="163">
        <v>0</v>
      </c>
      <c r="L505" s="163">
        <v>0</v>
      </c>
      <c r="M505" s="164">
        <v>0</v>
      </c>
    </row>
    <row r="506" spans="1:13" x14ac:dyDescent="0.25">
      <c r="A506" s="159" t="s">
        <v>264</v>
      </c>
      <c r="B506" s="159" t="s">
        <v>109</v>
      </c>
      <c r="C506" s="159" t="s">
        <v>347</v>
      </c>
      <c r="D506" s="159" t="s">
        <v>316</v>
      </c>
      <c r="E506" s="159" t="s">
        <v>1297</v>
      </c>
      <c r="F506" s="159" t="s">
        <v>421</v>
      </c>
      <c r="G506" s="159" t="s">
        <v>1247</v>
      </c>
      <c r="H506" s="159" t="s">
        <v>91</v>
      </c>
      <c r="I506" s="159" t="s">
        <v>91</v>
      </c>
      <c r="J506" s="159" t="s">
        <v>276</v>
      </c>
      <c r="K506" s="160">
        <v>4</v>
      </c>
      <c r="L506" s="160">
        <v>0</v>
      </c>
      <c r="M506" s="161">
        <v>4</v>
      </c>
    </row>
    <row r="507" spans="1:13" x14ac:dyDescent="0.25">
      <c r="A507" s="162" t="s">
        <v>264</v>
      </c>
      <c r="B507" s="162" t="s">
        <v>109</v>
      </c>
      <c r="C507" s="162" t="s">
        <v>347</v>
      </c>
      <c r="D507" s="162" t="s">
        <v>316</v>
      </c>
      <c r="E507" s="162" t="s">
        <v>1298</v>
      </c>
      <c r="F507" s="162" t="s">
        <v>421</v>
      </c>
      <c r="G507" s="162" t="s">
        <v>1299</v>
      </c>
      <c r="H507" s="162" t="s">
        <v>91</v>
      </c>
      <c r="I507" s="162" t="s">
        <v>91</v>
      </c>
      <c r="J507" s="162" t="s">
        <v>276</v>
      </c>
      <c r="K507" s="163">
        <v>5</v>
      </c>
      <c r="L507" s="163">
        <v>0</v>
      </c>
      <c r="M507" s="164">
        <v>5</v>
      </c>
    </row>
    <row r="508" spans="1:13" x14ac:dyDescent="0.25">
      <c r="A508" s="159" t="s">
        <v>264</v>
      </c>
      <c r="B508" s="159" t="s">
        <v>109</v>
      </c>
      <c r="C508" s="159" t="s">
        <v>347</v>
      </c>
      <c r="D508" s="159" t="s">
        <v>316</v>
      </c>
      <c r="E508" s="159" t="s">
        <v>1300</v>
      </c>
      <c r="F508" s="159" t="s">
        <v>421</v>
      </c>
      <c r="G508" s="159" t="s">
        <v>1251</v>
      </c>
      <c r="H508" s="159" t="s">
        <v>91</v>
      </c>
      <c r="I508" s="159" t="s">
        <v>91</v>
      </c>
      <c r="J508" s="159" t="s">
        <v>276</v>
      </c>
      <c r="K508" s="160">
        <v>1</v>
      </c>
      <c r="L508" s="160">
        <v>0</v>
      </c>
      <c r="M508" s="161">
        <v>1</v>
      </c>
    </row>
    <row r="509" spans="1:13" x14ac:dyDescent="0.25">
      <c r="A509" s="162" t="s">
        <v>264</v>
      </c>
      <c r="B509" s="162" t="s">
        <v>109</v>
      </c>
      <c r="C509" s="162" t="s">
        <v>347</v>
      </c>
      <c r="D509" s="162" t="s">
        <v>316</v>
      </c>
      <c r="E509" s="162" t="s">
        <v>1301</v>
      </c>
      <c r="F509" s="162" t="s">
        <v>421</v>
      </c>
      <c r="G509" s="162" t="s">
        <v>1302</v>
      </c>
      <c r="H509" s="162" t="s">
        <v>91</v>
      </c>
      <c r="I509" s="162" t="s">
        <v>91</v>
      </c>
      <c r="J509" s="162" t="s">
        <v>276</v>
      </c>
      <c r="K509" s="163">
        <v>1</v>
      </c>
      <c r="L509" s="163">
        <v>0</v>
      </c>
      <c r="M509" s="164">
        <v>1</v>
      </c>
    </row>
    <row r="510" spans="1:13" x14ac:dyDescent="0.25">
      <c r="A510" s="159" t="s">
        <v>264</v>
      </c>
      <c r="B510" s="159" t="s">
        <v>109</v>
      </c>
      <c r="C510" s="159" t="s">
        <v>347</v>
      </c>
      <c r="D510" s="159" t="s">
        <v>454</v>
      </c>
      <c r="E510" s="159" t="s">
        <v>1303</v>
      </c>
      <c r="F510" s="159" t="s">
        <v>117</v>
      </c>
      <c r="G510" s="159" t="s">
        <v>563</v>
      </c>
      <c r="H510" s="159" t="s">
        <v>91</v>
      </c>
      <c r="I510" s="159" t="s">
        <v>91</v>
      </c>
      <c r="J510" s="159" t="s">
        <v>276</v>
      </c>
      <c r="K510" s="160">
        <v>1</v>
      </c>
      <c r="L510" s="160">
        <v>0</v>
      </c>
      <c r="M510" s="161">
        <v>1</v>
      </c>
    </row>
    <row r="511" spans="1:13" x14ac:dyDescent="0.25">
      <c r="A511" s="162" t="s">
        <v>264</v>
      </c>
      <c r="B511" s="162" t="s">
        <v>109</v>
      </c>
      <c r="C511" s="162" t="s">
        <v>347</v>
      </c>
      <c r="D511" s="162" t="s">
        <v>454</v>
      </c>
      <c r="E511" s="162" t="s">
        <v>1304</v>
      </c>
      <c r="F511" s="162" t="s">
        <v>117</v>
      </c>
      <c r="G511" s="162" t="s">
        <v>1244</v>
      </c>
      <c r="H511" s="162" t="s">
        <v>91</v>
      </c>
      <c r="I511" s="162" t="s">
        <v>91</v>
      </c>
      <c r="J511" s="162" t="s">
        <v>276</v>
      </c>
      <c r="K511" s="163">
        <v>3</v>
      </c>
      <c r="L511" s="163">
        <v>0</v>
      </c>
      <c r="M511" s="164">
        <v>3</v>
      </c>
    </row>
    <row r="512" spans="1:13" x14ac:dyDescent="0.25">
      <c r="A512" s="159" t="s">
        <v>264</v>
      </c>
      <c r="B512" s="159" t="s">
        <v>109</v>
      </c>
      <c r="C512" s="159" t="s">
        <v>347</v>
      </c>
      <c r="D512" s="159" t="s">
        <v>454</v>
      </c>
      <c r="E512" s="159" t="s">
        <v>1305</v>
      </c>
      <c r="F512" s="159" t="s">
        <v>117</v>
      </c>
      <c r="G512" s="159" t="s">
        <v>1259</v>
      </c>
      <c r="H512" s="159" t="s">
        <v>91</v>
      </c>
      <c r="I512" s="159" t="s">
        <v>91</v>
      </c>
      <c r="J512" s="159" t="s">
        <v>276</v>
      </c>
      <c r="K512" s="160">
        <v>1</v>
      </c>
      <c r="L512" s="160">
        <v>0</v>
      </c>
      <c r="M512" s="161">
        <v>1</v>
      </c>
    </row>
    <row r="513" spans="1:13" x14ac:dyDescent="0.25">
      <c r="A513" s="162" t="s">
        <v>264</v>
      </c>
      <c r="B513" s="162" t="s">
        <v>109</v>
      </c>
      <c r="C513" s="162" t="s">
        <v>347</v>
      </c>
      <c r="D513" s="162" t="s">
        <v>454</v>
      </c>
      <c r="E513" s="162" t="s">
        <v>1306</v>
      </c>
      <c r="F513" s="162" t="s">
        <v>117</v>
      </c>
      <c r="G513" s="162" t="s">
        <v>1265</v>
      </c>
      <c r="H513" s="162" t="s">
        <v>91</v>
      </c>
      <c r="I513" s="162" t="s">
        <v>91</v>
      </c>
      <c r="J513" s="162" t="s">
        <v>276</v>
      </c>
      <c r="K513" s="163">
        <v>2</v>
      </c>
      <c r="L513" s="163">
        <v>0</v>
      </c>
      <c r="M513" s="164">
        <v>2</v>
      </c>
    </row>
    <row r="514" spans="1:13" x14ac:dyDescent="0.25">
      <c r="A514" s="159" t="s">
        <v>264</v>
      </c>
      <c r="B514" s="159" t="s">
        <v>109</v>
      </c>
      <c r="C514" s="159" t="s">
        <v>347</v>
      </c>
      <c r="D514" s="159" t="s">
        <v>454</v>
      </c>
      <c r="E514" s="159" t="s">
        <v>1307</v>
      </c>
      <c r="F514" s="159" t="s">
        <v>117</v>
      </c>
      <c r="G514" s="159" t="s">
        <v>1278</v>
      </c>
      <c r="H514" s="159" t="s">
        <v>91</v>
      </c>
      <c r="I514" s="159" t="s">
        <v>91</v>
      </c>
      <c r="J514" s="159" t="s">
        <v>276</v>
      </c>
      <c r="K514" s="160">
        <v>0</v>
      </c>
      <c r="L514" s="160">
        <v>0</v>
      </c>
      <c r="M514" s="161">
        <v>0</v>
      </c>
    </row>
    <row r="515" spans="1:13" x14ac:dyDescent="0.25">
      <c r="A515" s="162" t="s">
        <v>264</v>
      </c>
      <c r="B515" s="162" t="s">
        <v>109</v>
      </c>
      <c r="C515" s="162" t="s">
        <v>347</v>
      </c>
      <c r="D515" s="162" t="s">
        <v>454</v>
      </c>
      <c r="E515" s="162" t="s">
        <v>1308</v>
      </c>
      <c r="F515" s="162" t="s">
        <v>117</v>
      </c>
      <c r="G515" s="162" t="s">
        <v>1247</v>
      </c>
      <c r="H515" s="162" t="s">
        <v>91</v>
      </c>
      <c r="I515" s="162" t="s">
        <v>91</v>
      </c>
      <c r="J515" s="162" t="s">
        <v>276</v>
      </c>
      <c r="K515" s="163">
        <v>0</v>
      </c>
      <c r="L515" s="163">
        <v>0</v>
      </c>
      <c r="M515" s="164">
        <v>0</v>
      </c>
    </row>
    <row r="516" spans="1:13" x14ac:dyDescent="0.25">
      <c r="A516" s="159" t="s">
        <v>264</v>
      </c>
      <c r="B516" s="159" t="s">
        <v>109</v>
      </c>
      <c r="C516" s="159" t="s">
        <v>347</v>
      </c>
      <c r="D516" s="159" t="s">
        <v>454</v>
      </c>
      <c r="E516" s="159" t="s">
        <v>1309</v>
      </c>
      <c r="F516" s="159" t="s">
        <v>117</v>
      </c>
      <c r="G516" s="159" t="s">
        <v>1299</v>
      </c>
      <c r="H516" s="159" t="s">
        <v>91</v>
      </c>
      <c r="I516" s="159" t="s">
        <v>91</v>
      </c>
      <c r="J516" s="159" t="s">
        <v>276</v>
      </c>
      <c r="K516" s="160">
        <v>0</v>
      </c>
      <c r="L516" s="160">
        <v>0</v>
      </c>
      <c r="M516" s="161">
        <v>0</v>
      </c>
    </row>
    <row r="517" spans="1:13" x14ac:dyDescent="0.25">
      <c r="A517" s="162" t="s">
        <v>264</v>
      </c>
      <c r="B517" s="162" t="s">
        <v>109</v>
      </c>
      <c r="C517" s="162" t="s">
        <v>347</v>
      </c>
      <c r="D517" s="162" t="s">
        <v>454</v>
      </c>
      <c r="E517" s="162" t="s">
        <v>1310</v>
      </c>
      <c r="F517" s="162" t="s">
        <v>117</v>
      </c>
      <c r="G517" s="162" t="s">
        <v>1251</v>
      </c>
      <c r="H517" s="162" t="s">
        <v>91</v>
      </c>
      <c r="I517" s="162" t="s">
        <v>91</v>
      </c>
      <c r="J517" s="162" t="s">
        <v>276</v>
      </c>
      <c r="K517" s="163">
        <v>2</v>
      </c>
      <c r="L517" s="163">
        <v>0</v>
      </c>
      <c r="M517" s="164">
        <v>2</v>
      </c>
    </row>
    <row r="518" spans="1:13" x14ac:dyDescent="0.25">
      <c r="A518" s="159" t="s">
        <v>264</v>
      </c>
      <c r="B518" s="159" t="s">
        <v>109</v>
      </c>
      <c r="C518" s="159" t="s">
        <v>347</v>
      </c>
      <c r="D518" s="159" t="s">
        <v>454</v>
      </c>
      <c r="E518" s="159" t="s">
        <v>1311</v>
      </c>
      <c r="F518" s="159" t="s">
        <v>117</v>
      </c>
      <c r="G518" s="159" t="s">
        <v>1302</v>
      </c>
      <c r="H518" s="159" t="s">
        <v>91</v>
      </c>
      <c r="I518" s="159" t="s">
        <v>91</v>
      </c>
      <c r="J518" s="159" t="s">
        <v>276</v>
      </c>
      <c r="K518" s="160">
        <v>1</v>
      </c>
      <c r="L518" s="160">
        <v>0</v>
      </c>
      <c r="M518" s="161">
        <v>1</v>
      </c>
    </row>
    <row r="519" spans="1:13" x14ac:dyDescent="0.25">
      <c r="A519" s="162" t="s">
        <v>264</v>
      </c>
      <c r="B519" s="162" t="s">
        <v>109</v>
      </c>
      <c r="C519" s="162" t="s">
        <v>347</v>
      </c>
      <c r="D519" s="162" t="s">
        <v>456</v>
      </c>
      <c r="E519" s="162" t="s">
        <v>1312</v>
      </c>
      <c r="F519" s="162" t="s">
        <v>187</v>
      </c>
      <c r="G519" s="162" t="s">
        <v>563</v>
      </c>
      <c r="H519" s="162" t="s">
        <v>91</v>
      </c>
      <c r="I519" s="162" t="s">
        <v>91</v>
      </c>
      <c r="J519" s="162" t="s">
        <v>276</v>
      </c>
      <c r="K519" s="163">
        <v>1</v>
      </c>
      <c r="L519" s="163">
        <v>0</v>
      </c>
      <c r="M519" s="164">
        <v>1</v>
      </c>
    </row>
    <row r="520" spans="1:13" x14ac:dyDescent="0.25">
      <c r="A520" s="159" t="s">
        <v>264</v>
      </c>
      <c r="B520" s="159" t="s">
        <v>109</v>
      </c>
      <c r="C520" s="159" t="s">
        <v>347</v>
      </c>
      <c r="D520" s="159" t="s">
        <v>456</v>
      </c>
      <c r="E520" s="159" t="s">
        <v>1313</v>
      </c>
      <c r="F520" s="159" t="s">
        <v>187</v>
      </c>
      <c r="G520" s="159" t="s">
        <v>1247</v>
      </c>
      <c r="H520" s="159" t="s">
        <v>91</v>
      </c>
      <c r="I520" s="159" t="s">
        <v>91</v>
      </c>
      <c r="J520" s="159" t="s">
        <v>276</v>
      </c>
      <c r="K520" s="160">
        <v>0</v>
      </c>
      <c r="L520" s="160">
        <v>0</v>
      </c>
      <c r="M520" s="161">
        <v>0</v>
      </c>
    </row>
    <row r="521" spans="1:13" x14ac:dyDescent="0.25">
      <c r="A521" s="162" t="s">
        <v>264</v>
      </c>
      <c r="B521" s="162" t="s">
        <v>109</v>
      </c>
      <c r="C521" s="162" t="s">
        <v>347</v>
      </c>
      <c r="D521" s="162" t="s">
        <v>456</v>
      </c>
      <c r="E521" s="162" t="s">
        <v>1314</v>
      </c>
      <c r="F521" s="162" t="s">
        <v>187</v>
      </c>
      <c r="G521" s="162" t="s">
        <v>1251</v>
      </c>
      <c r="H521" s="162" t="s">
        <v>91</v>
      </c>
      <c r="I521" s="162" t="s">
        <v>91</v>
      </c>
      <c r="J521" s="162" t="s">
        <v>276</v>
      </c>
      <c r="K521" s="163">
        <v>0</v>
      </c>
      <c r="L521" s="163">
        <v>0</v>
      </c>
      <c r="M521" s="164">
        <v>0</v>
      </c>
    </row>
    <row r="522" spans="1:13" x14ac:dyDescent="0.25">
      <c r="A522" s="159" t="s">
        <v>264</v>
      </c>
      <c r="B522" s="159" t="s">
        <v>109</v>
      </c>
      <c r="C522" s="159" t="s">
        <v>347</v>
      </c>
      <c r="D522" s="159" t="s">
        <v>465</v>
      </c>
      <c r="E522" s="159" t="s">
        <v>1315</v>
      </c>
      <c r="F522" s="159" t="s">
        <v>467</v>
      </c>
      <c r="G522" s="159" t="s">
        <v>563</v>
      </c>
      <c r="H522" s="159" t="s">
        <v>91</v>
      </c>
      <c r="I522" s="159" t="s">
        <v>91</v>
      </c>
      <c r="J522" s="159" t="s">
        <v>276</v>
      </c>
      <c r="K522" s="160">
        <v>1</v>
      </c>
      <c r="L522" s="160">
        <v>0</v>
      </c>
      <c r="M522" s="161">
        <v>1</v>
      </c>
    </row>
    <row r="523" spans="1:13" x14ac:dyDescent="0.25">
      <c r="A523" s="162" t="s">
        <v>264</v>
      </c>
      <c r="B523" s="162" t="s">
        <v>109</v>
      </c>
      <c r="C523" s="162" t="s">
        <v>347</v>
      </c>
      <c r="D523" s="162" t="s">
        <v>465</v>
      </c>
      <c r="E523" s="162" t="s">
        <v>1316</v>
      </c>
      <c r="F523" s="162" t="s">
        <v>467</v>
      </c>
      <c r="G523" s="162" t="s">
        <v>1244</v>
      </c>
      <c r="H523" s="162" t="s">
        <v>91</v>
      </c>
      <c r="I523" s="162" t="s">
        <v>91</v>
      </c>
      <c r="J523" s="162" t="s">
        <v>276</v>
      </c>
      <c r="K523" s="163">
        <v>2</v>
      </c>
      <c r="L523" s="163">
        <v>0</v>
      </c>
      <c r="M523" s="164">
        <v>2</v>
      </c>
    </row>
    <row r="524" spans="1:13" x14ac:dyDescent="0.25">
      <c r="A524" s="159" t="s">
        <v>264</v>
      </c>
      <c r="B524" s="159" t="s">
        <v>109</v>
      </c>
      <c r="C524" s="159" t="s">
        <v>347</v>
      </c>
      <c r="D524" s="159" t="s">
        <v>465</v>
      </c>
      <c r="E524" s="159" t="s">
        <v>1317</v>
      </c>
      <c r="F524" s="159" t="s">
        <v>467</v>
      </c>
      <c r="G524" s="159" t="s">
        <v>1247</v>
      </c>
      <c r="H524" s="159" t="s">
        <v>91</v>
      </c>
      <c r="I524" s="159" t="s">
        <v>91</v>
      </c>
      <c r="J524" s="159" t="s">
        <v>276</v>
      </c>
      <c r="K524" s="160">
        <v>1</v>
      </c>
      <c r="L524" s="160">
        <v>0</v>
      </c>
      <c r="M524" s="161">
        <v>1</v>
      </c>
    </row>
    <row r="525" spans="1:13" x14ac:dyDescent="0.25">
      <c r="A525" s="162" t="s">
        <v>264</v>
      </c>
      <c r="B525" s="162" t="s">
        <v>109</v>
      </c>
      <c r="C525" s="162" t="s">
        <v>347</v>
      </c>
      <c r="D525" s="162" t="s">
        <v>465</v>
      </c>
      <c r="E525" s="162" t="s">
        <v>1318</v>
      </c>
      <c r="F525" s="162" t="s">
        <v>467</v>
      </c>
      <c r="G525" s="162" t="s">
        <v>1251</v>
      </c>
      <c r="H525" s="162" t="s">
        <v>91</v>
      </c>
      <c r="I525" s="162" t="s">
        <v>91</v>
      </c>
      <c r="J525" s="162" t="s">
        <v>276</v>
      </c>
      <c r="K525" s="163">
        <v>2</v>
      </c>
      <c r="L525" s="163">
        <v>0</v>
      </c>
      <c r="M525" s="164">
        <v>2</v>
      </c>
    </row>
    <row r="526" spans="1:13" x14ac:dyDescent="0.25">
      <c r="A526" s="159" t="s">
        <v>264</v>
      </c>
      <c r="B526" s="159" t="s">
        <v>109</v>
      </c>
      <c r="C526" s="159" t="s">
        <v>347</v>
      </c>
      <c r="D526" s="159" t="s">
        <v>468</v>
      </c>
      <c r="E526" s="159" t="s">
        <v>1319</v>
      </c>
      <c r="F526" s="159" t="s">
        <v>470</v>
      </c>
      <c r="G526" s="159" t="s">
        <v>563</v>
      </c>
      <c r="H526" s="159" t="s">
        <v>91</v>
      </c>
      <c r="I526" s="159" t="s">
        <v>91</v>
      </c>
      <c r="J526" s="159" t="s">
        <v>276</v>
      </c>
      <c r="K526" s="160">
        <v>2</v>
      </c>
      <c r="L526" s="160">
        <v>0</v>
      </c>
      <c r="M526" s="161">
        <v>2</v>
      </c>
    </row>
    <row r="527" spans="1:13" x14ac:dyDescent="0.25">
      <c r="A527" s="162" t="s">
        <v>264</v>
      </c>
      <c r="B527" s="162" t="s">
        <v>109</v>
      </c>
      <c r="C527" s="162" t="s">
        <v>347</v>
      </c>
      <c r="D527" s="162" t="s">
        <v>468</v>
      </c>
      <c r="E527" s="162" t="s">
        <v>1320</v>
      </c>
      <c r="F527" s="162" t="s">
        <v>470</v>
      </c>
      <c r="G527" s="162" t="s">
        <v>1247</v>
      </c>
      <c r="H527" s="162" t="s">
        <v>91</v>
      </c>
      <c r="I527" s="162" t="s">
        <v>91</v>
      </c>
      <c r="J527" s="162" t="s">
        <v>276</v>
      </c>
      <c r="K527" s="163">
        <v>0</v>
      </c>
      <c r="L527" s="163">
        <v>0</v>
      </c>
      <c r="M527" s="164">
        <v>0</v>
      </c>
    </row>
    <row r="528" spans="1:13" x14ac:dyDescent="0.25">
      <c r="A528" s="159" t="s">
        <v>264</v>
      </c>
      <c r="B528" s="159" t="s">
        <v>109</v>
      </c>
      <c r="C528" s="159" t="s">
        <v>347</v>
      </c>
      <c r="D528" s="159" t="s">
        <v>468</v>
      </c>
      <c r="E528" s="159" t="s">
        <v>1321</v>
      </c>
      <c r="F528" s="159" t="s">
        <v>470</v>
      </c>
      <c r="G528" s="159" t="s">
        <v>1251</v>
      </c>
      <c r="H528" s="159" t="s">
        <v>91</v>
      </c>
      <c r="I528" s="159" t="s">
        <v>91</v>
      </c>
      <c r="J528" s="159" t="s">
        <v>276</v>
      </c>
      <c r="K528" s="160">
        <v>2</v>
      </c>
      <c r="L528" s="160">
        <v>0</v>
      </c>
      <c r="M528" s="161">
        <v>2</v>
      </c>
    </row>
    <row r="529" spans="1:13" x14ac:dyDescent="0.25">
      <c r="A529" s="162" t="s">
        <v>264</v>
      </c>
      <c r="B529" s="162" t="s">
        <v>109</v>
      </c>
      <c r="C529" s="162" t="s">
        <v>620</v>
      </c>
      <c r="D529" s="162" t="s">
        <v>621</v>
      </c>
      <c r="E529" s="162" t="s">
        <v>1322</v>
      </c>
      <c r="F529" s="162" t="s">
        <v>623</v>
      </c>
      <c r="G529" s="162" t="s">
        <v>1244</v>
      </c>
      <c r="H529" s="162" t="s">
        <v>91</v>
      </c>
      <c r="I529" s="162" t="s">
        <v>91</v>
      </c>
      <c r="J529" s="162" t="s">
        <v>276</v>
      </c>
      <c r="K529" s="163">
        <v>6</v>
      </c>
      <c r="L529" s="163">
        <v>0</v>
      </c>
      <c r="M529" s="164">
        <v>6</v>
      </c>
    </row>
    <row r="530" spans="1:13" x14ac:dyDescent="0.25">
      <c r="A530" s="159" t="s">
        <v>264</v>
      </c>
      <c r="B530" s="159" t="s">
        <v>109</v>
      </c>
      <c r="C530" s="159" t="s">
        <v>620</v>
      </c>
      <c r="D530" s="159" t="s">
        <v>621</v>
      </c>
      <c r="E530" s="159" t="s">
        <v>1323</v>
      </c>
      <c r="F530" s="159" t="s">
        <v>623</v>
      </c>
      <c r="G530" s="159" t="s">
        <v>1259</v>
      </c>
      <c r="H530" s="159" t="s">
        <v>91</v>
      </c>
      <c r="I530" s="159" t="s">
        <v>91</v>
      </c>
      <c r="J530" s="159" t="s">
        <v>276</v>
      </c>
      <c r="K530" s="160">
        <v>7</v>
      </c>
      <c r="L530" s="160">
        <v>0</v>
      </c>
      <c r="M530" s="161">
        <v>7</v>
      </c>
    </row>
    <row r="531" spans="1:13" x14ac:dyDescent="0.25">
      <c r="A531" s="162" t="s">
        <v>264</v>
      </c>
      <c r="B531" s="162" t="s">
        <v>109</v>
      </c>
      <c r="C531" s="162" t="s">
        <v>620</v>
      </c>
      <c r="D531" s="162" t="s">
        <v>621</v>
      </c>
      <c r="E531" s="162" t="s">
        <v>1324</v>
      </c>
      <c r="F531" s="162" t="s">
        <v>623</v>
      </c>
      <c r="G531" s="162" t="s">
        <v>1265</v>
      </c>
      <c r="H531" s="162" t="s">
        <v>91</v>
      </c>
      <c r="I531" s="162" t="s">
        <v>91</v>
      </c>
      <c r="J531" s="162" t="s">
        <v>276</v>
      </c>
      <c r="K531" s="163">
        <v>4</v>
      </c>
      <c r="L531" s="163">
        <v>0</v>
      </c>
      <c r="M531" s="164">
        <v>4</v>
      </c>
    </row>
    <row r="532" spans="1:13" x14ac:dyDescent="0.25">
      <c r="A532" s="159" t="s">
        <v>264</v>
      </c>
      <c r="B532" s="159" t="s">
        <v>109</v>
      </c>
      <c r="C532" s="159" t="s">
        <v>620</v>
      </c>
      <c r="D532" s="159" t="s">
        <v>621</v>
      </c>
      <c r="E532" s="159" t="s">
        <v>1325</v>
      </c>
      <c r="F532" s="159" t="s">
        <v>623</v>
      </c>
      <c r="G532" s="159" t="s">
        <v>1247</v>
      </c>
      <c r="H532" s="159" t="s">
        <v>91</v>
      </c>
      <c r="I532" s="159" t="s">
        <v>91</v>
      </c>
      <c r="J532" s="159" t="s">
        <v>276</v>
      </c>
      <c r="K532" s="160">
        <v>4</v>
      </c>
      <c r="L532" s="160">
        <v>0</v>
      </c>
      <c r="M532" s="161">
        <v>4</v>
      </c>
    </row>
    <row r="533" spans="1:13" x14ac:dyDescent="0.25">
      <c r="A533" s="162" t="s">
        <v>264</v>
      </c>
      <c r="B533" s="162" t="s">
        <v>109</v>
      </c>
      <c r="C533" s="162" t="s">
        <v>620</v>
      </c>
      <c r="D533" s="162" t="s">
        <v>621</v>
      </c>
      <c r="E533" s="162" t="s">
        <v>1326</v>
      </c>
      <c r="F533" s="162" t="s">
        <v>623</v>
      </c>
      <c r="G533" s="162" t="s">
        <v>1251</v>
      </c>
      <c r="H533" s="162" t="s">
        <v>91</v>
      </c>
      <c r="I533" s="162" t="s">
        <v>91</v>
      </c>
      <c r="J533" s="162" t="s">
        <v>276</v>
      </c>
      <c r="K533" s="163">
        <v>4</v>
      </c>
      <c r="L533" s="163">
        <v>0</v>
      </c>
      <c r="M533" s="164">
        <v>4</v>
      </c>
    </row>
    <row r="534" spans="1:13" x14ac:dyDescent="0.25">
      <c r="A534" s="159" t="s">
        <v>264</v>
      </c>
      <c r="B534" s="159" t="s">
        <v>109</v>
      </c>
      <c r="C534" s="159" t="s">
        <v>645</v>
      </c>
      <c r="D534" s="159" t="s">
        <v>630</v>
      </c>
      <c r="E534" s="159" t="s">
        <v>1327</v>
      </c>
      <c r="F534" s="159" t="s">
        <v>1328</v>
      </c>
      <c r="G534" s="159" t="s">
        <v>563</v>
      </c>
      <c r="H534" s="159" t="s">
        <v>91</v>
      </c>
      <c r="I534" s="159" t="s">
        <v>91</v>
      </c>
      <c r="J534" s="159" t="s">
        <v>276</v>
      </c>
      <c r="K534" s="160">
        <v>3</v>
      </c>
      <c r="L534" s="160">
        <v>0</v>
      </c>
      <c r="M534" s="161">
        <v>3</v>
      </c>
    </row>
    <row r="535" spans="1:13" x14ac:dyDescent="0.25">
      <c r="A535" s="162" t="s">
        <v>264</v>
      </c>
      <c r="B535" s="162" t="s">
        <v>109</v>
      </c>
      <c r="C535" s="162" t="s">
        <v>645</v>
      </c>
      <c r="D535" s="162" t="s">
        <v>630</v>
      </c>
      <c r="E535" s="162" t="s">
        <v>1329</v>
      </c>
      <c r="F535" s="162" t="s">
        <v>1328</v>
      </c>
      <c r="G535" s="162" t="s">
        <v>1244</v>
      </c>
      <c r="H535" s="162" t="s">
        <v>91</v>
      </c>
      <c r="I535" s="162" t="s">
        <v>91</v>
      </c>
      <c r="J535" s="162" t="s">
        <v>276</v>
      </c>
      <c r="K535" s="163">
        <v>1</v>
      </c>
      <c r="L535" s="163">
        <v>0</v>
      </c>
      <c r="M535" s="164">
        <v>1</v>
      </c>
    </row>
    <row r="536" spans="1:13" x14ac:dyDescent="0.25">
      <c r="A536" s="159" t="s">
        <v>264</v>
      </c>
      <c r="B536" s="159" t="s">
        <v>109</v>
      </c>
      <c r="C536" s="159" t="s">
        <v>645</v>
      </c>
      <c r="D536" s="159" t="s">
        <v>630</v>
      </c>
      <c r="E536" s="159" t="s">
        <v>1330</v>
      </c>
      <c r="F536" s="159" t="s">
        <v>1328</v>
      </c>
      <c r="G536" s="159" t="s">
        <v>1259</v>
      </c>
      <c r="H536" s="159" t="s">
        <v>91</v>
      </c>
      <c r="I536" s="159" t="s">
        <v>91</v>
      </c>
      <c r="J536" s="159" t="s">
        <v>276</v>
      </c>
      <c r="K536" s="160">
        <v>1</v>
      </c>
      <c r="L536" s="160">
        <v>0</v>
      </c>
      <c r="M536" s="161">
        <v>1</v>
      </c>
    </row>
    <row r="537" spans="1:13" x14ac:dyDescent="0.25">
      <c r="A537" s="162" t="s">
        <v>264</v>
      </c>
      <c r="B537" s="162" t="s">
        <v>109</v>
      </c>
      <c r="C537" s="162" t="s">
        <v>645</v>
      </c>
      <c r="D537" s="162" t="s">
        <v>630</v>
      </c>
      <c r="E537" s="162" t="s">
        <v>1331</v>
      </c>
      <c r="F537" s="162" t="s">
        <v>1328</v>
      </c>
      <c r="G537" s="162" t="s">
        <v>1265</v>
      </c>
      <c r="H537" s="162" t="s">
        <v>91</v>
      </c>
      <c r="I537" s="162" t="s">
        <v>91</v>
      </c>
      <c r="J537" s="162" t="s">
        <v>276</v>
      </c>
      <c r="K537" s="163">
        <v>1</v>
      </c>
      <c r="L537" s="163">
        <v>0</v>
      </c>
      <c r="M537" s="164">
        <v>1</v>
      </c>
    </row>
    <row r="538" spans="1:13" x14ac:dyDescent="0.25">
      <c r="A538" s="159" t="s">
        <v>264</v>
      </c>
      <c r="B538" s="159" t="s">
        <v>109</v>
      </c>
      <c r="C538" s="159" t="s">
        <v>347</v>
      </c>
      <c r="D538" s="159" t="s">
        <v>465</v>
      </c>
      <c r="E538" s="159" t="s">
        <v>1332</v>
      </c>
      <c r="F538" s="159" t="s">
        <v>467</v>
      </c>
      <c r="G538" s="159" t="s">
        <v>139</v>
      </c>
      <c r="H538" s="159" t="s">
        <v>94</v>
      </c>
      <c r="I538" s="159" t="s">
        <v>94</v>
      </c>
      <c r="J538" s="159"/>
      <c r="K538" s="160">
        <v>0</v>
      </c>
      <c r="L538" s="160">
        <v>0</v>
      </c>
      <c r="M538" s="161">
        <v>27</v>
      </c>
    </row>
    <row r="539" spans="1:13" x14ac:dyDescent="0.25">
      <c r="A539" s="162" t="s">
        <v>264</v>
      </c>
      <c r="B539" s="162" t="s">
        <v>109</v>
      </c>
      <c r="C539" s="162" t="s">
        <v>1333</v>
      </c>
      <c r="D539" s="162" t="s">
        <v>1334</v>
      </c>
      <c r="E539" s="162" t="s">
        <v>1335</v>
      </c>
      <c r="F539" s="162" t="s">
        <v>1336</v>
      </c>
      <c r="G539" s="162" t="s">
        <v>87</v>
      </c>
      <c r="H539" s="162" t="s">
        <v>94</v>
      </c>
      <c r="I539" s="162" t="s">
        <v>94</v>
      </c>
      <c r="J539" s="162"/>
      <c r="K539" s="163">
        <v>0</v>
      </c>
      <c r="L539" s="163">
        <v>0</v>
      </c>
      <c r="M539" s="164">
        <v>2</v>
      </c>
    </row>
    <row r="540" spans="1:13" x14ac:dyDescent="0.25">
      <c r="A540" s="159" t="s">
        <v>264</v>
      </c>
      <c r="B540" s="159" t="s">
        <v>109</v>
      </c>
      <c r="C540" s="159" t="s">
        <v>1337</v>
      </c>
      <c r="D540" s="159" t="s">
        <v>1338</v>
      </c>
      <c r="E540" s="159" t="s">
        <v>1339</v>
      </c>
      <c r="F540" s="159" t="s">
        <v>1340</v>
      </c>
      <c r="G540" s="159" t="s">
        <v>87</v>
      </c>
      <c r="H540" s="159" t="s">
        <v>94</v>
      </c>
      <c r="I540" s="159" t="s">
        <v>94</v>
      </c>
      <c r="J540" s="159"/>
      <c r="K540" s="160">
        <v>0</v>
      </c>
      <c r="L540" s="160">
        <v>0</v>
      </c>
      <c r="M540" s="161">
        <v>0</v>
      </c>
    </row>
    <row r="541" spans="1:13" x14ac:dyDescent="0.25">
      <c r="A541" s="162" t="s">
        <v>264</v>
      </c>
      <c r="B541" s="162" t="s">
        <v>109</v>
      </c>
      <c r="C541" s="162" t="s">
        <v>1341</v>
      </c>
      <c r="D541" s="162" t="s">
        <v>1342</v>
      </c>
      <c r="E541" s="162" t="s">
        <v>1343</v>
      </c>
      <c r="F541" s="162" t="s">
        <v>1344</v>
      </c>
      <c r="G541" s="162" t="s">
        <v>87</v>
      </c>
      <c r="H541" s="162" t="s">
        <v>94</v>
      </c>
      <c r="I541" s="162" t="s">
        <v>94</v>
      </c>
      <c r="J541" s="162"/>
      <c r="K541" s="163">
        <v>0</v>
      </c>
      <c r="L541" s="163">
        <v>0</v>
      </c>
      <c r="M541" s="164">
        <v>6</v>
      </c>
    </row>
    <row r="542" spans="1:13" x14ac:dyDescent="0.25">
      <c r="A542" s="159" t="s">
        <v>264</v>
      </c>
      <c r="B542" s="159" t="s">
        <v>109</v>
      </c>
      <c r="C542" s="159" t="s">
        <v>1341</v>
      </c>
      <c r="D542" s="159" t="s">
        <v>1345</v>
      </c>
      <c r="E542" s="159" t="s">
        <v>1346</v>
      </c>
      <c r="F542" s="159" t="s">
        <v>1347</v>
      </c>
      <c r="G542" s="159" t="s">
        <v>87</v>
      </c>
      <c r="H542" s="159" t="s">
        <v>94</v>
      </c>
      <c r="I542" s="159" t="s">
        <v>94</v>
      </c>
      <c r="J542" s="159"/>
      <c r="K542" s="160">
        <v>0</v>
      </c>
      <c r="L542" s="160">
        <v>0</v>
      </c>
      <c r="M542" s="161">
        <v>1</v>
      </c>
    </row>
    <row r="543" spans="1:13" x14ac:dyDescent="0.25">
      <c r="A543" s="162" t="s">
        <v>264</v>
      </c>
      <c r="B543" s="162" t="s">
        <v>109</v>
      </c>
      <c r="C543" s="162" t="s">
        <v>1341</v>
      </c>
      <c r="D543" s="162" t="s">
        <v>1348</v>
      </c>
      <c r="E543" s="162" t="s">
        <v>1349</v>
      </c>
      <c r="F543" s="162" t="s">
        <v>1350</v>
      </c>
      <c r="G543" s="162" t="s">
        <v>87</v>
      </c>
      <c r="H543" s="162" t="s">
        <v>94</v>
      </c>
      <c r="I543" s="162" t="s">
        <v>94</v>
      </c>
      <c r="J543" s="162"/>
      <c r="K543" s="163">
        <v>0</v>
      </c>
      <c r="L543" s="163">
        <v>0</v>
      </c>
      <c r="M543" s="164">
        <v>1</v>
      </c>
    </row>
    <row r="544" spans="1:13" x14ac:dyDescent="0.25">
      <c r="A544" s="159" t="s">
        <v>264</v>
      </c>
      <c r="B544" s="159" t="s">
        <v>109</v>
      </c>
      <c r="C544" s="159" t="s">
        <v>1341</v>
      </c>
      <c r="D544" s="159" t="s">
        <v>1351</v>
      </c>
      <c r="E544" s="159" t="s">
        <v>1352</v>
      </c>
      <c r="F544" s="159" t="s">
        <v>1353</v>
      </c>
      <c r="G544" s="159" t="s">
        <v>87</v>
      </c>
      <c r="H544" s="159" t="s">
        <v>94</v>
      </c>
      <c r="I544" s="159" t="s">
        <v>94</v>
      </c>
      <c r="J544" s="159"/>
      <c r="K544" s="160">
        <v>0</v>
      </c>
      <c r="L544" s="160">
        <v>0</v>
      </c>
      <c r="M544" s="161">
        <v>1</v>
      </c>
    </row>
    <row r="545" spans="1:13" x14ac:dyDescent="0.25">
      <c r="A545" s="162" t="s">
        <v>264</v>
      </c>
      <c r="B545" s="162" t="s">
        <v>109</v>
      </c>
      <c r="C545" s="162" t="s">
        <v>1354</v>
      </c>
      <c r="D545" s="162" t="s">
        <v>1355</v>
      </c>
      <c r="E545" s="162" t="s">
        <v>1356</v>
      </c>
      <c r="F545" s="162" t="s">
        <v>1357</v>
      </c>
      <c r="G545" s="162" t="s">
        <v>87</v>
      </c>
      <c r="H545" s="162" t="s">
        <v>94</v>
      </c>
      <c r="I545" s="162" t="s">
        <v>94</v>
      </c>
      <c r="J545" s="162"/>
      <c r="K545" s="163">
        <v>0</v>
      </c>
      <c r="L545" s="163">
        <v>0</v>
      </c>
      <c r="M545" s="164">
        <v>23</v>
      </c>
    </row>
    <row r="546" spans="1:13" x14ac:dyDescent="0.25">
      <c r="A546" s="159" t="s">
        <v>264</v>
      </c>
      <c r="B546" s="159" t="s">
        <v>109</v>
      </c>
      <c r="C546" s="159" t="s">
        <v>570</v>
      </c>
      <c r="D546" s="159" t="s">
        <v>811</v>
      </c>
      <c r="E546" s="159" t="s">
        <v>1358</v>
      </c>
      <c r="F546" s="159" t="s">
        <v>1359</v>
      </c>
      <c r="G546" s="159" t="s">
        <v>87</v>
      </c>
      <c r="H546" s="159" t="s">
        <v>94</v>
      </c>
      <c r="I546" s="159" t="s">
        <v>94</v>
      </c>
      <c r="J546" s="159"/>
      <c r="K546" s="160">
        <v>0</v>
      </c>
      <c r="L546" s="160">
        <v>0</v>
      </c>
      <c r="M546" s="161">
        <v>0</v>
      </c>
    </row>
    <row r="547" spans="1:13" x14ac:dyDescent="0.25">
      <c r="A547" s="162" t="s">
        <v>264</v>
      </c>
      <c r="B547" s="162" t="s">
        <v>109</v>
      </c>
      <c r="C547" s="162" t="s">
        <v>1354</v>
      </c>
      <c r="D547" s="162" t="s">
        <v>901</v>
      </c>
      <c r="E547" s="162" t="s">
        <v>1360</v>
      </c>
      <c r="F547" s="162" t="s">
        <v>1361</v>
      </c>
      <c r="G547" s="162" t="s">
        <v>87</v>
      </c>
      <c r="H547" s="162" t="s">
        <v>94</v>
      </c>
      <c r="I547" s="162" t="s">
        <v>94</v>
      </c>
      <c r="J547" s="162"/>
      <c r="K547" s="163">
        <v>0</v>
      </c>
      <c r="L547" s="163">
        <v>0</v>
      </c>
      <c r="M547" s="164">
        <v>20</v>
      </c>
    </row>
    <row r="548" spans="1:13" x14ac:dyDescent="0.25">
      <c r="A548" s="159" t="s">
        <v>264</v>
      </c>
      <c r="B548" s="159" t="s">
        <v>109</v>
      </c>
      <c r="C548" s="159" t="s">
        <v>1341</v>
      </c>
      <c r="D548" s="159" t="s">
        <v>1362</v>
      </c>
      <c r="E548" s="159" t="s">
        <v>1363</v>
      </c>
      <c r="F548" s="159" t="s">
        <v>1364</v>
      </c>
      <c r="G548" s="159" t="s">
        <v>87</v>
      </c>
      <c r="H548" s="159" t="s">
        <v>94</v>
      </c>
      <c r="I548" s="159" t="s">
        <v>94</v>
      </c>
      <c r="J548" s="159"/>
      <c r="K548" s="160">
        <v>0</v>
      </c>
      <c r="L548" s="160">
        <v>0</v>
      </c>
      <c r="M548" s="161">
        <v>7</v>
      </c>
    </row>
    <row r="549" spans="1:13" x14ac:dyDescent="0.25">
      <c r="A549" s="162" t="s">
        <v>264</v>
      </c>
      <c r="B549" s="162" t="s">
        <v>109</v>
      </c>
      <c r="C549" s="162" t="s">
        <v>1337</v>
      </c>
      <c r="D549" s="162" t="s">
        <v>1365</v>
      </c>
      <c r="E549" s="162" t="s">
        <v>1366</v>
      </c>
      <c r="F549" s="162" t="s">
        <v>1367</v>
      </c>
      <c r="G549" s="162" t="s">
        <v>87</v>
      </c>
      <c r="H549" s="162" t="s">
        <v>94</v>
      </c>
      <c r="I549" s="162" t="s">
        <v>94</v>
      </c>
      <c r="J549" s="162"/>
      <c r="K549" s="163">
        <v>0</v>
      </c>
      <c r="L549" s="163">
        <v>0</v>
      </c>
      <c r="M549" s="164">
        <v>1</v>
      </c>
    </row>
    <row r="550" spans="1:13" x14ac:dyDescent="0.25">
      <c r="A550" s="159" t="s">
        <v>264</v>
      </c>
      <c r="B550" s="159" t="s">
        <v>109</v>
      </c>
      <c r="C550" s="159" t="s">
        <v>1341</v>
      </c>
      <c r="D550" s="159" t="s">
        <v>1368</v>
      </c>
      <c r="E550" s="159" t="s">
        <v>1369</v>
      </c>
      <c r="F550" s="159" t="s">
        <v>1370</v>
      </c>
      <c r="G550" s="159" t="s">
        <v>87</v>
      </c>
      <c r="H550" s="159" t="s">
        <v>94</v>
      </c>
      <c r="I550" s="159" t="s">
        <v>94</v>
      </c>
      <c r="J550" s="159"/>
      <c r="K550" s="160">
        <v>0</v>
      </c>
      <c r="L550" s="160">
        <v>0</v>
      </c>
      <c r="M550" s="161">
        <v>2</v>
      </c>
    </row>
    <row r="551" spans="1:13" x14ac:dyDescent="0.25">
      <c r="A551" s="162" t="s">
        <v>264</v>
      </c>
      <c r="B551" s="162" t="s">
        <v>109</v>
      </c>
      <c r="C551" s="162" t="s">
        <v>1341</v>
      </c>
      <c r="D551" s="162" t="s">
        <v>1371</v>
      </c>
      <c r="E551" s="162" t="s">
        <v>1372</v>
      </c>
      <c r="F551" s="162" t="s">
        <v>1373</v>
      </c>
      <c r="G551" s="162" t="s">
        <v>87</v>
      </c>
      <c r="H551" s="162" t="s">
        <v>94</v>
      </c>
      <c r="I551" s="162" t="s">
        <v>94</v>
      </c>
      <c r="J551" s="162"/>
      <c r="K551" s="163">
        <v>0</v>
      </c>
      <c r="L551" s="163">
        <v>0</v>
      </c>
      <c r="M551" s="164">
        <v>3</v>
      </c>
    </row>
    <row r="552" spans="1:13" x14ac:dyDescent="0.25">
      <c r="A552" s="159" t="s">
        <v>264</v>
      </c>
      <c r="B552" s="159" t="s">
        <v>109</v>
      </c>
      <c r="C552" s="159" t="s">
        <v>1341</v>
      </c>
      <c r="D552" s="159" t="s">
        <v>1374</v>
      </c>
      <c r="E552" s="159" t="s">
        <v>1375</v>
      </c>
      <c r="F552" s="159" t="s">
        <v>1376</v>
      </c>
      <c r="G552" s="159" t="s">
        <v>87</v>
      </c>
      <c r="H552" s="159" t="s">
        <v>94</v>
      </c>
      <c r="I552" s="159" t="s">
        <v>94</v>
      </c>
      <c r="J552" s="159"/>
      <c r="K552" s="160">
        <v>0</v>
      </c>
      <c r="L552" s="160">
        <v>0</v>
      </c>
      <c r="M552" s="161">
        <v>0</v>
      </c>
    </row>
    <row r="553" spans="1:13" x14ac:dyDescent="0.25">
      <c r="A553" s="162" t="s">
        <v>264</v>
      </c>
      <c r="B553" s="162" t="s">
        <v>109</v>
      </c>
      <c r="C553" s="162" t="s">
        <v>1341</v>
      </c>
      <c r="D553" s="162" t="s">
        <v>1377</v>
      </c>
      <c r="E553" s="162" t="s">
        <v>1378</v>
      </c>
      <c r="F553" s="162" t="s">
        <v>1379</v>
      </c>
      <c r="G553" s="162" t="s">
        <v>87</v>
      </c>
      <c r="H553" s="162" t="s">
        <v>94</v>
      </c>
      <c r="I553" s="162" t="s">
        <v>94</v>
      </c>
      <c r="J553" s="162"/>
      <c r="K553" s="163">
        <v>0</v>
      </c>
      <c r="L553" s="163">
        <v>0</v>
      </c>
      <c r="M553" s="164">
        <v>0</v>
      </c>
    </row>
    <row r="554" spans="1:13" x14ac:dyDescent="0.25">
      <c r="A554" s="159" t="s">
        <v>264</v>
      </c>
      <c r="B554" s="159" t="s">
        <v>109</v>
      </c>
      <c r="C554" s="159" t="s">
        <v>570</v>
      </c>
      <c r="D554" s="159" t="s">
        <v>811</v>
      </c>
      <c r="E554" s="159" t="s">
        <v>1380</v>
      </c>
      <c r="F554" s="159" t="s">
        <v>1359</v>
      </c>
      <c r="G554" s="159" t="s">
        <v>125</v>
      </c>
      <c r="H554" s="159" t="s">
        <v>94</v>
      </c>
      <c r="I554" s="159" t="s">
        <v>94</v>
      </c>
      <c r="J554" s="159"/>
      <c r="K554" s="160">
        <v>0</v>
      </c>
      <c r="L554" s="160">
        <v>0</v>
      </c>
      <c r="M554" s="161">
        <v>1</v>
      </c>
    </row>
    <row r="555" spans="1:13" x14ac:dyDescent="0.25">
      <c r="A555" s="162" t="s">
        <v>264</v>
      </c>
      <c r="B555" s="162" t="s">
        <v>109</v>
      </c>
      <c r="C555" s="162" t="s">
        <v>1337</v>
      </c>
      <c r="D555" s="162" t="s">
        <v>1381</v>
      </c>
      <c r="E555" s="162" t="s">
        <v>1382</v>
      </c>
      <c r="F555" s="162" t="s">
        <v>1383</v>
      </c>
      <c r="G555" s="162" t="s">
        <v>87</v>
      </c>
      <c r="H555" s="162" t="s">
        <v>94</v>
      </c>
      <c r="I555" s="162" t="s">
        <v>94</v>
      </c>
      <c r="J555" s="162"/>
      <c r="K555" s="163">
        <v>0</v>
      </c>
      <c r="L555" s="163">
        <v>0</v>
      </c>
      <c r="M555" s="164">
        <v>0</v>
      </c>
    </row>
    <row r="556" spans="1:13" x14ac:dyDescent="0.25">
      <c r="A556" s="159" t="s">
        <v>264</v>
      </c>
      <c r="B556" s="159" t="s">
        <v>109</v>
      </c>
      <c r="C556" s="159" t="s">
        <v>1341</v>
      </c>
      <c r="D556" s="159" t="s">
        <v>1384</v>
      </c>
      <c r="E556" s="159" t="s">
        <v>1385</v>
      </c>
      <c r="F556" s="159" t="s">
        <v>1386</v>
      </c>
      <c r="G556" s="159" t="s">
        <v>87</v>
      </c>
      <c r="H556" s="159" t="s">
        <v>94</v>
      </c>
      <c r="I556" s="159" t="s">
        <v>94</v>
      </c>
      <c r="J556" s="159"/>
      <c r="K556" s="160">
        <v>0</v>
      </c>
      <c r="L556" s="160">
        <v>0</v>
      </c>
      <c r="M556" s="161">
        <v>5</v>
      </c>
    </row>
    <row r="557" spans="1:13" x14ac:dyDescent="0.25">
      <c r="A557" s="162" t="s">
        <v>264</v>
      </c>
      <c r="B557" s="162" t="s">
        <v>109</v>
      </c>
      <c r="C557" s="162" t="s">
        <v>1341</v>
      </c>
      <c r="D557" s="162" t="s">
        <v>1387</v>
      </c>
      <c r="E557" s="162" t="s">
        <v>1388</v>
      </c>
      <c r="F557" s="162" t="s">
        <v>1389</v>
      </c>
      <c r="G557" s="162" t="s">
        <v>87</v>
      </c>
      <c r="H557" s="162" t="s">
        <v>94</v>
      </c>
      <c r="I557" s="162" t="s">
        <v>94</v>
      </c>
      <c r="J557" s="162"/>
      <c r="K557" s="163">
        <v>0</v>
      </c>
      <c r="L557" s="163">
        <v>0</v>
      </c>
      <c r="M557" s="164">
        <v>5</v>
      </c>
    </row>
    <row r="558" spans="1:13" x14ac:dyDescent="0.25">
      <c r="A558" s="159" t="s">
        <v>264</v>
      </c>
      <c r="B558" s="159" t="s">
        <v>109</v>
      </c>
      <c r="C558" s="159" t="s">
        <v>1341</v>
      </c>
      <c r="D558" s="159" t="s">
        <v>1390</v>
      </c>
      <c r="E558" s="159" t="s">
        <v>1391</v>
      </c>
      <c r="F558" s="159" t="s">
        <v>1392</v>
      </c>
      <c r="G558" s="159" t="s">
        <v>87</v>
      </c>
      <c r="H558" s="159" t="s">
        <v>94</v>
      </c>
      <c r="I558" s="159" t="s">
        <v>94</v>
      </c>
      <c r="J558" s="159"/>
      <c r="K558" s="160">
        <v>0</v>
      </c>
      <c r="L558" s="160">
        <v>0</v>
      </c>
      <c r="M558" s="161">
        <v>0</v>
      </c>
    </row>
    <row r="559" spans="1:13" x14ac:dyDescent="0.25">
      <c r="A559" s="162" t="s">
        <v>264</v>
      </c>
      <c r="B559" s="162" t="s">
        <v>109</v>
      </c>
      <c r="C559" s="162" t="s">
        <v>1341</v>
      </c>
      <c r="D559" s="162" t="s">
        <v>1393</v>
      </c>
      <c r="E559" s="162" t="s">
        <v>1394</v>
      </c>
      <c r="F559" s="162" t="s">
        <v>1395</v>
      </c>
      <c r="G559" s="162" t="s">
        <v>87</v>
      </c>
      <c r="H559" s="162" t="s">
        <v>94</v>
      </c>
      <c r="I559" s="162" t="s">
        <v>94</v>
      </c>
      <c r="J559" s="162"/>
      <c r="K559" s="163">
        <v>0</v>
      </c>
      <c r="L559" s="163">
        <v>0</v>
      </c>
      <c r="M559" s="164">
        <v>2</v>
      </c>
    </row>
    <row r="560" spans="1:13" x14ac:dyDescent="0.25">
      <c r="A560" s="159" t="s">
        <v>264</v>
      </c>
      <c r="B560" s="159" t="s">
        <v>109</v>
      </c>
      <c r="C560" s="159" t="s">
        <v>1341</v>
      </c>
      <c r="D560" s="159" t="s">
        <v>1396</v>
      </c>
      <c r="E560" s="159" t="s">
        <v>1397</v>
      </c>
      <c r="F560" s="159" t="s">
        <v>1398</v>
      </c>
      <c r="G560" s="159" t="s">
        <v>87</v>
      </c>
      <c r="H560" s="159" t="s">
        <v>94</v>
      </c>
      <c r="I560" s="159" t="s">
        <v>94</v>
      </c>
      <c r="J560" s="159"/>
      <c r="K560" s="160">
        <v>0</v>
      </c>
      <c r="L560" s="160">
        <v>0</v>
      </c>
      <c r="M560" s="161">
        <v>1</v>
      </c>
    </row>
    <row r="561" spans="1:13" x14ac:dyDescent="0.25">
      <c r="A561" s="162" t="s">
        <v>264</v>
      </c>
      <c r="B561" s="162" t="s">
        <v>109</v>
      </c>
      <c r="C561" s="162" t="s">
        <v>1341</v>
      </c>
      <c r="D561" s="162" t="s">
        <v>1399</v>
      </c>
      <c r="E561" s="162" t="s">
        <v>1400</v>
      </c>
      <c r="F561" s="162" t="s">
        <v>1401</v>
      </c>
      <c r="G561" s="162" t="s">
        <v>87</v>
      </c>
      <c r="H561" s="162" t="s">
        <v>94</v>
      </c>
      <c r="I561" s="162" t="s">
        <v>94</v>
      </c>
      <c r="J561" s="162"/>
      <c r="K561" s="163">
        <v>0</v>
      </c>
      <c r="L561" s="163">
        <v>0</v>
      </c>
      <c r="M561" s="164">
        <v>2</v>
      </c>
    </row>
    <row r="562" spans="1:13" x14ac:dyDescent="0.25">
      <c r="A562" s="159" t="s">
        <v>264</v>
      </c>
      <c r="B562" s="159" t="s">
        <v>109</v>
      </c>
      <c r="C562" s="159" t="s">
        <v>1341</v>
      </c>
      <c r="D562" s="159" t="s">
        <v>1402</v>
      </c>
      <c r="E562" s="159" t="s">
        <v>1403</v>
      </c>
      <c r="F562" s="159" t="s">
        <v>1404</v>
      </c>
      <c r="G562" s="159" t="s">
        <v>87</v>
      </c>
      <c r="H562" s="159" t="s">
        <v>94</v>
      </c>
      <c r="I562" s="159" t="s">
        <v>94</v>
      </c>
      <c r="J562" s="159"/>
      <c r="K562" s="160">
        <v>0</v>
      </c>
      <c r="L562" s="160">
        <v>0</v>
      </c>
      <c r="M562" s="161">
        <v>6</v>
      </c>
    </row>
    <row r="563" spans="1:13" x14ac:dyDescent="0.25">
      <c r="A563" s="162" t="s">
        <v>264</v>
      </c>
      <c r="B563" s="162" t="s">
        <v>109</v>
      </c>
      <c r="C563" s="162" t="s">
        <v>1341</v>
      </c>
      <c r="D563" s="162" t="s">
        <v>1405</v>
      </c>
      <c r="E563" s="162" t="s">
        <v>1406</v>
      </c>
      <c r="F563" s="162" t="s">
        <v>1407</v>
      </c>
      <c r="G563" s="162" t="s">
        <v>87</v>
      </c>
      <c r="H563" s="162" t="s">
        <v>94</v>
      </c>
      <c r="I563" s="162" t="s">
        <v>94</v>
      </c>
      <c r="J563" s="162"/>
      <c r="K563" s="163">
        <v>0</v>
      </c>
      <c r="L563" s="163">
        <v>0</v>
      </c>
      <c r="M563" s="164">
        <v>2</v>
      </c>
    </row>
    <row r="564" spans="1:13" x14ac:dyDescent="0.25">
      <c r="A564" s="159" t="s">
        <v>264</v>
      </c>
      <c r="B564" s="159" t="s">
        <v>109</v>
      </c>
      <c r="C564" s="159" t="s">
        <v>1341</v>
      </c>
      <c r="D564" s="159" t="s">
        <v>1408</v>
      </c>
      <c r="E564" s="159" t="s">
        <v>1409</v>
      </c>
      <c r="F564" s="159" t="s">
        <v>1410</v>
      </c>
      <c r="G564" s="159" t="s">
        <v>87</v>
      </c>
      <c r="H564" s="159" t="s">
        <v>94</v>
      </c>
      <c r="I564" s="159" t="s">
        <v>94</v>
      </c>
      <c r="J564" s="159"/>
      <c r="K564" s="160">
        <v>0</v>
      </c>
      <c r="L564" s="160">
        <v>0</v>
      </c>
      <c r="M564" s="161">
        <v>1</v>
      </c>
    </row>
    <row r="565" spans="1:13" x14ac:dyDescent="0.25">
      <c r="A565" s="162" t="s">
        <v>264</v>
      </c>
      <c r="B565" s="162" t="s">
        <v>109</v>
      </c>
      <c r="C565" s="162" t="s">
        <v>1354</v>
      </c>
      <c r="D565" s="162" t="s">
        <v>948</v>
      </c>
      <c r="E565" s="162" t="s">
        <v>1411</v>
      </c>
      <c r="F565" s="162" t="s">
        <v>1412</v>
      </c>
      <c r="G565" s="162" t="s">
        <v>87</v>
      </c>
      <c r="H565" s="162" t="s">
        <v>94</v>
      </c>
      <c r="I565" s="162" t="s">
        <v>94</v>
      </c>
      <c r="J565" s="162"/>
      <c r="K565" s="163">
        <v>0</v>
      </c>
      <c r="L565" s="163">
        <v>0</v>
      </c>
      <c r="M565" s="164">
        <v>20</v>
      </c>
    </row>
    <row r="566" spans="1:13" x14ac:dyDescent="0.25">
      <c r="A566" s="159" t="s">
        <v>264</v>
      </c>
      <c r="B566" s="159" t="s">
        <v>109</v>
      </c>
      <c r="C566" s="159" t="s">
        <v>570</v>
      </c>
      <c r="D566" s="159" t="s">
        <v>811</v>
      </c>
      <c r="E566" s="159" t="s">
        <v>1413</v>
      </c>
      <c r="F566" s="159" t="s">
        <v>1359</v>
      </c>
      <c r="G566" s="159" t="s">
        <v>139</v>
      </c>
      <c r="H566" s="159" t="s">
        <v>94</v>
      </c>
      <c r="I566" s="159" t="s">
        <v>94</v>
      </c>
      <c r="J566" s="159"/>
      <c r="K566" s="160">
        <v>0</v>
      </c>
      <c r="L566" s="160">
        <v>0</v>
      </c>
      <c r="M566" s="161">
        <v>1</v>
      </c>
    </row>
    <row r="567" spans="1:13" x14ac:dyDescent="0.25">
      <c r="A567" s="162" t="s">
        <v>264</v>
      </c>
      <c r="B567" s="162" t="s">
        <v>109</v>
      </c>
      <c r="C567" s="162" t="s">
        <v>1414</v>
      </c>
      <c r="D567" s="162" t="s">
        <v>571</v>
      </c>
      <c r="E567" s="162" t="s">
        <v>1415</v>
      </c>
      <c r="F567" s="162" t="s">
        <v>145</v>
      </c>
      <c r="G567" s="162" t="s">
        <v>87</v>
      </c>
      <c r="H567" s="162" t="s">
        <v>94</v>
      </c>
      <c r="I567" s="162" t="s">
        <v>94</v>
      </c>
      <c r="J567" s="162" t="s">
        <v>276</v>
      </c>
      <c r="K567" s="163">
        <v>91</v>
      </c>
      <c r="L567" s="163">
        <v>0</v>
      </c>
      <c r="M567" s="164">
        <v>91</v>
      </c>
    </row>
    <row r="568" spans="1:13" x14ac:dyDescent="0.25">
      <c r="A568" s="159" t="s">
        <v>264</v>
      </c>
      <c r="B568" s="159" t="s">
        <v>109</v>
      </c>
      <c r="C568" s="159" t="s">
        <v>1414</v>
      </c>
      <c r="D568" s="159" t="s">
        <v>1416</v>
      </c>
      <c r="E568" s="159" t="s">
        <v>1417</v>
      </c>
      <c r="F568" s="159" t="s">
        <v>1418</v>
      </c>
      <c r="G568" s="159" t="s">
        <v>87</v>
      </c>
      <c r="H568" s="159" t="s">
        <v>94</v>
      </c>
      <c r="I568" s="159" t="s">
        <v>94</v>
      </c>
      <c r="J568" s="159" t="s">
        <v>276</v>
      </c>
      <c r="K568" s="160">
        <v>14</v>
      </c>
      <c r="L568" s="160">
        <v>0</v>
      </c>
      <c r="M568" s="161">
        <v>14</v>
      </c>
    </row>
    <row r="569" spans="1:13" x14ac:dyDescent="0.25">
      <c r="A569" s="162" t="s">
        <v>264</v>
      </c>
      <c r="B569" s="162" t="s">
        <v>109</v>
      </c>
      <c r="C569" s="162" t="s">
        <v>1414</v>
      </c>
      <c r="D569" s="162" t="s">
        <v>1419</v>
      </c>
      <c r="E569" s="162" t="s">
        <v>1420</v>
      </c>
      <c r="F569" s="162" t="s">
        <v>1421</v>
      </c>
      <c r="G569" s="162" t="s">
        <v>87</v>
      </c>
      <c r="H569" s="162" t="s">
        <v>94</v>
      </c>
      <c r="I569" s="162" t="s">
        <v>94</v>
      </c>
      <c r="J569" s="162" t="s">
        <v>276</v>
      </c>
      <c r="K569" s="163">
        <v>13</v>
      </c>
      <c r="L569" s="163">
        <v>0</v>
      </c>
      <c r="M569" s="164">
        <v>13</v>
      </c>
    </row>
    <row r="570" spans="1:13" x14ac:dyDescent="0.25">
      <c r="A570" s="159" t="s">
        <v>264</v>
      </c>
      <c r="B570" s="159" t="s">
        <v>109</v>
      </c>
      <c r="C570" s="159" t="s">
        <v>1414</v>
      </c>
      <c r="D570" s="159" t="s">
        <v>1422</v>
      </c>
      <c r="E570" s="159" t="s">
        <v>1423</v>
      </c>
      <c r="F570" s="159" t="s">
        <v>1424</v>
      </c>
      <c r="G570" s="159" t="s">
        <v>87</v>
      </c>
      <c r="H570" s="159" t="s">
        <v>94</v>
      </c>
      <c r="I570" s="159" t="s">
        <v>94</v>
      </c>
      <c r="J570" s="159" t="s">
        <v>280</v>
      </c>
      <c r="K570" s="160">
        <v>0</v>
      </c>
      <c r="L570" s="160">
        <v>3</v>
      </c>
      <c r="M570" s="161">
        <v>3</v>
      </c>
    </row>
    <row r="571" spans="1:13" x14ac:dyDescent="0.25">
      <c r="A571" s="162" t="s">
        <v>264</v>
      </c>
      <c r="B571" s="162" t="s">
        <v>109</v>
      </c>
      <c r="C571" s="162" t="s">
        <v>1414</v>
      </c>
      <c r="D571" s="162" t="s">
        <v>1425</v>
      </c>
      <c r="E571" s="162" t="s">
        <v>1426</v>
      </c>
      <c r="F571" s="162" t="s">
        <v>1427</v>
      </c>
      <c r="G571" s="162" t="s">
        <v>87</v>
      </c>
      <c r="H571" s="162" t="s">
        <v>94</v>
      </c>
      <c r="I571" s="162" t="s">
        <v>94</v>
      </c>
      <c r="J571" s="162" t="s">
        <v>280</v>
      </c>
      <c r="K571" s="163">
        <v>0</v>
      </c>
      <c r="L571" s="163">
        <v>1</v>
      </c>
      <c r="M571" s="164">
        <v>1</v>
      </c>
    </row>
    <row r="572" spans="1:13" x14ac:dyDescent="0.25">
      <c r="A572" s="159" t="s">
        <v>264</v>
      </c>
      <c r="B572" s="159" t="s">
        <v>109</v>
      </c>
      <c r="C572" s="159" t="s">
        <v>1271</v>
      </c>
      <c r="D572" s="159" t="s">
        <v>1416</v>
      </c>
      <c r="E572" s="159" t="s">
        <v>1428</v>
      </c>
      <c r="F572" s="159" t="s">
        <v>237</v>
      </c>
      <c r="G572" s="159" t="s">
        <v>87</v>
      </c>
      <c r="H572" s="159" t="s">
        <v>94</v>
      </c>
      <c r="I572" s="159" t="s">
        <v>94</v>
      </c>
      <c r="J572" s="159"/>
      <c r="K572" s="160">
        <v>0</v>
      </c>
      <c r="L572" s="160">
        <v>0</v>
      </c>
      <c r="M572" s="161">
        <v>24</v>
      </c>
    </row>
    <row r="573" spans="1:13" x14ac:dyDescent="0.25">
      <c r="A573" s="162" t="s">
        <v>264</v>
      </c>
      <c r="B573" s="162" t="s">
        <v>109</v>
      </c>
      <c r="C573" s="162" t="s">
        <v>863</v>
      </c>
      <c r="D573" s="162" t="s">
        <v>666</v>
      </c>
      <c r="E573" s="162" t="s">
        <v>1429</v>
      </c>
      <c r="F573" s="162" t="s">
        <v>1044</v>
      </c>
      <c r="G573" s="162" t="s">
        <v>563</v>
      </c>
      <c r="H573" s="162" t="s">
        <v>91</v>
      </c>
      <c r="I573" s="162" t="s">
        <v>91</v>
      </c>
      <c r="J573" s="162" t="s">
        <v>276</v>
      </c>
      <c r="K573" s="163">
        <v>3</v>
      </c>
      <c r="L573" s="163">
        <v>0</v>
      </c>
      <c r="M573" s="164">
        <v>3</v>
      </c>
    </row>
    <row r="574" spans="1:13" x14ac:dyDescent="0.25">
      <c r="A574" s="159" t="s">
        <v>264</v>
      </c>
      <c r="B574" s="159" t="s">
        <v>109</v>
      </c>
      <c r="C574" s="159" t="s">
        <v>863</v>
      </c>
      <c r="D574" s="159" t="s">
        <v>666</v>
      </c>
      <c r="E574" s="159" t="s">
        <v>1430</v>
      </c>
      <c r="F574" s="159" t="s">
        <v>1044</v>
      </c>
      <c r="G574" s="159" t="s">
        <v>1244</v>
      </c>
      <c r="H574" s="159" t="s">
        <v>91</v>
      </c>
      <c r="I574" s="159" t="s">
        <v>91</v>
      </c>
      <c r="J574" s="159" t="s">
        <v>276</v>
      </c>
      <c r="K574" s="160">
        <v>2</v>
      </c>
      <c r="L574" s="160">
        <v>0</v>
      </c>
      <c r="M574" s="161">
        <v>2</v>
      </c>
    </row>
    <row r="575" spans="1:13" x14ac:dyDescent="0.25">
      <c r="A575" s="162" t="s">
        <v>264</v>
      </c>
      <c r="B575" s="162" t="s">
        <v>109</v>
      </c>
      <c r="C575" s="162" t="s">
        <v>863</v>
      </c>
      <c r="D575" s="162" t="s">
        <v>666</v>
      </c>
      <c r="E575" s="162" t="s">
        <v>1431</v>
      </c>
      <c r="F575" s="162" t="s">
        <v>1044</v>
      </c>
      <c r="G575" s="162" t="s">
        <v>1259</v>
      </c>
      <c r="H575" s="162" t="s">
        <v>91</v>
      </c>
      <c r="I575" s="162" t="s">
        <v>91</v>
      </c>
      <c r="J575" s="162" t="s">
        <v>276</v>
      </c>
      <c r="K575" s="163">
        <v>3</v>
      </c>
      <c r="L575" s="163">
        <v>0</v>
      </c>
      <c r="M575" s="164">
        <v>3</v>
      </c>
    </row>
    <row r="576" spans="1:13" x14ac:dyDescent="0.25">
      <c r="A576" s="159" t="s">
        <v>264</v>
      </c>
      <c r="B576" s="159" t="s">
        <v>109</v>
      </c>
      <c r="C576" s="159" t="s">
        <v>863</v>
      </c>
      <c r="D576" s="159" t="s">
        <v>666</v>
      </c>
      <c r="E576" s="159" t="s">
        <v>1432</v>
      </c>
      <c r="F576" s="159" t="s">
        <v>1044</v>
      </c>
      <c r="G576" s="159" t="s">
        <v>1265</v>
      </c>
      <c r="H576" s="159" t="s">
        <v>91</v>
      </c>
      <c r="I576" s="159" t="s">
        <v>91</v>
      </c>
      <c r="J576" s="159" t="s">
        <v>276</v>
      </c>
      <c r="K576" s="160">
        <v>2</v>
      </c>
      <c r="L576" s="160">
        <v>0</v>
      </c>
      <c r="M576" s="161">
        <v>2</v>
      </c>
    </row>
    <row r="577" spans="1:13" x14ac:dyDescent="0.25">
      <c r="A577" s="162" t="s">
        <v>264</v>
      </c>
      <c r="B577" s="162" t="s">
        <v>109</v>
      </c>
      <c r="C577" s="162" t="s">
        <v>863</v>
      </c>
      <c r="D577" s="162" t="s">
        <v>666</v>
      </c>
      <c r="E577" s="162" t="s">
        <v>1433</v>
      </c>
      <c r="F577" s="162" t="s">
        <v>1044</v>
      </c>
      <c r="G577" s="162" t="s">
        <v>1278</v>
      </c>
      <c r="H577" s="162" t="s">
        <v>91</v>
      </c>
      <c r="I577" s="162" t="s">
        <v>91</v>
      </c>
      <c r="J577" s="162" t="s">
        <v>276</v>
      </c>
      <c r="K577" s="163">
        <v>1</v>
      </c>
      <c r="L577" s="163">
        <v>0</v>
      </c>
      <c r="M577" s="164">
        <v>1</v>
      </c>
    </row>
    <row r="578" spans="1:13" x14ac:dyDescent="0.25">
      <c r="A578" s="159" t="s">
        <v>264</v>
      </c>
      <c r="B578" s="159" t="s">
        <v>109</v>
      </c>
      <c r="C578" s="159" t="s">
        <v>863</v>
      </c>
      <c r="D578" s="159" t="s">
        <v>666</v>
      </c>
      <c r="E578" s="159" t="s">
        <v>1434</v>
      </c>
      <c r="F578" s="159" t="s">
        <v>1044</v>
      </c>
      <c r="G578" s="159" t="s">
        <v>1247</v>
      </c>
      <c r="H578" s="159" t="s">
        <v>91</v>
      </c>
      <c r="I578" s="159" t="s">
        <v>91</v>
      </c>
      <c r="J578" s="159" t="s">
        <v>276</v>
      </c>
      <c r="K578" s="160">
        <v>5</v>
      </c>
      <c r="L578" s="160">
        <v>0</v>
      </c>
      <c r="M578" s="161">
        <v>5</v>
      </c>
    </row>
    <row r="579" spans="1:13" x14ac:dyDescent="0.25">
      <c r="A579" s="162" t="s">
        <v>264</v>
      </c>
      <c r="B579" s="162" t="s">
        <v>109</v>
      </c>
      <c r="C579" s="162" t="s">
        <v>863</v>
      </c>
      <c r="D579" s="162" t="s">
        <v>666</v>
      </c>
      <c r="E579" s="162" t="s">
        <v>1435</v>
      </c>
      <c r="F579" s="162" t="s">
        <v>1044</v>
      </c>
      <c r="G579" s="162" t="s">
        <v>1299</v>
      </c>
      <c r="H579" s="162" t="s">
        <v>91</v>
      </c>
      <c r="I579" s="162" t="s">
        <v>91</v>
      </c>
      <c r="J579" s="162" t="s">
        <v>276</v>
      </c>
      <c r="K579" s="163">
        <v>3</v>
      </c>
      <c r="L579" s="163">
        <v>0</v>
      </c>
      <c r="M579" s="164">
        <v>3</v>
      </c>
    </row>
    <row r="580" spans="1:13" x14ac:dyDescent="0.25">
      <c r="A580" s="159" t="s">
        <v>264</v>
      </c>
      <c r="B580" s="159" t="s">
        <v>109</v>
      </c>
      <c r="C580" s="159" t="s">
        <v>863</v>
      </c>
      <c r="D580" s="159" t="s">
        <v>666</v>
      </c>
      <c r="E580" s="159" t="s">
        <v>1436</v>
      </c>
      <c r="F580" s="159" t="s">
        <v>1044</v>
      </c>
      <c r="G580" s="159" t="s">
        <v>1251</v>
      </c>
      <c r="H580" s="159" t="s">
        <v>91</v>
      </c>
      <c r="I580" s="159" t="s">
        <v>91</v>
      </c>
      <c r="J580" s="159" t="s">
        <v>276</v>
      </c>
      <c r="K580" s="160">
        <v>4</v>
      </c>
      <c r="L580" s="160">
        <v>0</v>
      </c>
      <c r="M580" s="161">
        <v>4</v>
      </c>
    </row>
    <row r="581" spans="1:13" x14ac:dyDescent="0.25">
      <c r="A581" s="162" t="s">
        <v>264</v>
      </c>
      <c r="B581" s="162" t="s">
        <v>109</v>
      </c>
      <c r="C581" s="162" t="s">
        <v>863</v>
      </c>
      <c r="D581" s="162" t="s">
        <v>666</v>
      </c>
      <c r="E581" s="162" t="s">
        <v>1437</v>
      </c>
      <c r="F581" s="162" t="s">
        <v>1044</v>
      </c>
      <c r="G581" s="162" t="s">
        <v>1302</v>
      </c>
      <c r="H581" s="162" t="s">
        <v>91</v>
      </c>
      <c r="I581" s="162" t="s">
        <v>91</v>
      </c>
      <c r="J581" s="162" t="s">
        <v>276</v>
      </c>
      <c r="K581" s="163">
        <v>1</v>
      </c>
      <c r="L581" s="163">
        <v>0</v>
      </c>
      <c r="M581" s="164">
        <v>1</v>
      </c>
    </row>
    <row r="582" spans="1:13" x14ac:dyDescent="0.25">
      <c r="A582" s="159" t="s">
        <v>264</v>
      </c>
      <c r="B582" s="159" t="s">
        <v>109</v>
      </c>
      <c r="C582" s="159" t="s">
        <v>863</v>
      </c>
      <c r="D582" s="159" t="s">
        <v>864</v>
      </c>
      <c r="E582" s="159" t="s">
        <v>1438</v>
      </c>
      <c r="F582" s="159" t="s">
        <v>866</v>
      </c>
      <c r="G582" s="159" t="s">
        <v>563</v>
      </c>
      <c r="H582" s="159" t="s">
        <v>91</v>
      </c>
      <c r="I582" s="159" t="s">
        <v>91</v>
      </c>
      <c r="J582" s="159" t="s">
        <v>276</v>
      </c>
      <c r="K582" s="160">
        <v>4</v>
      </c>
      <c r="L582" s="160">
        <v>0</v>
      </c>
      <c r="M582" s="161">
        <v>4</v>
      </c>
    </row>
    <row r="583" spans="1:13" x14ac:dyDescent="0.25">
      <c r="A583" s="162" t="s">
        <v>264</v>
      </c>
      <c r="B583" s="162" t="s">
        <v>109</v>
      </c>
      <c r="C583" s="162" t="s">
        <v>863</v>
      </c>
      <c r="D583" s="162" t="s">
        <v>864</v>
      </c>
      <c r="E583" s="162" t="s">
        <v>1439</v>
      </c>
      <c r="F583" s="162" t="s">
        <v>866</v>
      </c>
      <c r="G583" s="162" t="s">
        <v>1244</v>
      </c>
      <c r="H583" s="162" t="s">
        <v>91</v>
      </c>
      <c r="I583" s="162" t="s">
        <v>91</v>
      </c>
      <c r="J583" s="162" t="s">
        <v>276</v>
      </c>
      <c r="K583" s="163">
        <v>3</v>
      </c>
      <c r="L583" s="163">
        <v>0</v>
      </c>
      <c r="M583" s="164">
        <v>3</v>
      </c>
    </row>
    <row r="584" spans="1:13" x14ac:dyDescent="0.25">
      <c r="A584" s="159" t="s">
        <v>264</v>
      </c>
      <c r="B584" s="159" t="s">
        <v>109</v>
      </c>
      <c r="C584" s="159" t="s">
        <v>863</v>
      </c>
      <c r="D584" s="159" t="s">
        <v>864</v>
      </c>
      <c r="E584" s="159" t="s">
        <v>1440</v>
      </c>
      <c r="F584" s="159" t="s">
        <v>866</v>
      </c>
      <c r="G584" s="159" t="s">
        <v>1247</v>
      </c>
      <c r="H584" s="159" t="s">
        <v>91</v>
      </c>
      <c r="I584" s="159" t="s">
        <v>91</v>
      </c>
      <c r="J584" s="159" t="s">
        <v>276</v>
      </c>
      <c r="K584" s="160">
        <v>2</v>
      </c>
      <c r="L584" s="160">
        <v>0</v>
      </c>
      <c r="M584" s="161">
        <v>2</v>
      </c>
    </row>
    <row r="585" spans="1:13" x14ac:dyDescent="0.25">
      <c r="A585" s="162" t="s">
        <v>264</v>
      </c>
      <c r="B585" s="162" t="s">
        <v>109</v>
      </c>
      <c r="C585" s="162" t="s">
        <v>863</v>
      </c>
      <c r="D585" s="162" t="s">
        <v>864</v>
      </c>
      <c r="E585" s="162" t="s">
        <v>1441</v>
      </c>
      <c r="F585" s="162" t="s">
        <v>866</v>
      </c>
      <c r="G585" s="162" t="s">
        <v>1251</v>
      </c>
      <c r="H585" s="162" t="s">
        <v>91</v>
      </c>
      <c r="I585" s="162" t="s">
        <v>91</v>
      </c>
      <c r="J585" s="162" t="s">
        <v>276</v>
      </c>
      <c r="K585" s="163">
        <v>1</v>
      </c>
      <c r="L585" s="163">
        <v>0</v>
      </c>
      <c r="M585" s="164">
        <v>1</v>
      </c>
    </row>
    <row r="586" spans="1:13" x14ac:dyDescent="0.25">
      <c r="A586" s="159" t="s">
        <v>264</v>
      </c>
      <c r="B586" s="159" t="s">
        <v>109</v>
      </c>
      <c r="C586" s="159" t="s">
        <v>863</v>
      </c>
      <c r="D586" s="159" t="s">
        <v>454</v>
      </c>
      <c r="E586" s="159" t="s">
        <v>1442</v>
      </c>
      <c r="F586" s="159" t="s">
        <v>898</v>
      </c>
      <c r="G586" s="159" t="s">
        <v>563</v>
      </c>
      <c r="H586" s="159" t="s">
        <v>91</v>
      </c>
      <c r="I586" s="159" t="s">
        <v>91</v>
      </c>
      <c r="J586" s="159" t="s">
        <v>276</v>
      </c>
      <c r="K586" s="160">
        <v>2</v>
      </c>
      <c r="L586" s="160">
        <v>0</v>
      </c>
      <c r="M586" s="161">
        <v>2</v>
      </c>
    </row>
    <row r="587" spans="1:13" x14ac:dyDescent="0.25">
      <c r="A587" s="162" t="s">
        <v>264</v>
      </c>
      <c r="B587" s="162" t="s">
        <v>109</v>
      </c>
      <c r="C587" s="162" t="s">
        <v>863</v>
      </c>
      <c r="D587" s="162" t="s">
        <v>454</v>
      </c>
      <c r="E587" s="162" t="s">
        <v>1443</v>
      </c>
      <c r="F587" s="162" t="s">
        <v>898</v>
      </c>
      <c r="G587" s="162" t="s">
        <v>1244</v>
      </c>
      <c r="H587" s="162" t="s">
        <v>91</v>
      </c>
      <c r="I587" s="162" t="s">
        <v>91</v>
      </c>
      <c r="J587" s="162" t="s">
        <v>276</v>
      </c>
      <c r="K587" s="163">
        <v>3</v>
      </c>
      <c r="L587" s="163">
        <v>0</v>
      </c>
      <c r="M587" s="164">
        <v>3</v>
      </c>
    </row>
    <row r="588" spans="1:13" x14ac:dyDescent="0.25">
      <c r="A588" s="159" t="s">
        <v>264</v>
      </c>
      <c r="B588" s="159" t="s">
        <v>109</v>
      </c>
      <c r="C588" s="159" t="s">
        <v>863</v>
      </c>
      <c r="D588" s="159" t="s">
        <v>454</v>
      </c>
      <c r="E588" s="159" t="s">
        <v>1444</v>
      </c>
      <c r="F588" s="159" t="s">
        <v>898</v>
      </c>
      <c r="G588" s="159" t="s">
        <v>1259</v>
      </c>
      <c r="H588" s="159" t="s">
        <v>91</v>
      </c>
      <c r="I588" s="159" t="s">
        <v>91</v>
      </c>
      <c r="J588" s="159" t="s">
        <v>276</v>
      </c>
      <c r="K588" s="160">
        <v>0</v>
      </c>
      <c r="L588" s="160">
        <v>0</v>
      </c>
      <c r="M588" s="161">
        <v>0</v>
      </c>
    </row>
    <row r="589" spans="1:13" x14ac:dyDescent="0.25">
      <c r="A589" s="162" t="s">
        <v>264</v>
      </c>
      <c r="B589" s="162" t="s">
        <v>109</v>
      </c>
      <c r="C589" s="162" t="s">
        <v>863</v>
      </c>
      <c r="D589" s="162" t="s">
        <v>454</v>
      </c>
      <c r="E589" s="162" t="s">
        <v>1445</v>
      </c>
      <c r="F589" s="162" t="s">
        <v>898</v>
      </c>
      <c r="G589" s="162" t="s">
        <v>1265</v>
      </c>
      <c r="H589" s="162" t="s">
        <v>91</v>
      </c>
      <c r="I589" s="162" t="s">
        <v>91</v>
      </c>
      <c r="J589" s="162" t="s">
        <v>276</v>
      </c>
      <c r="K589" s="163">
        <v>1</v>
      </c>
      <c r="L589" s="163">
        <v>0</v>
      </c>
      <c r="M589" s="164">
        <v>1</v>
      </c>
    </row>
    <row r="590" spans="1:13" x14ac:dyDescent="0.25">
      <c r="A590" s="159" t="s">
        <v>264</v>
      </c>
      <c r="B590" s="159" t="s">
        <v>109</v>
      </c>
      <c r="C590" s="159" t="s">
        <v>863</v>
      </c>
      <c r="D590" s="159" t="s">
        <v>454</v>
      </c>
      <c r="E590" s="159" t="s">
        <v>1446</v>
      </c>
      <c r="F590" s="159" t="s">
        <v>898</v>
      </c>
      <c r="G590" s="159" t="s">
        <v>1278</v>
      </c>
      <c r="H590" s="159" t="s">
        <v>91</v>
      </c>
      <c r="I590" s="159" t="s">
        <v>91</v>
      </c>
      <c r="J590" s="159" t="s">
        <v>276</v>
      </c>
      <c r="K590" s="160">
        <v>2</v>
      </c>
      <c r="L590" s="160">
        <v>0</v>
      </c>
      <c r="M590" s="161">
        <v>2</v>
      </c>
    </row>
    <row r="591" spans="1:13" x14ac:dyDescent="0.25">
      <c r="A591" s="162" t="s">
        <v>264</v>
      </c>
      <c r="B591" s="162" t="s">
        <v>109</v>
      </c>
      <c r="C591" s="162" t="s">
        <v>863</v>
      </c>
      <c r="D591" s="162" t="s">
        <v>454</v>
      </c>
      <c r="E591" s="162" t="s">
        <v>1447</v>
      </c>
      <c r="F591" s="162" t="s">
        <v>898</v>
      </c>
      <c r="G591" s="162" t="s">
        <v>1286</v>
      </c>
      <c r="H591" s="162" t="s">
        <v>91</v>
      </c>
      <c r="I591" s="162" t="s">
        <v>91</v>
      </c>
      <c r="J591" s="162" t="s">
        <v>276</v>
      </c>
      <c r="K591" s="163">
        <v>4</v>
      </c>
      <c r="L591" s="163">
        <v>0</v>
      </c>
      <c r="M591" s="164">
        <v>4</v>
      </c>
    </row>
    <row r="592" spans="1:13" x14ac:dyDescent="0.25">
      <c r="A592" s="159" t="s">
        <v>264</v>
      </c>
      <c r="B592" s="159" t="s">
        <v>109</v>
      </c>
      <c r="C592" s="159" t="s">
        <v>863</v>
      </c>
      <c r="D592" s="159" t="s">
        <v>454</v>
      </c>
      <c r="E592" s="159" t="s">
        <v>1448</v>
      </c>
      <c r="F592" s="159" t="s">
        <v>898</v>
      </c>
      <c r="G592" s="159" t="s">
        <v>1247</v>
      </c>
      <c r="H592" s="159" t="s">
        <v>91</v>
      </c>
      <c r="I592" s="159" t="s">
        <v>91</v>
      </c>
      <c r="J592" s="159" t="s">
        <v>276</v>
      </c>
      <c r="K592" s="160">
        <v>1</v>
      </c>
      <c r="L592" s="160">
        <v>0</v>
      </c>
      <c r="M592" s="161">
        <v>1</v>
      </c>
    </row>
    <row r="593" spans="1:13" x14ac:dyDescent="0.25">
      <c r="A593" s="162" t="s">
        <v>264</v>
      </c>
      <c r="B593" s="162" t="s">
        <v>109</v>
      </c>
      <c r="C593" s="162" t="s">
        <v>863</v>
      </c>
      <c r="D593" s="162" t="s">
        <v>454</v>
      </c>
      <c r="E593" s="162" t="s">
        <v>1449</v>
      </c>
      <c r="F593" s="162" t="s">
        <v>898</v>
      </c>
      <c r="G593" s="162" t="s">
        <v>1299</v>
      </c>
      <c r="H593" s="162" t="s">
        <v>91</v>
      </c>
      <c r="I593" s="162" t="s">
        <v>91</v>
      </c>
      <c r="J593" s="162" t="s">
        <v>276</v>
      </c>
      <c r="K593" s="163">
        <v>0</v>
      </c>
      <c r="L593" s="163">
        <v>0</v>
      </c>
      <c r="M593" s="164">
        <v>0</v>
      </c>
    </row>
    <row r="594" spans="1:13" x14ac:dyDescent="0.25">
      <c r="A594" s="159" t="s">
        <v>264</v>
      </c>
      <c r="B594" s="159" t="s">
        <v>109</v>
      </c>
      <c r="C594" s="159" t="s">
        <v>863</v>
      </c>
      <c r="D594" s="159" t="s">
        <v>454</v>
      </c>
      <c r="E594" s="159" t="s">
        <v>1450</v>
      </c>
      <c r="F594" s="159" t="s">
        <v>898</v>
      </c>
      <c r="G594" s="159" t="s">
        <v>1251</v>
      </c>
      <c r="H594" s="159" t="s">
        <v>91</v>
      </c>
      <c r="I594" s="159" t="s">
        <v>91</v>
      </c>
      <c r="J594" s="159" t="s">
        <v>276</v>
      </c>
      <c r="K594" s="160">
        <v>2</v>
      </c>
      <c r="L594" s="160">
        <v>0</v>
      </c>
      <c r="M594" s="161">
        <v>2</v>
      </c>
    </row>
    <row r="595" spans="1:13" x14ac:dyDescent="0.25">
      <c r="A595" s="162" t="s">
        <v>264</v>
      </c>
      <c r="B595" s="162" t="s">
        <v>109</v>
      </c>
      <c r="C595" s="162" t="s">
        <v>863</v>
      </c>
      <c r="D595" s="162" t="s">
        <v>454</v>
      </c>
      <c r="E595" s="162" t="s">
        <v>1451</v>
      </c>
      <c r="F595" s="162" t="s">
        <v>898</v>
      </c>
      <c r="G595" s="162" t="s">
        <v>1302</v>
      </c>
      <c r="H595" s="162" t="s">
        <v>91</v>
      </c>
      <c r="I595" s="162" t="s">
        <v>91</v>
      </c>
      <c r="J595" s="162" t="s">
        <v>276</v>
      </c>
      <c r="K595" s="163">
        <v>1</v>
      </c>
      <c r="L595" s="163">
        <v>0</v>
      </c>
      <c r="M595" s="164">
        <v>1</v>
      </c>
    </row>
    <row r="596" spans="1:13" x14ac:dyDescent="0.25">
      <c r="A596" s="159" t="s">
        <v>264</v>
      </c>
      <c r="B596" s="159" t="s">
        <v>109</v>
      </c>
      <c r="C596" s="159" t="s">
        <v>1196</v>
      </c>
      <c r="D596" s="159" t="s">
        <v>281</v>
      </c>
      <c r="E596" s="159" t="s">
        <v>1452</v>
      </c>
      <c r="F596" s="159" t="s">
        <v>1453</v>
      </c>
      <c r="G596" s="159" t="s">
        <v>563</v>
      </c>
      <c r="H596" s="159" t="s">
        <v>91</v>
      </c>
      <c r="I596" s="159" t="s">
        <v>91</v>
      </c>
      <c r="J596" s="159" t="s">
        <v>276</v>
      </c>
      <c r="K596" s="160">
        <v>3</v>
      </c>
      <c r="L596" s="160">
        <v>0</v>
      </c>
      <c r="M596" s="161">
        <v>3</v>
      </c>
    </row>
    <row r="597" spans="1:13" x14ac:dyDescent="0.25">
      <c r="A597" s="162" t="s">
        <v>264</v>
      </c>
      <c r="B597" s="162" t="s">
        <v>109</v>
      </c>
      <c r="C597" s="162" t="s">
        <v>1196</v>
      </c>
      <c r="D597" s="162" t="s">
        <v>281</v>
      </c>
      <c r="E597" s="162" t="s">
        <v>1454</v>
      </c>
      <c r="F597" s="162" t="s">
        <v>1453</v>
      </c>
      <c r="G597" s="162" t="s">
        <v>1244</v>
      </c>
      <c r="H597" s="162" t="s">
        <v>91</v>
      </c>
      <c r="I597" s="162" t="s">
        <v>91</v>
      </c>
      <c r="J597" s="162" t="s">
        <v>276</v>
      </c>
      <c r="K597" s="163">
        <v>2</v>
      </c>
      <c r="L597" s="163">
        <v>0</v>
      </c>
      <c r="M597" s="164">
        <v>2</v>
      </c>
    </row>
    <row r="598" spans="1:13" x14ac:dyDescent="0.25">
      <c r="A598" s="159" t="s">
        <v>264</v>
      </c>
      <c r="B598" s="159" t="s">
        <v>109</v>
      </c>
      <c r="C598" s="159" t="s">
        <v>1196</v>
      </c>
      <c r="D598" s="159" t="s">
        <v>281</v>
      </c>
      <c r="E598" s="159" t="s">
        <v>1455</v>
      </c>
      <c r="F598" s="159" t="s">
        <v>1453</v>
      </c>
      <c r="G598" s="159" t="s">
        <v>1247</v>
      </c>
      <c r="H598" s="159" t="s">
        <v>91</v>
      </c>
      <c r="I598" s="159" t="s">
        <v>91</v>
      </c>
      <c r="J598" s="159" t="s">
        <v>276</v>
      </c>
      <c r="K598" s="160">
        <v>2</v>
      </c>
      <c r="L598" s="160">
        <v>0</v>
      </c>
      <c r="M598" s="161">
        <v>2</v>
      </c>
    </row>
    <row r="599" spans="1:13" x14ac:dyDescent="0.25">
      <c r="A599" s="162" t="s">
        <v>264</v>
      </c>
      <c r="B599" s="162" t="s">
        <v>109</v>
      </c>
      <c r="C599" s="162" t="s">
        <v>1196</v>
      </c>
      <c r="D599" s="162" t="s">
        <v>281</v>
      </c>
      <c r="E599" s="162" t="s">
        <v>1456</v>
      </c>
      <c r="F599" s="162" t="s">
        <v>1453</v>
      </c>
      <c r="G599" s="162" t="s">
        <v>1251</v>
      </c>
      <c r="H599" s="162" t="s">
        <v>91</v>
      </c>
      <c r="I599" s="162" t="s">
        <v>91</v>
      </c>
      <c r="J599" s="162" t="s">
        <v>276</v>
      </c>
      <c r="K599" s="163">
        <v>0</v>
      </c>
      <c r="L599" s="163">
        <v>0</v>
      </c>
      <c r="M599" s="164">
        <v>0</v>
      </c>
    </row>
    <row r="600" spans="1:13" x14ac:dyDescent="0.25">
      <c r="A600" s="159" t="s">
        <v>264</v>
      </c>
      <c r="B600" s="159" t="s">
        <v>109</v>
      </c>
      <c r="C600" s="159" t="s">
        <v>1196</v>
      </c>
      <c r="D600" s="159" t="s">
        <v>666</v>
      </c>
      <c r="E600" s="159" t="s">
        <v>1457</v>
      </c>
      <c r="F600" s="159" t="s">
        <v>122</v>
      </c>
      <c r="G600" s="159" t="s">
        <v>563</v>
      </c>
      <c r="H600" s="159" t="s">
        <v>91</v>
      </c>
      <c r="I600" s="159" t="s">
        <v>91</v>
      </c>
      <c r="J600" s="159" t="s">
        <v>276</v>
      </c>
      <c r="K600" s="160">
        <v>1</v>
      </c>
      <c r="L600" s="160">
        <v>0</v>
      </c>
      <c r="M600" s="161">
        <v>1</v>
      </c>
    </row>
    <row r="601" spans="1:13" x14ac:dyDescent="0.25">
      <c r="A601" s="162" t="s">
        <v>264</v>
      </c>
      <c r="B601" s="162" t="s">
        <v>109</v>
      </c>
      <c r="C601" s="162" t="s">
        <v>1196</v>
      </c>
      <c r="D601" s="162" t="s">
        <v>666</v>
      </c>
      <c r="E601" s="162" t="s">
        <v>1458</v>
      </c>
      <c r="F601" s="162" t="s">
        <v>122</v>
      </c>
      <c r="G601" s="162" t="s">
        <v>1244</v>
      </c>
      <c r="H601" s="162" t="s">
        <v>91</v>
      </c>
      <c r="I601" s="162" t="s">
        <v>91</v>
      </c>
      <c r="J601" s="162" t="s">
        <v>276</v>
      </c>
      <c r="K601" s="163">
        <v>0</v>
      </c>
      <c r="L601" s="163">
        <v>0</v>
      </c>
      <c r="M601" s="164">
        <v>0</v>
      </c>
    </row>
    <row r="602" spans="1:13" x14ac:dyDescent="0.25">
      <c r="A602" s="159" t="s">
        <v>264</v>
      </c>
      <c r="B602" s="159" t="s">
        <v>109</v>
      </c>
      <c r="C602" s="159" t="s">
        <v>1196</v>
      </c>
      <c r="D602" s="159" t="s">
        <v>666</v>
      </c>
      <c r="E602" s="159" t="s">
        <v>1459</v>
      </c>
      <c r="F602" s="159" t="s">
        <v>122</v>
      </c>
      <c r="G602" s="159" t="s">
        <v>1259</v>
      </c>
      <c r="H602" s="159" t="s">
        <v>91</v>
      </c>
      <c r="I602" s="159" t="s">
        <v>91</v>
      </c>
      <c r="J602" s="159" t="s">
        <v>276</v>
      </c>
      <c r="K602" s="160">
        <v>1</v>
      </c>
      <c r="L602" s="160">
        <v>0</v>
      </c>
      <c r="M602" s="161">
        <v>1</v>
      </c>
    </row>
    <row r="603" spans="1:13" x14ac:dyDescent="0.25">
      <c r="A603" s="162" t="s">
        <v>264</v>
      </c>
      <c r="B603" s="162" t="s">
        <v>109</v>
      </c>
      <c r="C603" s="162" t="s">
        <v>1196</v>
      </c>
      <c r="D603" s="162" t="s">
        <v>666</v>
      </c>
      <c r="E603" s="162" t="s">
        <v>1460</v>
      </c>
      <c r="F603" s="162" t="s">
        <v>122</v>
      </c>
      <c r="G603" s="162" t="s">
        <v>1265</v>
      </c>
      <c r="H603" s="162" t="s">
        <v>91</v>
      </c>
      <c r="I603" s="162" t="s">
        <v>91</v>
      </c>
      <c r="J603" s="162" t="s">
        <v>276</v>
      </c>
      <c r="K603" s="163">
        <v>1</v>
      </c>
      <c r="L603" s="163">
        <v>0</v>
      </c>
      <c r="M603" s="164">
        <v>1</v>
      </c>
    </row>
    <row r="604" spans="1:13" x14ac:dyDescent="0.25">
      <c r="A604" s="159" t="s">
        <v>264</v>
      </c>
      <c r="B604" s="159" t="s">
        <v>109</v>
      </c>
      <c r="C604" s="159" t="s">
        <v>1196</v>
      </c>
      <c r="D604" s="159" t="s">
        <v>666</v>
      </c>
      <c r="E604" s="159" t="s">
        <v>1461</v>
      </c>
      <c r="F604" s="159" t="s">
        <v>122</v>
      </c>
      <c r="G604" s="159" t="s">
        <v>1247</v>
      </c>
      <c r="H604" s="159" t="s">
        <v>91</v>
      </c>
      <c r="I604" s="159" t="s">
        <v>91</v>
      </c>
      <c r="J604" s="159" t="s">
        <v>276</v>
      </c>
      <c r="K604" s="160">
        <v>1</v>
      </c>
      <c r="L604" s="160">
        <v>0</v>
      </c>
      <c r="M604" s="161">
        <v>1</v>
      </c>
    </row>
    <row r="605" spans="1:13" x14ac:dyDescent="0.25">
      <c r="A605" s="162" t="s">
        <v>264</v>
      </c>
      <c r="B605" s="162" t="s">
        <v>109</v>
      </c>
      <c r="C605" s="162" t="s">
        <v>1196</v>
      </c>
      <c r="D605" s="162" t="s">
        <v>666</v>
      </c>
      <c r="E605" s="162" t="s">
        <v>1462</v>
      </c>
      <c r="F605" s="162" t="s">
        <v>122</v>
      </c>
      <c r="G605" s="162" t="s">
        <v>1251</v>
      </c>
      <c r="H605" s="162" t="s">
        <v>91</v>
      </c>
      <c r="I605" s="162" t="s">
        <v>91</v>
      </c>
      <c r="J605" s="162" t="s">
        <v>276</v>
      </c>
      <c r="K605" s="163">
        <v>2</v>
      </c>
      <c r="L605" s="163">
        <v>0</v>
      </c>
      <c r="M605" s="164">
        <v>2</v>
      </c>
    </row>
    <row r="606" spans="1:13" x14ac:dyDescent="0.25">
      <c r="A606" s="159" t="s">
        <v>264</v>
      </c>
      <c r="B606" s="159" t="s">
        <v>109</v>
      </c>
      <c r="C606" s="159" t="s">
        <v>1271</v>
      </c>
      <c r="D606" s="159" t="s">
        <v>1416</v>
      </c>
      <c r="E606" s="159" t="s">
        <v>1463</v>
      </c>
      <c r="F606" s="159" t="s">
        <v>237</v>
      </c>
      <c r="G606" s="159" t="s">
        <v>125</v>
      </c>
      <c r="H606" s="159" t="s">
        <v>94</v>
      </c>
      <c r="I606" s="159" t="s">
        <v>94</v>
      </c>
      <c r="J606" s="159"/>
      <c r="K606" s="160">
        <v>0</v>
      </c>
      <c r="L606" s="160">
        <v>0</v>
      </c>
      <c r="M606" s="161">
        <v>25</v>
      </c>
    </row>
    <row r="607" spans="1:13" x14ac:dyDescent="0.25">
      <c r="A607" s="162" t="s">
        <v>264</v>
      </c>
      <c r="B607" s="162" t="s">
        <v>109</v>
      </c>
      <c r="C607" s="162" t="s">
        <v>1271</v>
      </c>
      <c r="D607" s="162" t="s">
        <v>1416</v>
      </c>
      <c r="E607" s="162" t="s">
        <v>1464</v>
      </c>
      <c r="F607" s="162" t="s">
        <v>237</v>
      </c>
      <c r="G607" s="162" t="s">
        <v>139</v>
      </c>
      <c r="H607" s="162" t="s">
        <v>94</v>
      </c>
      <c r="I607" s="162" t="s">
        <v>94</v>
      </c>
      <c r="J607" s="162"/>
      <c r="K607" s="163">
        <v>0</v>
      </c>
      <c r="L607" s="163">
        <v>0</v>
      </c>
      <c r="M607" s="164">
        <v>25</v>
      </c>
    </row>
    <row r="608" spans="1:13" x14ac:dyDescent="0.25">
      <c r="A608" s="159" t="s">
        <v>264</v>
      </c>
      <c r="B608" s="159" t="s">
        <v>109</v>
      </c>
      <c r="C608" s="159" t="s">
        <v>1271</v>
      </c>
      <c r="D608" s="159" t="s">
        <v>1465</v>
      </c>
      <c r="E608" s="159" t="s">
        <v>1466</v>
      </c>
      <c r="F608" s="159" t="s">
        <v>1467</v>
      </c>
      <c r="G608" s="159" t="s">
        <v>87</v>
      </c>
      <c r="H608" s="159" t="s">
        <v>94</v>
      </c>
      <c r="I608" s="159" t="s">
        <v>94</v>
      </c>
      <c r="J608" s="159"/>
      <c r="K608" s="160">
        <v>0</v>
      </c>
      <c r="L608" s="160">
        <v>0</v>
      </c>
      <c r="M608" s="161">
        <v>17</v>
      </c>
    </row>
    <row r="609" spans="1:13" x14ac:dyDescent="0.25">
      <c r="A609" s="162" t="s">
        <v>264</v>
      </c>
      <c r="B609" s="162" t="s">
        <v>109</v>
      </c>
      <c r="C609" s="162" t="s">
        <v>1271</v>
      </c>
      <c r="D609" s="162" t="s">
        <v>1468</v>
      </c>
      <c r="E609" s="162" t="s">
        <v>1469</v>
      </c>
      <c r="F609" s="162" t="s">
        <v>1470</v>
      </c>
      <c r="G609" s="162" t="s">
        <v>87</v>
      </c>
      <c r="H609" s="162" t="s">
        <v>94</v>
      </c>
      <c r="I609" s="162" t="s">
        <v>94</v>
      </c>
      <c r="J609" s="162"/>
      <c r="K609" s="163">
        <v>0</v>
      </c>
      <c r="L609" s="163">
        <v>0</v>
      </c>
      <c r="M609" s="164">
        <v>8</v>
      </c>
    </row>
    <row r="610" spans="1:13" x14ac:dyDescent="0.25">
      <c r="A610" s="159" t="s">
        <v>264</v>
      </c>
      <c r="B610" s="159" t="s">
        <v>109</v>
      </c>
      <c r="C610" s="159" t="s">
        <v>1414</v>
      </c>
      <c r="D610" s="159" t="s">
        <v>666</v>
      </c>
      <c r="E610" s="159" t="s">
        <v>1471</v>
      </c>
      <c r="F610" s="159" t="s">
        <v>1472</v>
      </c>
      <c r="G610" s="159" t="s">
        <v>87</v>
      </c>
      <c r="H610" s="159" t="s">
        <v>94</v>
      </c>
      <c r="I610" s="159" t="s">
        <v>94</v>
      </c>
      <c r="J610" s="159" t="s">
        <v>276</v>
      </c>
      <c r="K610" s="160">
        <v>9</v>
      </c>
      <c r="L610" s="160">
        <v>0</v>
      </c>
      <c r="M610" s="161">
        <v>9</v>
      </c>
    </row>
    <row r="611" spans="1:13" x14ac:dyDescent="0.25">
      <c r="A611" s="162" t="s">
        <v>264</v>
      </c>
      <c r="B611" s="162" t="s">
        <v>109</v>
      </c>
      <c r="C611" s="162" t="s">
        <v>1414</v>
      </c>
      <c r="D611" s="162" t="s">
        <v>864</v>
      </c>
      <c r="E611" s="162" t="s">
        <v>1473</v>
      </c>
      <c r="F611" s="162" t="s">
        <v>1474</v>
      </c>
      <c r="G611" s="162" t="s">
        <v>87</v>
      </c>
      <c r="H611" s="162" t="s">
        <v>94</v>
      </c>
      <c r="I611" s="162" t="s">
        <v>94</v>
      </c>
      <c r="J611" s="162" t="s">
        <v>280</v>
      </c>
      <c r="K611" s="163">
        <v>0</v>
      </c>
      <c r="L611" s="163">
        <v>0</v>
      </c>
      <c r="M611" s="164">
        <v>0</v>
      </c>
    </row>
    <row r="612" spans="1:13" x14ac:dyDescent="0.25">
      <c r="A612" s="159" t="s">
        <v>264</v>
      </c>
      <c r="B612" s="159" t="s">
        <v>109</v>
      </c>
      <c r="C612" s="159" t="s">
        <v>1414</v>
      </c>
      <c r="D612" s="159" t="s">
        <v>454</v>
      </c>
      <c r="E612" s="159" t="s">
        <v>1475</v>
      </c>
      <c r="F612" s="159" t="s">
        <v>1472</v>
      </c>
      <c r="G612" s="159" t="s">
        <v>87</v>
      </c>
      <c r="H612" s="159" t="s">
        <v>94</v>
      </c>
      <c r="I612" s="159" t="s">
        <v>94</v>
      </c>
      <c r="J612" s="159" t="s">
        <v>276</v>
      </c>
      <c r="K612" s="160">
        <v>3</v>
      </c>
      <c r="L612" s="160">
        <v>0</v>
      </c>
      <c r="M612" s="161">
        <v>3</v>
      </c>
    </row>
    <row r="613" spans="1:13" x14ac:dyDescent="0.25">
      <c r="A613" s="162" t="s">
        <v>264</v>
      </c>
      <c r="B613" s="162" t="s">
        <v>109</v>
      </c>
      <c r="C613" s="162" t="s">
        <v>1414</v>
      </c>
      <c r="D613" s="162" t="s">
        <v>456</v>
      </c>
      <c r="E613" s="162" t="s">
        <v>1476</v>
      </c>
      <c r="F613" s="162" t="s">
        <v>1474</v>
      </c>
      <c r="G613" s="162" t="s">
        <v>87</v>
      </c>
      <c r="H613" s="162" t="s">
        <v>94</v>
      </c>
      <c r="I613" s="162" t="s">
        <v>94</v>
      </c>
      <c r="J613" s="162" t="s">
        <v>280</v>
      </c>
      <c r="K613" s="163">
        <v>0</v>
      </c>
      <c r="L613" s="163">
        <v>1</v>
      </c>
      <c r="M613" s="164">
        <v>1</v>
      </c>
    </row>
    <row r="614" spans="1:13" x14ac:dyDescent="0.25">
      <c r="A614" s="159" t="s">
        <v>264</v>
      </c>
      <c r="B614" s="159" t="s">
        <v>109</v>
      </c>
      <c r="C614" s="159" t="s">
        <v>1196</v>
      </c>
      <c r="D614" s="159" t="s">
        <v>1214</v>
      </c>
      <c r="E614" s="159" t="s">
        <v>1477</v>
      </c>
      <c r="F614" s="159" t="s">
        <v>128</v>
      </c>
      <c r="G614" s="159" t="s">
        <v>563</v>
      </c>
      <c r="H614" s="159" t="s">
        <v>91</v>
      </c>
      <c r="I614" s="159" t="s">
        <v>91</v>
      </c>
      <c r="J614" s="159" t="s">
        <v>276</v>
      </c>
      <c r="K614" s="160">
        <v>2</v>
      </c>
      <c r="L614" s="160">
        <v>0</v>
      </c>
      <c r="M614" s="161">
        <v>2</v>
      </c>
    </row>
    <row r="615" spans="1:13" x14ac:dyDescent="0.25">
      <c r="A615" s="162" t="s">
        <v>264</v>
      </c>
      <c r="B615" s="162" t="s">
        <v>109</v>
      </c>
      <c r="C615" s="162" t="s">
        <v>1414</v>
      </c>
      <c r="D615" s="162" t="s">
        <v>1478</v>
      </c>
      <c r="E615" s="162" t="s">
        <v>1479</v>
      </c>
      <c r="F615" s="162" t="s">
        <v>1472</v>
      </c>
      <c r="G615" s="162" t="s">
        <v>87</v>
      </c>
      <c r="H615" s="162" t="s">
        <v>94</v>
      </c>
      <c r="I615" s="162" t="s">
        <v>94</v>
      </c>
      <c r="J615" s="162" t="s">
        <v>276</v>
      </c>
      <c r="K615" s="163">
        <v>10</v>
      </c>
      <c r="L615" s="163">
        <v>0</v>
      </c>
      <c r="M615" s="164">
        <v>10</v>
      </c>
    </row>
    <row r="616" spans="1:13" x14ac:dyDescent="0.25">
      <c r="A616" s="159" t="s">
        <v>264</v>
      </c>
      <c r="B616" s="159" t="s">
        <v>109</v>
      </c>
      <c r="C616" s="159" t="s">
        <v>1414</v>
      </c>
      <c r="D616" s="159" t="s">
        <v>1480</v>
      </c>
      <c r="E616" s="159" t="s">
        <v>1481</v>
      </c>
      <c r="F616" s="159" t="s">
        <v>1474</v>
      </c>
      <c r="G616" s="159" t="s">
        <v>87</v>
      </c>
      <c r="H616" s="159" t="s">
        <v>94</v>
      </c>
      <c r="I616" s="159" t="s">
        <v>94</v>
      </c>
      <c r="J616" s="159" t="s">
        <v>280</v>
      </c>
      <c r="K616" s="160">
        <v>0</v>
      </c>
      <c r="L616" s="160">
        <v>6</v>
      </c>
      <c r="M616" s="161">
        <v>6</v>
      </c>
    </row>
    <row r="617" spans="1:13" x14ac:dyDescent="0.25">
      <c r="A617" s="162" t="s">
        <v>264</v>
      </c>
      <c r="B617" s="162" t="s">
        <v>109</v>
      </c>
      <c r="C617" s="162" t="s">
        <v>1414</v>
      </c>
      <c r="D617" s="162" t="s">
        <v>1482</v>
      </c>
      <c r="E617" s="162" t="s">
        <v>1483</v>
      </c>
      <c r="F617" s="162" t="s">
        <v>1472</v>
      </c>
      <c r="G617" s="162" t="s">
        <v>87</v>
      </c>
      <c r="H617" s="162" t="s">
        <v>94</v>
      </c>
      <c r="I617" s="162" t="s">
        <v>94</v>
      </c>
      <c r="J617" s="162"/>
      <c r="K617" s="163">
        <v>0</v>
      </c>
      <c r="L617" s="163">
        <v>0</v>
      </c>
      <c r="M617" s="164">
        <v>1</v>
      </c>
    </row>
    <row r="618" spans="1:13" x14ac:dyDescent="0.25">
      <c r="A618" s="159" t="s">
        <v>264</v>
      </c>
      <c r="B618" s="159" t="s">
        <v>109</v>
      </c>
      <c r="C618" s="159" t="s">
        <v>1414</v>
      </c>
      <c r="D618" s="159" t="s">
        <v>1484</v>
      </c>
      <c r="E618" s="159" t="s">
        <v>1485</v>
      </c>
      <c r="F618" s="159" t="s">
        <v>1474</v>
      </c>
      <c r="G618" s="159" t="s">
        <v>87</v>
      </c>
      <c r="H618" s="159" t="s">
        <v>94</v>
      </c>
      <c r="I618" s="159" t="s">
        <v>94</v>
      </c>
      <c r="J618" s="159"/>
      <c r="K618" s="160">
        <v>0</v>
      </c>
      <c r="L618" s="160">
        <v>0</v>
      </c>
      <c r="M618" s="161">
        <v>1</v>
      </c>
    </row>
    <row r="619" spans="1:13" x14ac:dyDescent="0.25">
      <c r="A619" s="162" t="s">
        <v>264</v>
      </c>
      <c r="B619" s="162" t="s">
        <v>109</v>
      </c>
      <c r="C619" s="162" t="s">
        <v>1414</v>
      </c>
      <c r="D619" s="162" t="s">
        <v>1486</v>
      </c>
      <c r="E619" s="162" t="s">
        <v>1487</v>
      </c>
      <c r="F619" s="162" t="s">
        <v>1488</v>
      </c>
      <c r="G619" s="162" t="s">
        <v>87</v>
      </c>
      <c r="H619" s="162" t="s">
        <v>94</v>
      </c>
      <c r="I619" s="162" t="s">
        <v>94</v>
      </c>
      <c r="J619" s="162"/>
      <c r="K619" s="163">
        <v>0</v>
      </c>
      <c r="L619" s="163">
        <v>0</v>
      </c>
      <c r="M619" s="164">
        <v>10</v>
      </c>
    </row>
    <row r="620" spans="1:13" x14ac:dyDescent="0.25">
      <c r="A620" s="159" t="s">
        <v>264</v>
      </c>
      <c r="B620" s="159" t="s">
        <v>109</v>
      </c>
      <c r="C620" s="159" t="s">
        <v>1196</v>
      </c>
      <c r="D620" s="159" t="s">
        <v>1214</v>
      </c>
      <c r="E620" s="159" t="s">
        <v>1489</v>
      </c>
      <c r="F620" s="159" t="s">
        <v>128</v>
      </c>
      <c r="G620" s="159" t="s">
        <v>1244</v>
      </c>
      <c r="H620" s="159" t="s">
        <v>91</v>
      </c>
      <c r="I620" s="159" t="s">
        <v>91</v>
      </c>
      <c r="J620" s="159" t="s">
        <v>276</v>
      </c>
      <c r="K620" s="160">
        <v>0</v>
      </c>
      <c r="L620" s="160">
        <v>0</v>
      </c>
      <c r="M620" s="161">
        <v>0</v>
      </c>
    </row>
    <row r="621" spans="1:13" x14ac:dyDescent="0.25">
      <c r="A621" s="162" t="s">
        <v>264</v>
      </c>
      <c r="B621" s="162" t="s">
        <v>109</v>
      </c>
      <c r="C621" s="162" t="s">
        <v>1196</v>
      </c>
      <c r="D621" s="162" t="s">
        <v>1214</v>
      </c>
      <c r="E621" s="162" t="s">
        <v>1490</v>
      </c>
      <c r="F621" s="162" t="s">
        <v>128</v>
      </c>
      <c r="G621" s="162" t="s">
        <v>1259</v>
      </c>
      <c r="H621" s="162" t="s">
        <v>91</v>
      </c>
      <c r="I621" s="162" t="s">
        <v>91</v>
      </c>
      <c r="J621" s="162" t="s">
        <v>276</v>
      </c>
      <c r="K621" s="163">
        <v>2</v>
      </c>
      <c r="L621" s="163">
        <v>0</v>
      </c>
      <c r="M621" s="164">
        <v>2</v>
      </c>
    </row>
    <row r="622" spans="1:13" x14ac:dyDescent="0.25">
      <c r="A622" s="159" t="s">
        <v>264</v>
      </c>
      <c r="B622" s="159" t="s">
        <v>109</v>
      </c>
      <c r="C622" s="159" t="s">
        <v>1196</v>
      </c>
      <c r="D622" s="159" t="s">
        <v>1214</v>
      </c>
      <c r="E622" s="159" t="s">
        <v>1491</v>
      </c>
      <c r="F622" s="159" t="s">
        <v>128</v>
      </c>
      <c r="G622" s="159" t="s">
        <v>1247</v>
      </c>
      <c r="H622" s="159" t="s">
        <v>91</v>
      </c>
      <c r="I622" s="159" t="s">
        <v>91</v>
      </c>
      <c r="J622" s="159" t="s">
        <v>276</v>
      </c>
      <c r="K622" s="160">
        <v>1</v>
      </c>
      <c r="L622" s="160">
        <v>0</v>
      </c>
      <c r="M622" s="161">
        <v>1</v>
      </c>
    </row>
    <row r="623" spans="1:13" x14ac:dyDescent="0.25">
      <c r="A623" s="162" t="s">
        <v>264</v>
      </c>
      <c r="B623" s="162" t="s">
        <v>109</v>
      </c>
      <c r="C623" s="162" t="s">
        <v>1196</v>
      </c>
      <c r="D623" s="162" t="s">
        <v>1214</v>
      </c>
      <c r="E623" s="162" t="s">
        <v>1492</v>
      </c>
      <c r="F623" s="162" t="s">
        <v>128</v>
      </c>
      <c r="G623" s="162" t="s">
        <v>1251</v>
      </c>
      <c r="H623" s="162" t="s">
        <v>91</v>
      </c>
      <c r="I623" s="162" t="s">
        <v>91</v>
      </c>
      <c r="J623" s="162" t="s">
        <v>276</v>
      </c>
      <c r="K623" s="163">
        <v>2</v>
      </c>
      <c r="L623" s="163">
        <v>0</v>
      </c>
      <c r="M623" s="164">
        <v>2</v>
      </c>
    </row>
    <row r="624" spans="1:13" x14ac:dyDescent="0.25">
      <c r="A624" s="159" t="s">
        <v>264</v>
      </c>
      <c r="B624" s="159" t="s">
        <v>109</v>
      </c>
      <c r="C624" s="159" t="s">
        <v>1196</v>
      </c>
      <c r="D624" s="159" t="s">
        <v>677</v>
      </c>
      <c r="E624" s="159" t="s">
        <v>1493</v>
      </c>
      <c r="F624" s="159" t="s">
        <v>1494</v>
      </c>
      <c r="G624" s="159" t="s">
        <v>563</v>
      </c>
      <c r="H624" s="159" t="s">
        <v>91</v>
      </c>
      <c r="I624" s="159" t="s">
        <v>91</v>
      </c>
      <c r="J624" s="159" t="s">
        <v>276</v>
      </c>
      <c r="K624" s="160">
        <v>2</v>
      </c>
      <c r="L624" s="160">
        <v>0</v>
      </c>
      <c r="M624" s="161">
        <v>2</v>
      </c>
    </row>
    <row r="625" spans="1:13" x14ac:dyDescent="0.25">
      <c r="A625" s="162" t="s">
        <v>264</v>
      </c>
      <c r="B625" s="162" t="s">
        <v>109</v>
      </c>
      <c r="C625" s="162" t="s">
        <v>1196</v>
      </c>
      <c r="D625" s="162" t="s">
        <v>677</v>
      </c>
      <c r="E625" s="162" t="s">
        <v>1495</v>
      </c>
      <c r="F625" s="162" t="s">
        <v>1494</v>
      </c>
      <c r="G625" s="162" t="s">
        <v>1244</v>
      </c>
      <c r="H625" s="162" t="s">
        <v>91</v>
      </c>
      <c r="I625" s="162" t="s">
        <v>91</v>
      </c>
      <c r="J625" s="162" t="s">
        <v>276</v>
      </c>
      <c r="K625" s="163">
        <v>4</v>
      </c>
      <c r="L625" s="163">
        <v>0</v>
      </c>
      <c r="M625" s="164">
        <v>4</v>
      </c>
    </row>
    <row r="626" spans="1:13" x14ac:dyDescent="0.25">
      <c r="A626" s="159" t="s">
        <v>264</v>
      </c>
      <c r="B626" s="159" t="s">
        <v>109</v>
      </c>
      <c r="C626" s="159" t="s">
        <v>1196</v>
      </c>
      <c r="D626" s="159" t="s">
        <v>677</v>
      </c>
      <c r="E626" s="159" t="s">
        <v>1496</v>
      </c>
      <c r="F626" s="159" t="s">
        <v>1494</v>
      </c>
      <c r="G626" s="159" t="s">
        <v>1259</v>
      </c>
      <c r="H626" s="159" t="s">
        <v>91</v>
      </c>
      <c r="I626" s="159" t="s">
        <v>91</v>
      </c>
      <c r="J626" s="159" t="s">
        <v>276</v>
      </c>
      <c r="K626" s="160">
        <v>0</v>
      </c>
      <c r="L626" s="160">
        <v>0</v>
      </c>
      <c r="M626" s="161">
        <v>0</v>
      </c>
    </row>
    <row r="627" spans="1:13" x14ac:dyDescent="0.25">
      <c r="A627" s="162" t="s">
        <v>264</v>
      </c>
      <c r="B627" s="162" t="s">
        <v>109</v>
      </c>
      <c r="C627" s="162" t="s">
        <v>1196</v>
      </c>
      <c r="D627" s="162" t="s">
        <v>677</v>
      </c>
      <c r="E627" s="162" t="s">
        <v>1497</v>
      </c>
      <c r="F627" s="162" t="s">
        <v>1494</v>
      </c>
      <c r="G627" s="162" t="s">
        <v>1247</v>
      </c>
      <c r="H627" s="162" t="s">
        <v>91</v>
      </c>
      <c r="I627" s="162" t="s">
        <v>91</v>
      </c>
      <c r="J627" s="162" t="s">
        <v>276</v>
      </c>
      <c r="K627" s="163">
        <v>3</v>
      </c>
      <c r="L627" s="163">
        <v>0</v>
      </c>
      <c r="M627" s="164">
        <v>3</v>
      </c>
    </row>
    <row r="628" spans="1:13" x14ac:dyDescent="0.25">
      <c r="A628" s="159" t="s">
        <v>264</v>
      </c>
      <c r="B628" s="159" t="s">
        <v>109</v>
      </c>
      <c r="C628" s="159" t="s">
        <v>1196</v>
      </c>
      <c r="D628" s="159" t="s">
        <v>677</v>
      </c>
      <c r="E628" s="159" t="s">
        <v>1498</v>
      </c>
      <c r="F628" s="159" t="s">
        <v>1494</v>
      </c>
      <c r="G628" s="159" t="s">
        <v>1251</v>
      </c>
      <c r="H628" s="159" t="s">
        <v>91</v>
      </c>
      <c r="I628" s="159" t="s">
        <v>91</v>
      </c>
      <c r="J628" s="159" t="s">
        <v>276</v>
      </c>
      <c r="K628" s="160">
        <v>1</v>
      </c>
      <c r="L628" s="160">
        <v>0</v>
      </c>
      <c r="M628" s="161">
        <v>1</v>
      </c>
    </row>
    <row r="629" spans="1:13" x14ac:dyDescent="0.25">
      <c r="A629" s="162" t="s">
        <v>264</v>
      </c>
      <c r="B629" s="162" t="s">
        <v>109</v>
      </c>
      <c r="C629" s="162" t="s">
        <v>1196</v>
      </c>
      <c r="D629" s="162" t="s">
        <v>1499</v>
      </c>
      <c r="E629" s="162" t="s">
        <v>1500</v>
      </c>
      <c r="F629" s="162" t="s">
        <v>1501</v>
      </c>
      <c r="G629" s="162" t="s">
        <v>563</v>
      </c>
      <c r="H629" s="162" t="s">
        <v>91</v>
      </c>
      <c r="I629" s="162" t="s">
        <v>91</v>
      </c>
      <c r="J629" s="162" t="s">
        <v>276</v>
      </c>
      <c r="K629" s="163">
        <v>2</v>
      </c>
      <c r="L629" s="163">
        <v>0</v>
      </c>
      <c r="M629" s="164">
        <v>2</v>
      </c>
    </row>
    <row r="630" spans="1:13" x14ac:dyDescent="0.25">
      <c r="A630" s="159" t="s">
        <v>264</v>
      </c>
      <c r="B630" s="159" t="s">
        <v>109</v>
      </c>
      <c r="C630" s="159" t="s">
        <v>1196</v>
      </c>
      <c r="D630" s="159" t="s">
        <v>1499</v>
      </c>
      <c r="E630" s="159" t="s">
        <v>1502</v>
      </c>
      <c r="F630" s="159" t="s">
        <v>1501</v>
      </c>
      <c r="G630" s="159" t="s">
        <v>1247</v>
      </c>
      <c r="H630" s="159" t="s">
        <v>91</v>
      </c>
      <c r="I630" s="159" t="s">
        <v>91</v>
      </c>
      <c r="J630" s="159" t="s">
        <v>276</v>
      </c>
      <c r="K630" s="160">
        <v>4</v>
      </c>
      <c r="L630" s="160">
        <v>0</v>
      </c>
      <c r="M630" s="161">
        <v>4</v>
      </c>
    </row>
    <row r="631" spans="1:13" x14ac:dyDescent="0.25">
      <c r="A631" s="162" t="s">
        <v>264</v>
      </c>
      <c r="B631" s="162" t="s">
        <v>109</v>
      </c>
      <c r="C631" s="162" t="s">
        <v>1196</v>
      </c>
      <c r="D631" s="162" t="s">
        <v>1499</v>
      </c>
      <c r="E631" s="162" t="s">
        <v>1503</v>
      </c>
      <c r="F631" s="162" t="s">
        <v>1501</v>
      </c>
      <c r="G631" s="162" t="s">
        <v>1251</v>
      </c>
      <c r="H631" s="162" t="s">
        <v>91</v>
      </c>
      <c r="I631" s="162" t="s">
        <v>91</v>
      </c>
      <c r="J631" s="162" t="s">
        <v>276</v>
      </c>
      <c r="K631" s="163">
        <v>0</v>
      </c>
      <c r="L631" s="163">
        <v>0</v>
      </c>
      <c r="M631" s="164">
        <v>0</v>
      </c>
    </row>
    <row r="632" spans="1:13" x14ac:dyDescent="0.25">
      <c r="A632" s="159" t="s">
        <v>264</v>
      </c>
      <c r="B632" s="159" t="s">
        <v>109</v>
      </c>
      <c r="C632" s="159" t="s">
        <v>607</v>
      </c>
      <c r="D632" s="159" t="s">
        <v>571</v>
      </c>
      <c r="E632" s="159" t="s">
        <v>1504</v>
      </c>
      <c r="F632" s="159" t="s">
        <v>153</v>
      </c>
      <c r="G632" s="159" t="s">
        <v>563</v>
      </c>
      <c r="H632" s="159" t="s">
        <v>91</v>
      </c>
      <c r="I632" s="159" t="s">
        <v>91</v>
      </c>
      <c r="J632" s="159" t="s">
        <v>276</v>
      </c>
      <c r="K632" s="160">
        <v>2</v>
      </c>
      <c r="L632" s="160">
        <v>0</v>
      </c>
      <c r="M632" s="161">
        <v>2</v>
      </c>
    </row>
    <row r="633" spans="1:13" x14ac:dyDescent="0.25">
      <c r="A633" s="162" t="s">
        <v>264</v>
      </c>
      <c r="B633" s="162" t="s">
        <v>109</v>
      </c>
      <c r="C633" s="162" t="s">
        <v>607</v>
      </c>
      <c r="D633" s="162" t="s">
        <v>571</v>
      </c>
      <c r="E633" s="162" t="s">
        <v>1505</v>
      </c>
      <c r="F633" s="162" t="s">
        <v>153</v>
      </c>
      <c r="G633" s="162" t="s">
        <v>1244</v>
      </c>
      <c r="H633" s="162" t="s">
        <v>91</v>
      </c>
      <c r="I633" s="162" t="s">
        <v>91</v>
      </c>
      <c r="J633" s="162" t="s">
        <v>276</v>
      </c>
      <c r="K633" s="163">
        <v>8</v>
      </c>
      <c r="L633" s="163">
        <v>0</v>
      </c>
      <c r="M633" s="164">
        <v>8</v>
      </c>
    </row>
    <row r="634" spans="1:13" x14ac:dyDescent="0.25">
      <c r="A634" s="159" t="s">
        <v>264</v>
      </c>
      <c r="B634" s="159" t="s">
        <v>109</v>
      </c>
      <c r="C634" s="159" t="s">
        <v>607</v>
      </c>
      <c r="D634" s="159" t="s">
        <v>571</v>
      </c>
      <c r="E634" s="159" t="s">
        <v>1506</v>
      </c>
      <c r="F634" s="159" t="s">
        <v>153</v>
      </c>
      <c r="G634" s="159" t="s">
        <v>1247</v>
      </c>
      <c r="H634" s="159" t="s">
        <v>91</v>
      </c>
      <c r="I634" s="159" t="s">
        <v>91</v>
      </c>
      <c r="J634" s="159" t="s">
        <v>276</v>
      </c>
      <c r="K634" s="160">
        <v>2</v>
      </c>
      <c r="L634" s="160">
        <v>0</v>
      </c>
      <c r="M634" s="161">
        <v>2</v>
      </c>
    </row>
    <row r="635" spans="1:13" x14ac:dyDescent="0.25">
      <c r="A635" s="162" t="s">
        <v>264</v>
      </c>
      <c r="B635" s="162" t="s">
        <v>109</v>
      </c>
      <c r="C635" s="162" t="s">
        <v>607</v>
      </c>
      <c r="D635" s="162" t="s">
        <v>571</v>
      </c>
      <c r="E635" s="162" t="s">
        <v>1507</v>
      </c>
      <c r="F635" s="162" t="s">
        <v>153</v>
      </c>
      <c r="G635" s="162" t="s">
        <v>1251</v>
      </c>
      <c r="H635" s="162" t="s">
        <v>91</v>
      </c>
      <c r="I635" s="162" t="s">
        <v>91</v>
      </c>
      <c r="J635" s="162" t="s">
        <v>276</v>
      </c>
      <c r="K635" s="163">
        <v>4</v>
      </c>
      <c r="L635" s="163">
        <v>0</v>
      </c>
      <c r="M635" s="164">
        <v>4</v>
      </c>
    </row>
    <row r="636" spans="1:13" x14ac:dyDescent="0.25">
      <c r="A636" s="159" t="s">
        <v>264</v>
      </c>
      <c r="B636" s="159" t="s">
        <v>109</v>
      </c>
      <c r="C636" s="159" t="s">
        <v>1508</v>
      </c>
      <c r="D636" s="159" t="s">
        <v>624</v>
      </c>
      <c r="E636" s="159" t="s">
        <v>1509</v>
      </c>
      <c r="F636" s="159" t="s">
        <v>1510</v>
      </c>
      <c r="G636" s="159" t="s">
        <v>563</v>
      </c>
      <c r="H636" s="159" t="s">
        <v>91</v>
      </c>
      <c r="I636" s="159" t="s">
        <v>91</v>
      </c>
      <c r="J636" s="159" t="s">
        <v>276</v>
      </c>
      <c r="K636" s="160">
        <v>0</v>
      </c>
      <c r="L636" s="160">
        <v>0</v>
      </c>
      <c r="M636" s="161">
        <v>0</v>
      </c>
    </row>
    <row r="637" spans="1:13" x14ac:dyDescent="0.25">
      <c r="A637" s="162" t="s">
        <v>264</v>
      </c>
      <c r="B637" s="162" t="s">
        <v>109</v>
      </c>
      <c r="C637" s="162" t="s">
        <v>1508</v>
      </c>
      <c r="D637" s="162" t="s">
        <v>624</v>
      </c>
      <c r="E637" s="162" t="s">
        <v>1511</v>
      </c>
      <c r="F637" s="162" t="s">
        <v>1510</v>
      </c>
      <c r="G637" s="162" t="s">
        <v>1244</v>
      </c>
      <c r="H637" s="162" t="s">
        <v>91</v>
      </c>
      <c r="I637" s="162" t="s">
        <v>91</v>
      </c>
      <c r="J637" s="162" t="s">
        <v>276</v>
      </c>
      <c r="K637" s="163">
        <v>0</v>
      </c>
      <c r="L637" s="163">
        <v>0</v>
      </c>
      <c r="M637" s="164">
        <v>0</v>
      </c>
    </row>
    <row r="638" spans="1:13" x14ac:dyDescent="0.25">
      <c r="A638" s="159" t="s">
        <v>264</v>
      </c>
      <c r="B638" s="159" t="s">
        <v>109</v>
      </c>
      <c r="C638" s="159" t="s">
        <v>1508</v>
      </c>
      <c r="D638" s="159" t="s">
        <v>624</v>
      </c>
      <c r="E638" s="159" t="s">
        <v>1512</v>
      </c>
      <c r="F638" s="159" t="s">
        <v>1510</v>
      </c>
      <c r="G638" s="159" t="s">
        <v>1259</v>
      </c>
      <c r="H638" s="159" t="s">
        <v>91</v>
      </c>
      <c r="I638" s="159" t="s">
        <v>91</v>
      </c>
      <c r="J638" s="159" t="s">
        <v>276</v>
      </c>
      <c r="K638" s="160">
        <v>0</v>
      </c>
      <c r="L638" s="160">
        <v>0</v>
      </c>
      <c r="M638" s="161">
        <v>0</v>
      </c>
    </row>
    <row r="639" spans="1:13" x14ac:dyDescent="0.25">
      <c r="A639" s="162" t="s">
        <v>264</v>
      </c>
      <c r="B639" s="162" t="s">
        <v>109</v>
      </c>
      <c r="C639" s="162" t="s">
        <v>1508</v>
      </c>
      <c r="D639" s="162" t="s">
        <v>624</v>
      </c>
      <c r="E639" s="162" t="s">
        <v>1513</v>
      </c>
      <c r="F639" s="162" t="s">
        <v>1510</v>
      </c>
      <c r="G639" s="162" t="s">
        <v>1247</v>
      </c>
      <c r="H639" s="162" t="s">
        <v>91</v>
      </c>
      <c r="I639" s="162" t="s">
        <v>91</v>
      </c>
      <c r="J639" s="162" t="s">
        <v>276</v>
      </c>
      <c r="K639" s="163">
        <v>1</v>
      </c>
      <c r="L639" s="163">
        <v>0</v>
      </c>
      <c r="M639" s="164">
        <v>1</v>
      </c>
    </row>
    <row r="640" spans="1:13" x14ac:dyDescent="0.25">
      <c r="A640" s="159" t="s">
        <v>264</v>
      </c>
      <c r="B640" s="159" t="s">
        <v>109</v>
      </c>
      <c r="C640" s="159" t="s">
        <v>1508</v>
      </c>
      <c r="D640" s="159" t="s">
        <v>624</v>
      </c>
      <c r="E640" s="159" t="s">
        <v>1514</v>
      </c>
      <c r="F640" s="159" t="s">
        <v>1510</v>
      </c>
      <c r="G640" s="159" t="s">
        <v>1251</v>
      </c>
      <c r="H640" s="159" t="s">
        <v>91</v>
      </c>
      <c r="I640" s="159" t="s">
        <v>91</v>
      </c>
      <c r="J640" s="159" t="s">
        <v>276</v>
      </c>
      <c r="K640" s="160">
        <v>0</v>
      </c>
      <c r="L640" s="160">
        <v>0</v>
      </c>
      <c r="M640" s="161">
        <v>0</v>
      </c>
    </row>
    <row r="641" spans="1:13" x14ac:dyDescent="0.25">
      <c r="A641" s="162" t="s">
        <v>264</v>
      </c>
      <c r="B641" s="162" t="s">
        <v>109</v>
      </c>
      <c r="C641" s="162" t="s">
        <v>663</v>
      </c>
      <c r="D641" s="162" t="s">
        <v>1515</v>
      </c>
      <c r="E641" s="162" t="s">
        <v>1516</v>
      </c>
      <c r="F641" s="162" t="s">
        <v>1517</v>
      </c>
      <c r="G641" s="162" t="s">
        <v>1518</v>
      </c>
      <c r="H641" s="162" t="s">
        <v>91</v>
      </c>
      <c r="I641" s="162" t="s">
        <v>91</v>
      </c>
      <c r="J641" s="162" t="s">
        <v>276</v>
      </c>
      <c r="K641" s="163">
        <v>0</v>
      </c>
      <c r="L641" s="163">
        <v>0</v>
      </c>
      <c r="M641" s="164">
        <v>0</v>
      </c>
    </row>
    <row r="642" spans="1:13" x14ac:dyDescent="0.25">
      <c r="A642" s="159" t="s">
        <v>264</v>
      </c>
      <c r="B642" s="159" t="s">
        <v>109</v>
      </c>
      <c r="C642" s="159" t="s">
        <v>663</v>
      </c>
      <c r="D642" s="159" t="s">
        <v>1515</v>
      </c>
      <c r="E642" s="159" t="s">
        <v>1519</v>
      </c>
      <c r="F642" s="159" t="s">
        <v>1517</v>
      </c>
      <c r="G642" s="159" t="s">
        <v>563</v>
      </c>
      <c r="H642" s="159" t="s">
        <v>91</v>
      </c>
      <c r="I642" s="159" t="s">
        <v>91</v>
      </c>
      <c r="J642" s="159" t="s">
        <v>276</v>
      </c>
      <c r="K642" s="160">
        <v>0</v>
      </c>
      <c r="L642" s="160">
        <v>0</v>
      </c>
      <c r="M642" s="161">
        <v>0</v>
      </c>
    </row>
    <row r="643" spans="1:13" x14ac:dyDescent="0.25">
      <c r="A643" s="162" t="s">
        <v>264</v>
      </c>
      <c r="B643" s="162" t="s">
        <v>109</v>
      </c>
      <c r="C643" s="162" t="s">
        <v>867</v>
      </c>
      <c r="D643" s="162" t="s">
        <v>281</v>
      </c>
      <c r="E643" s="162" t="s">
        <v>1520</v>
      </c>
      <c r="F643" s="162" t="s">
        <v>89</v>
      </c>
      <c r="G643" s="162" t="s">
        <v>563</v>
      </c>
      <c r="H643" s="162" t="s">
        <v>91</v>
      </c>
      <c r="I643" s="162" t="s">
        <v>91</v>
      </c>
      <c r="J643" s="162" t="s">
        <v>276</v>
      </c>
      <c r="K643" s="163">
        <v>3</v>
      </c>
      <c r="L643" s="163">
        <v>0</v>
      </c>
      <c r="M643" s="164">
        <v>3</v>
      </c>
    </row>
    <row r="644" spans="1:13" x14ac:dyDescent="0.25">
      <c r="A644" s="159" t="s">
        <v>264</v>
      </c>
      <c r="B644" s="159" t="s">
        <v>109</v>
      </c>
      <c r="C644" s="159" t="s">
        <v>867</v>
      </c>
      <c r="D644" s="159" t="s">
        <v>281</v>
      </c>
      <c r="E644" s="159" t="s">
        <v>1521</v>
      </c>
      <c r="F644" s="159" t="s">
        <v>89</v>
      </c>
      <c r="G644" s="159" t="s">
        <v>1244</v>
      </c>
      <c r="H644" s="159" t="s">
        <v>91</v>
      </c>
      <c r="I644" s="159" t="s">
        <v>91</v>
      </c>
      <c r="J644" s="159" t="s">
        <v>276</v>
      </c>
      <c r="K644" s="160">
        <v>5</v>
      </c>
      <c r="L644" s="160">
        <v>0</v>
      </c>
      <c r="M644" s="161">
        <v>5</v>
      </c>
    </row>
    <row r="645" spans="1:13" x14ac:dyDescent="0.25">
      <c r="A645" s="162" t="s">
        <v>264</v>
      </c>
      <c r="B645" s="162" t="s">
        <v>109</v>
      </c>
      <c r="C645" s="162" t="s">
        <v>867</v>
      </c>
      <c r="D645" s="162" t="s">
        <v>281</v>
      </c>
      <c r="E645" s="162" t="s">
        <v>1522</v>
      </c>
      <c r="F645" s="162" t="s">
        <v>89</v>
      </c>
      <c r="G645" s="162" t="s">
        <v>1259</v>
      </c>
      <c r="H645" s="162" t="s">
        <v>91</v>
      </c>
      <c r="I645" s="162" t="s">
        <v>91</v>
      </c>
      <c r="J645" s="162" t="s">
        <v>276</v>
      </c>
      <c r="K645" s="163">
        <v>6</v>
      </c>
      <c r="L645" s="163">
        <v>0</v>
      </c>
      <c r="M645" s="164">
        <v>6</v>
      </c>
    </row>
    <row r="646" spans="1:13" x14ac:dyDescent="0.25">
      <c r="A646" s="159" t="s">
        <v>264</v>
      </c>
      <c r="B646" s="159" t="s">
        <v>109</v>
      </c>
      <c r="C646" s="159" t="s">
        <v>867</v>
      </c>
      <c r="D646" s="159" t="s">
        <v>281</v>
      </c>
      <c r="E646" s="159" t="s">
        <v>1523</v>
      </c>
      <c r="F646" s="159" t="s">
        <v>89</v>
      </c>
      <c r="G646" s="159" t="s">
        <v>1265</v>
      </c>
      <c r="H646" s="159" t="s">
        <v>91</v>
      </c>
      <c r="I646" s="159" t="s">
        <v>91</v>
      </c>
      <c r="J646" s="159" t="s">
        <v>276</v>
      </c>
      <c r="K646" s="160">
        <v>3</v>
      </c>
      <c r="L646" s="160">
        <v>0</v>
      </c>
      <c r="M646" s="161">
        <v>3</v>
      </c>
    </row>
    <row r="647" spans="1:13" x14ac:dyDescent="0.25">
      <c r="A647" s="162" t="s">
        <v>264</v>
      </c>
      <c r="B647" s="162" t="s">
        <v>109</v>
      </c>
      <c r="C647" s="162" t="s">
        <v>867</v>
      </c>
      <c r="D647" s="162" t="s">
        <v>281</v>
      </c>
      <c r="E647" s="162" t="s">
        <v>1524</v>
      </c>
      <c r="F647" s="162" t="s">
        <v>89</v>
      </c>
      <c r="G647" s="162" t="s">
        <v>1278</v>
      </c>
      <c r="H647" s="162" t="s">
        <v>91</v>
      </c>
      <c r="I647" s="162" t="s">
        <v>91</v>
      </c>
      <c r="J647" s="162" t="s">
        <v>276</v>
      </c>
      <c r="K647" s="163">
        <v>5</v>
      </c>
      <c r="L647" s="163">
        <v>0</v>
      </c>
      <c r="M647" s="164">
        <v>5</v>
      </c>
    </row>
    <row r="648" spans="1:13" x14ac:dyDescent="0.25">
      <c r="A648" s="159" t="s">
        <v>264</v>
      </c>
      <c r="B648" s="159" t="s">
        <v>109</v>
      </c>
      <c r="C648" s="159" t="s">
        <v>867</v>
      </c>
      <c r="D648" s="159" t="s">
        <v>281</v>
      </c>
      <c r="E648" s="159" t="s">
        <v>1525</v>
      </c>
      <c r="F648" s="159" t="s">
        <v>89</v>
      </c>
      <c r="G648" s="159" t="s">
        <v>1286</v>
      </c>
      <c r="H648" s="159" t="s">
        <v>91</v>
      </c>
      <c r="I648" s="159" t="s">
        <v>91</v>
      </c>
      <c r="J648" s="159" t="s">
        <v>276</v>
      </c>
      <c r="K648" s="160">
        <v>1</v>
      </c>
      <c r="L648" s="160">
        <v>0</v>
      </c>
      <c r="M648" s="161">
        <v>1</v>
      </c>
    </row>
    <row r="649" spans="1:13" x14ac:dyDescent="0.25">
      <c r="A649" s="162" t="s">
        <v>264</v>
      </c>
      <c r="B649" s="162" t="s">
        <v>109</v>
      </c>
      <c r="C649" s="162" t="s">
        <v>867</v>
      </c>
      <c r="D649" s="162" t="s">
        <v>281</v>
      </c>
      <c r="E649" s="162" t="s">
        <v>1526</v>
      </c>
      <c r="F649" s="162" t="s">
        <v>89</v>
      </c>
      <c r="G649" s="162" t="s">
        <v>1247</v>
      </c>
      <c r="H649" s="162" t="s">
        <v>91</v>
      </c>
      <c r="I649" s="162" t="s">
        <v>91</v>
      </c>
      <c r="J649" s="162" t="s">
        <v>276</v>
      </c>
      <c r="K649" s="163">
        <v>2</v>
      </c>
      <c r="L649" s="163">
        <v>0</v>
      </c>
      <c r="M649" s="164">
        <v>2</v>
      </c>
    </row>
    <row r="650" spans="1:13" x14ac:dyDescent="0.25">
      <c r="A650" s="159" t="s">
        <v>264</v>
      </c>
      <c r="B650" s="159" t="s">
        <v>109</v>
      </c>
      <c r="C650" s="159" t="s">
        <v>867</v>
      </c>
      <c r="D650" s="159" t="s">
        <v>281</v>
      </c>
      <c r="E650" s="159" t="s">
        <v>1527</v>
      </c>
      <c r="F650" s="159" t="s">
        <v>89</v>
      </c>
      <c r="G650" s="159" t="s">
        <v>1299</v>
      </c>
      <c r="H650" s="159" t="s">
        <v>91</v>
      </c>
      <c r="I650" s="159" t="s">
        <v>91</v>
      </c>
      <c r="J650" s="159" t="s">
        <v>276</v>
      </c>
      <c r="K650" s="160">
        <v>1</v>
      </c>
      <c r="L650" s="160">
        <v>0</v>
      </c>
      <c r="M650" s="161">
        <v>1</v>
      </c>
    </row>
    <row r="651" spans="1:13" x14ac:dyDescent="0.25">
      <c r="A651" s="162" t="s">
        <v>264</v>
      </c>
      <c r="B651" s="162" t="s">
        <v>109</v>
      </c>
      <c r="C651" s="162" t="s">
        <v>867</v>
      </c>
      <c r="D651" s="162" t="s">
        <v>281</v>
      </c>
      <c r="E651" s="162" t="s">
        <v>1528</v>
      </c>
      <c r="F651" s="162" t="s">
        <v>89</v>
      </c>
      <c r="G651" s="162" t="s">
        <v>1251</v>
      </c>
      <c r="H651" s="162" t="s">
        <v>91</v>
      </c>
      <c r="I651" s="162" t="s">
        <v>91</v>
      </c>
      <c r="J651" s="162" t="s">
        <v>276</v>
      </c>
      <c r="K651" s="163">
        <v>5</v>
      </c>
      <c r="L651" s="163">
        <v>0</v>
      </c>
      <c r="M651" s="164">
        <v>5</v>
      </c>
    </row>
    <row r="652" spans="1:13" x14ac:dyDescent="0.25">
      <c r="A652" s="159" t="s">
        <v>264</v>
      </c>
      <c r="B652" s="159" t="s">
        <v>109</v>
      </c>
      <c r="C652" s="159" t="s">
        <v>867</v>
      </c>
      <c r="D652" s="159" t="s">
        <v>281</v>
      </c>
      <c r="E652" s="159" t="s">
        <v>1529</v>
      </c>
      <c r="F652" s="159" t="s">
        <v>89</v>
      </c>
      <c r="G652" s="159" t="s">
        <v>1302</v>
      </c>
      <c r="H652" s="159" t="s">
        <v>91</v>
      </c>
      <c r="I652" s="159" t="s">
        <v>91</v>
      </c>
      <c r="J652" s="159" t="s">
        <v>276</v>
      </c>
      <c r="K652" s="160">
        <v>1</v>
      </c>
      <c r="L652" s="160">
        <v>0</v>
      </c>
      <c r="M652" s="161">
        <v>1</v>
      </c>
    </row>
    <row r="653" spans="1:13" x14ac:dyDescent="0.25">
      <c r="A653" s="162" t="s">
        <v>264</v>
      </c>
      <c r="B653" s="162" t="s">
        <v>109</v>
      </c>
      <c r="C653" s="162" t="s">
        <v>270</v>
      </c>
      <c r="D653" s="162" t="s">
        <v>281</v>
      </c>
      <c r="E653" s="162" t="s">
        <v>1530</v>
      </c>
      <c r="F653" s="162" t="s">
        <v>178</v>
      </c>
      <c r="G653" s="162" t="s">
        <v>563</v>
      </c>
      <c r="H653" s="162" t="s">
        <v>91</v>
      </c>
      <c r="I653" s="162" t="s">
        <v>91</v>
      </c>
      <c r="J653" s="162" t="s">
        <v>276</v>
      </c>
      <c r="K653" s="163">
        <v>2</v>
      </c>
      <c r="L653" s="163">
        <v>0</v>
      </c>
      <c r="M653" s="164">
        <v>2</v>
      </c>
    </row>
    <row r="654" spans="1:13" x14ac:dyDescent="0.25">
      <c r="A654" s="159" t="s">
        <v>264</v>
      </c>
      <c r="B654" s="159" t="s">
        <v>109</v>
      </c>
      <c r="C654" s="159" t="s">
        <v>270</v>
      </c>
      <c r="D654" s="159" t="s">
        <v>281</v>
      </c>
      <c r="E654" s="159" t="s">
        <v>1531</v>
      </c>
      <c r="F654" s="159" t="s">
        <v>178</v>
      </c>
      <c r="G654" s="159" t="s">
        <v>1244</v>
      </c>
      <c r="H654" s="159" t="s">
        <v>91</v>
      </c>
      <c r="I654" s="159" t="s">
        <v>91</v>
      </c>
      <c r="J654" s="159" t="s">
        <v>276</v>
      </c>
      <c r="K654" s="160">
        <v>7</v>
      </c>
      <c r="L654" s="160">
        <v>0</v>
      </c>
      <c r="M654" s="161">
        <v>7</v>
      </c>
    </row>
    <row r="655" spans="1:13" x14ac:dyDescent="0.25">
      <c r="A655" s="162" t="s">
        <v>264</v>
      </c>
      <c r="B655" s="162" t="s">
        <v>109</v>
      </c>
      <c r="C655" s="162" t="s">
        <v>270</v>
      </c>
      <c r="D655" s="162" t="s">
        <v>281</v>
      </c>
      <c r="E655" s="162" t="s">
        <v>1532</v>
      </c>
      <c r="F655" s="162" t="s">
        <v>178</v>
      </c>
      <c r="G655" s="162" t="s">
        <v>1259</v>
      </c>
      <c r="H655" s="162" t="s">
        <v>91</v>
      </c>
      <c r="I655" s="162" t="s">
        <v>91</v>
      </c>
      <c r="J655" s="162" t="s">
        <v>276</v>
      </c>
      <c r="K655" s="163">
        <v>5</v>
      </c>
      <c r="L655" s="163">
        <v>0</v>
      </c>
      <c r="M655" s="164">
        <v>5</v>
      </c>
    </row>
    <row r="656" spans="1:13" x14ac:dyDescent="0.25">
      <c r="A656" s="159" t="s">
        <v>264</v>
      </c>
      <c r="B656" s="159" t="s">
        <v>109</v>
      </c>
      <c r="C656" s="159" t="s">
        <v>270</v>
      </c>
      <c r="D656" s="159" t="s">
        <v>281</v>
      </c>
      <c r="E656" s="159" t="s">
        <v>1533</v>
      </c>
      <c r="F656" s="159" t="s">
        <v>178</v>
      </c>
      <c r="G656" s="159" t="s">
        <v>1265</v>
      </c>
      <c r="H656" s="159" t="s">
        <v>91</v>
      </c>
      <c r="I656" s="159" t="s">
        <v>91</v>
      </c>
      <c r="J656" s="159" t="s">
        <v>276</v>
      </c>
      <c r="K656" s="160">
        <v>1</v>
      </c>
      <c r="L656" s="160">
        <v>0</v>
      </c>
      <c r="M656" s="161">
        <v>1</v>
      </c>
    </row>
    <row r="657" spans="1:13" x14ac:dyDescent="0.25">
      <c r="A657" s="162" t="s">
        <v>264</v>
      </c>
      <c r="B657" s="162" t="s">
        <v>109</v>
      </c>
      <c r="C657" s="162" t="s">
        <v>270</v>
      </c>
      <c r="D657" s="162" t="s">
        <v>281</v>
      </c>
      <c r="E657" s="162" t="s">
        <v>1534</v>
      </c>
      <c r="F657" s="162" t="s">
        <v>178</v>
      </c>
      <c r="G657" s="162" t="s">
        <v>1247</v>
      </c>
      <c r="H657" s="162" t="s">
        <v>91</v>
      </c>
      <c r="I657" s="162" t="s">
        <v>91</v>
      </c>
      <c r="J657" s="162" t="s">
        <v>276</v>
      </c>
      <c r="K657" s="163">
        <v>0</v>
      </c>
      <c r="L657" s="163">
        <v>0</v>
      </c>
      <c r="M657" s="164">
        <v>0</v>
      </c>
    </row>
    <row r="658" spans="1:13" x14ac:dyDescent="0.25">
      <c r="A658" s="159" t="s">
        <v>264</v>
      </c>
      <c r="B658" s="159" t="s">
        <v>109</v>
      </c>
      <c r="C658" s="159" t="s">
        <v>270</v>
      </c>
      <c r="D658" s="159" t="s">
        <v>281</v>
      </c>
      <c r="E658" s="159" t="s">
        <v>1535</v>
      </c>
      <c r="F658" s="159" t="s">
        <v>178</v>
      </c>
      <c r="G658" s="159" t="s">
        <v>1251</v>
      </c>
      <c r="H658" s="159" t="s">
        <v>91</v>
      </c>
      <c r="I658" s="159" t="s">
        <v>91</v>
      </c>
      <c r="J658" s="159" t="s">
        <v>276</v>
      </c>
      <c r="K658" s="160">
        <v>4</v>
      </c>
      <c r="L658" s="160">
        <v>0</v>
      </c>
      <c r="M658" s="161">
        <v>4</v>
      </c>
    </row>
    <row r="659" spans="1:13" x14ac:dyDescent="0.25">
      <c r="A659" s="162" t="s">
        <v>264</v>
      </c>
      <c r="B659" s="162" t="s">
        <v>109</v>
      </c>
      <c r="C659" s="162" t="s">
        <v>270</v>
      </c>
      <c r="D659" s="162" t="s">
        <v>281</v>
      </c>
      <c r="E659" s="162" t="s">
        <v>1536</v>
      </c>
      <c r="F659" s="162" t="s">
        <v>178</v>
      </c>
      <c r="G659" s="162" t="s">
        <v>1302</v>
      </c>
      <c r="H659" s="162" t="s">
        <v>91</v>
      </c>
      <c r="I659" s="162" t="s">
        <v>91</v>
      </c>
      <c r="J659" s="162" t="s">
        <v>276</v>
      </c>
      <c r="K659" s="163">
        <v>2</v>
      </c>
      <c r="L659" s="163">
        <v>0</v>
      </c>
      <c r="M659" s="164">
        <v>2</v>
      </c>
    </row>
    <row r="660" spans="1:13" x14ac:dyDescent="0.25">
      <c r="A660" s="159" t="s">
        <v>264</v>
      </c>
      <c r="B660" s="159" t="s">
        <v>109</v>
      </c>
      <c r="C660" s="159" t="s">
        <v>277</v>
      </c>
      <c r="D660" s="159" t="s">
        <v>281</v>
      </c>
      <c r="E660" s="159" t="s">
        <v>1537</v>
      </c>
      <c r="F660" s="159" t="s">
        <v>140</v>
      </c>
      <c r="G660" s="159" t="s">
        <v>563</v>
      </c>
      <c r="H660" s="159" t="s">
        <v>91</v>
      </c>
      <c r="I660" s="159" t="s">
        <v>91</v>
      </c>
      <c r="J660" s="159" t="s">
        <v>276</v>
      </c>
      <c r="K660" s="160">
        <v>2</v>
      </c>
      <c r="L660" s="160">
        <v>0</v>
      </c>
      <c r="M660" s="161">
        <v>2</v>
      </c>
    </row>
    <row r="661" spans="1:13" x14ac:dyDescent="0.25">
      <c r="A661" s="162" t="s">
        <v>264</v>
      </c>
      <c r="B661" s="162" t="s">
        <v>109</v>
      </c>
      <c r="C661" s="162" t="s">
        <v>277</v>
      </c>
      <c r="D661" s="162" t="s">
        <v>281</v>
      </c>
      <c r="E661" s="162" t="s">
        <v>1538</v>
      </c>
      <c r="F661" s="162" t="s">
        <v>140</v>
      </c>
      <c r="G661" s="162" t="s">
        <v>1244</v>
      </c>
      <c r="H661" s="162" t="s">
        <v>91</v>
      </c>
      <c r="I661" s="162" t="s">
        <v>91</v>
      </c>
      <c r="J661" s="162" t="s">
        <v>276</v>
      </c>
      <c r="K661" s="163">
        <v>2</v>
      </c>
      <c r="L661" s="163">
        <v>0</v>
      </c>
      <c r="M661" s="164">
        <v>2</v>
      </c>
    </row>
    <row r="662" spans="1:13" x14ac:dyDescent="0.25">
      <c r="A662" s="159" t="s">
        <v>264</v>
      </c>
      <c r="B662" s="159" t="s">
        <v>109</v>
      </c>
      <c r="C662" s="159" t="s">
        <v>277</v>
      </c>
      <c r="D662" s="159" t="s">
        <v>281</v>
      </c>
      <c r="E662" s="159" t="s">
        <v>1539</v>
      </c>
      <c r="F662" s="159" t="s">
        <v>140</v>
      </c>
      <c r="G662" s="159" t="s">
        <v>1259</v>
      </c>
      <c r="H662" s="159" t="s">
        <v>91</v>
      </c>
      <c r="I662" s="159" t="s">
        <v>91</v>
      </c>
      <c r="J662" s="159" t="s">
        <v>276</v>
      </c>
      <c r="K662" s="160">
        <v>4</v>
      </c>
      <c r="L662" s="160">
        <v>0</v>
      </c>
      <c r="M662" s="161">
        <v>4</v>
      </c>
    </row>
    <row r="663" spans="1:13" x14ac:dyDescent="0.25">
      <c r="A663" s="162" t="s">
        <v>264</v>
      </c>
      <c r="B663" s="162" t="s">
        <v>109</v>
      </c>
      <c r="C663" s="162" t="s">
        <v>277</v>
      </c>
      <c r="D663" s="162" t="s">
        <v>281</v>
      </c>
      <c r="E663" s="162" t="s">
        <v>1540</v>
      </c>
      <c r="F663" s="162" t="s">
        <v>140</v>
      </c>
      <c r="G663" s="162" t="s">
        <v>1265</v>
      </c>
      <c r="H663" s="162" t="s">
        <v>91</v>
      </c>
      <c r="I663" s="162" t="s">
        <v>91</v>
      </c>
      <c r="J663" s="162" t="s">
        <v>276</v>
      </c>
      <c r="K663" s="163">
        <v>1</v>
      </c>
      <c r="L663" s="163">
        <v>0</v>
      </c>
      <c r="M663" s="164">
        <v>1</v>
      </c>
    </row>
    <row r="664" spans="1:13" x14ac:dyDescent="0.25">
      <c r="A664" s="159" t="s">
        <v>264</v>
      </c>
      <c r="B664" s="159" t="s">
        <v>109</v>
      </c>
      <c r="C664" s="159" t="s">
        <v>277</v>
      </c>
      <c r="D664" s="159" t="s">
        <v>281</v>
      </c>
      <c r="E664" s="159" t="s">
        <v>1541</v>
      </c>
      <c r="F664" s="159" t="s">
        <v>140</v>
      </c>
      <c r="G664" s="159" t="s">
        <v>1247</v>
      </c>
      <c r="H664" s="159" t="s">
        <v>91</v>
      </c>
      <c r="I664" s="159" t="s">
        <v>91</v>
      </c>
      <c r="J664" s="159" t="s">
        <v>276</v>
      </c>
      <c r="K664" s="160">
        <v>0</v>
      </c>
      <c r="L664" s="160">
        <v>0</v>
      </c>
      <c r="M664" s="161">
        <v>0</v>
      </c>
    </row>
    <row r="665" spans="1:13" x14ac:dyDescent="0.25">
      <c r="A665" s="162" t="s">
        <v>264</v>
      </c>
      <c r="B665" s="162" t="s">
        <v>109</v>
      </c>
      <c r="C665" s="162" t="s">
        <v>277</v>
      </c>
      <c r="D665" s="162" t="s">
        <v>281</v>
      </c>
      <c r="E665" s="162" t="s">
        <v>1542</v>
      </c>
      <c r="F665" s="162" t="s">
        <v>140</v>
      </c>
      <c r="G665" s="162" t="s">
        <v>1251</v>
      </c>
      <c r="H665" s="162" t="s">
        <v>91</v>
      </c>
      <c r="I665" s="162" t="s">
        <v>91</v>
      </c>
      <c r="J665" s="162" t="s">
        <v>276</v>
      </c>
      <c r="K665" s="163">
        <v>0</v>
      </c>
      <c r="L665" s="163">
        <v>0</v>
      </c>
      <c r="M665" s="164">
        <v>0</v>
      </c>
    </row>
    <row r="666" spans="1:13" x14ac:dyDescent="0.25">
      <c r="A666" s="159" t="s">
        <v>264</v>
      </c>
      <c r="B666" s="159" t="s">
        <v>109</v>
      </c>
      <c r="C666" s="159" t="s">
        <v>503</v>
      </c>
      <c r="D666" s="159" t="s">
        <v>507</v>
      </c>
      <c r="E666" s="159" t="s">
        <v>1543</v>
      </c>
      <c r="F666" s="159" t="s">
        <v>509</v>
      </c>
      <c r="G666" s="159" t="s">
        <v>563</v>
      </c>
      <c r="H666" s="159" t="s">
        <v>91</v>
      </c>
      <c r="I666" s="159" t="s">
        <v>91</v>
      </c>
      <c r="J666" s="159" t="s">
        <v>276</v>
      </c>
      <c r="K666" s="160">
        <v>3</v>
      </c>
      <c r="L666" s="160">
        <v>0</v>
      </c>
      <c r="M666" s="161">
        <v>3</v>
      </c>
    </row>
    <row r="667" spans="1:13" x14ac:dyDescent="0.25">
      <c r="A667" s="162" t="s">
        <v>264</v>
      </c>
      <c r="B667" s="162" t="s">
        <v>109</v>
      </c>
      <c r="C667" s="162" t="s">
        <v>503</v>
      </c>
      <c r="D667" s="162" t="s">
        <v>507</v>
      </c>
      <c r="E667" s="162" t="s">
        <v>1544</v>
      </c>
      <c r="F667" s="162" t="s">
        <v>509</v>
      </c>
      <c r="G667" s="162" t="s">
        <v>1244</v>
      </c>
      <c r="H667" s="162" t="s">
        <v>91</v>
      </c>
      <c r="I667" s="162" t="s">
        <v>91</v>
      </c>
      <c r="J667" s="162" t="s">
        <v>276</v>
      </c>
      <c r="K667" s="163">
        <v>0</v>
      </c>
      <c r="L667" s="163">
        <v>0</v>
      </c>
      <c r="M667" s="164">
        <v>0</v>
      </c>
    </row>
    <row r="668" spans="1:13" x14ac:dyDescent="0.25">
      <c r="A668" s="159" t="s">
        <v>264</v>
      </c>
      <c r="B668" s="159" t="s">
        <v>109</v>
      </c>
      <c r="C668" s="159" t="s">
        <v>503</v>
      </c>
      <c r="D668" s="159" t="s">
        <v>507</v>
      </c>
      <c r="E668" s="159" t="s">
        <v>1545</v>
      </c>
      <c r="F668" s="159" t="s">
        <v>509</v>
      </c>
      <c r="G668" s="159" t="s">
        <v>1247</v>
      </c>
      <c r="H668" s="159" t="s">
        <v>91</v>
      </c>
      <c r="I668" s="159" t="s">
        <v>91</v>
      </c>
      <c r="J668" s="159" t="s">
        <v>276</v>
      </c>
      <c r="K668" s="160">
        <v>1</v>
      </c>
      <c r="L668" s="160">
        <v>0</v>
      </c>
      <c r="M668" s="161">
        <v>1</v>
      </c>
    </row>
    <row r="669" spans="1:13" x14ac:dyDescent="0.25">
      <c r="A669" s="162" t="s">
        <v>264</v>
      </c>
      <c r="B669" s="162" t="s">
        <v>109</v>
      </c>
      <c r="C669" s="162" t="s">
        <v>503</v>
      </c>
      <c r="D669" s="162" t="s">
        <v>507</v>
      </c>
      <c r="E669" s="162" t="s">
        <v>1546</v>
      </c>
      <c r="F669" s="162" t="s">
        <v>509</v>
      </c>
      <c r="G669" s="162" t="s">
        <v>1251</v>
      </c>
      <c r="H669" s="162" t="s">
        <v>91</v>
      </c>
      <c r="I669" s="162" t="s">
        <v>91</v>
      </c>
      <c r="J669" s="162" t="s">
        <v>276</v>
      </c>
      <c r="K669" s="163">
        <v>0</v>
      </c>
      <c r="L669" s="163">
        <v>0</v>
      </c>
      <c r="M669" s="164">
        <v>0</v>
      </c>
    </row>
    <row r="670" spans="1:13" x14ac:dyDescent="0.25">
      <c r="A670" s="159" t="s">
        <v>264</v>
      </c>
      <c r="B670" s="159" t="s">
        <v>109</v>
      </c>
      <c r="C670" s="159" t="s">
        <v>503</v>
      </c>
      <c r="D670" s="159" t="s">
        <v>266</v>
      </c>
      <c r="E670" s="159" t="s">
        <v>1547</v>
      </c>
      <c r="F670" s="159" t="s">
        <v>1548</v>
      </c>
      <c r="G670" s="159" t="s">
        <v>563</v>
      </c>
      <c r="H670" s="159" t="s">
        <v>91</v>
      </c>
      <c r="I670" s="159" t="s">
        <v>91</v>
      </c>
      <c r="J670" s="159" t="s">
        <v>276</v>
      </c>
      <c r="K670" s="160">
        <v>3</v>
      </c>
      <c r="L670" s="160">
        <v>0</v>
      </c>
      <c r="M670" s="161">
        <v>3</v>
      </c>
    </row>
    <row r="671" spans="1:13" x14ac:dyDescent="0.25">
      <c r="A671" s="162" t="s">
        <v>264</v>
      </c>
      <c r="B671" s="162" t="s">
        <v>109</v>
      </c>
      <c r="C671" s="162" t="s">
        <v>503</v>
      </c>
      <c r="D671" s="162" t="s">
        <v>266</v>
      </c>
      <c r="E671" s="162" t="s">
        <v>1549</v>
      </c>
      <c r="F671" s="162" t="s">
        <v>1548</v>
      </c>
      <c r="G671" s="162" t="s">
        <v>1247</v>
      </c>
      <c r="H671" s="162" t="s">
        <v>91</v>
      </c>
      <c r="I671" s="162" t="s">
        <v>91</v>
      </c>
      <c r="J671" s="162" t="s">
        <v>276</v>
      </c>
      <c r="K671" s="163">
        <v>2</v>
      </c>
      <c r="L671" s="163">
        <v>0</v>
      </c>
      <c r="M671" s="164">
        <v>2</v>
      </c>
    </row>
    <row r="672" spans="1:13" x14ac:dyDescent="0.25">
      <c r="A672" s="159" t="s">
        <v>264</v>
      </c>
      <c r="B672" s="159" t="s">
        <v>109</v>
      </c>
      <c r="C672" s="159" t="s">
        <v>1337</v>
      </c>
      <c r="D672" s="159" t="s">
        <v>1550</v>
      </c>
      <c r="E672" s="159" t="s">
        <v>1551</v>
      </c>
      <c r="F672" s="159" t="s">
        <v>1552</v>
      </c>
      <c r="G672" s="159" t="s">
        <v>87</v>
      </c>
      <c r="H672" s="159" t="s">
        <v>94</v>
      </c>
      <c r="I672" s="159" t="s">
        <v>94</v>
      </c>
      <c r="J672" s="159"/>
      <c r="K672" s="160">
        <v>0</v>
      </c>
      <c r="L672" s="160">
        <v>0</v>
      </c>
      <c r="M672" s="161">
        <v>1</v>
      </c>
    </row>
    <row r="673" spans="1:13" x14ac:dyDescent="0.25">
      <c r="A673" s="162" t="s">
        <v>264</v>
      </c>
      <c r="B673" s="162" t="s">
        <v>109</v>
      </c>
      <c r="C673" s="162" t="s">
        <v>1341</v>
      </c>
      <c r="D673" s="162" t="s">
        <v>1553</v>
      </c>
      <c r="E673" s="162" t="s">
        <v>1554</v>
      </c>
      <c r="F673" s="162" t="s">
        <v>1555</v>
      </c>
      <c r="G673" s="162" t="s">
        <v>87</v>
      </c>
      <c r="H673" s="162" t="s">
        <v>94</v>
      </c>
      <c r="I673" s="162" t="s">
        <v>94</v>
      </c>
      <c r="J673" s="162"/>
      <c r="K673" s="163">
        <v>0</v>
      </c>
      <c r="L673" s="163">
        <v>0</v>
      </c>
      <c r="M673" s="164">
        <v>8</v>
      </c>
    </row>
    <row r="674" spans="1:13" x14ac:dyDescent="0.25">
      <c r="A674" s="159" t="s">
        <v>264</v>
      </c>
      <c r="B674" s="159" t="s">
        <v>109</v>
      </c>
      <c r="C674" s="159" t="s">
        <v>1341</v>
      </c>
      <c r="D674" s="159" t="s">
        <v>1556</v>
      </c>
      <c r="E674" s="159" t="s">
        <v>1557</v>
      </c>
      <c r="F674" s="159" t="s">
        <v>1558</v>
      </c>
      <c r="G674" s="159" t="s">
        <v>87</v>
      </c>
      <c r="H674" s="159" t="s">
        <v>94</v>
      </c>
      <c r="I674" s="159" t="s">
        <v>94</v>
      </c>
      <c r="J674" s="159"/>
      <c r="K674" s="160">
        <v>0</v>
      </c>
      <c r="L674" s="160">
        <v>0</v>
      </c>
      <c r="M674" s="161">
        <v>1</v>
      </c>
    </row>
    <row r="675" spans="1:13" x14ac:dyDescent="0.25">
      <c r="A675" s="162" t="s">
        <v>264</v>
      </c>
      <c r="B675" s="162" t="s">
        <v>109</v>
      </c>
      <c r="C675" s="162" t="s">
        <v>1341</v>
      </c>
      <c r="D675" s="162" t="s">
        <v>1559</v>
      </c>
      <c r="E675" s="162" t="s">
        <v>1560</v>
      </c>
      <c r="F675" s="162" t="s">
        <v>1561</v>
      </c>
      <c r="G675" s="162" t="s">
        <v>87</v>
      </c>
      <c r="H675" s="162" t="s">
        <v>94</v>
      </c>
      <c r="I675" s="162" t="s">
        <v>94</v>
      </c>
      <c r="J675" s="162"/>
      <c r="K675" s="163">
        <v>0</v>
      </c>
      <c r="L675" s="163">
        <v>0</v>
      </c>
      <c r="M675" s="164">
        <v>0</v>
      </c>
    </row>
    <row r="676" spans="1:13" x14ac:dyDescent="0.25">
      <c r="A676" s="159" t="s">
        <v>264</v>
      </c>
      <c r="B676" s="159" t="s">
        <v>109</v>
      </c>
      <c r="C676" s="159" t="s">
        <v>1341</v>
      </c>
      <c r="D676" s="159" t="s">
        <v>1562</v>
      </c>
      <c r="E676" s="159" t="s">
        <v>1563</v>
      </c>
      <c r="F676" s="159" t="s">
        <v>1564</v>
      </c>
      <c r="G676" s="159" t="s">
        <v>87</v>
      </c>
      <c r="H676" s="159" t="s">
        <v>94</v>
      </c>
      <c r="I676" s="159" t="s">
        <v>94</v>
      </c>
      <c r="J676" s="159"/>
      <c r="K676" s="160">
        <v>0</v>
      </c>
      <c r="L676" s="160">
        <v>0</v>
      </c>
      <c r="M676" s="161">
        <v>1</v>
      </c>
    </row>
    <row r="677" spans="1:13" x14ac:dyDescent="0.25">
      <c r="A677" s="162" t="s">
        <v>264</v>
      </c>
      <c r="B677" s="162" t="s">
        <v>109</v>
      </c>
      <c r="C677" s="162" t="s">
        <v>1337</v>
      </c>
      <c r="D677" s="162" t="s">
        <v>1565</v>
      </c>
      <c r="E677" s="162" t="s">
        <v>1566</v>
      </c>
      <c r="F677" s="162" t="s">
        <v>1567</v>
      </c>
      <c r="G677" s="162" t="s">
        <v>87</v>
      </c>
      <c r="H677" s="162" t="s">
        <v>94</v>
      </c>
      <c r="I677" s="162" t="s">
        <v>94</v>
      </c>
      <c r="J677" s="162"/>
      <c r="K677" s="163">
        <v>0</v>
      </c>
      <c r="L677" s="163">
        <v>0</v>
      </c>
      <c r="M677" s="164">
        <v>0</v>
      </c>
    </row>
    <row r="678" spans="1:13" x14ac:dyDescent="0.25">
      <c r="A678" s="159" t="s">
        <v>264</v>
      </c>
      <c r="B678" s="159" t="s">
        <v>109</v>
      </c>
      <c r="C678" s="159" t="s">
        <v>1341</v>
      </c>
      <c r="D678" s="159" t="s">
        <v>1568</v>
      </c>
      <c r="E678" s="159" t="s">
        <v>1569</v>
      </c>
      <c r="F678" s="159" t="s">
        <v>1570</v>
      </c>
      <c r="G678" s="159" t="s">
        <v>87</v>
      </c>
      <c r="H678" s="159" t="s">
        <v>94</v>
      </c>
      <c r="I678" s="159" t="s">
        <v>94</v>
      </c>
      <c r="J678" s="159"/>
      <c r="K678" s="160">
        <v>0</v>
      </c>
      <c r="L678" s="160">
        <v>0</v>
      </c>
      <c r="M678" s="161">
        <v>7</v>
      </c>
    </row>
    <row r="679" spans="1:13" x14ac:dyDescent="0.25">
      <c r="A679" s="162" t="s">
        <v>264</v>
      </c>
      <c r="B679" s="162" t="s">
        <v>109</v>
      </c>
      <c r="C679" s="162" t="s">
        <v>1341</v>
      </c>
      <c r="D679" s="162" t="s">
        <v>1571</v>
      </c>
      <c r="E679" s="162" t="s">
        <v>1572</v>
      </c>
      <c r="F679" s="162" t="s">
        <v>1573</v>
      </c>
      <c r="G679" s="162" t="s">
        <v>87</v>
      </c>
      <c r="H679" s="162" t="s">
        <v>94</v>
      </c>
      <c r="I679" s="162" t="s">
        <v>94</v>
      </c>
      <c r="J679" s="162"/>
      <c r="K679" s="163">
        <v>0</v>
      </c>
      <c r="L679" s="163">
        <v>0</v>
      </c>
      <c r="M679" s="164">
        <v>1</v>
      </c>
    </row>
    <row r="680" spans="1:13" x14ac:dyDescent="0.25">
      <c r="A680" s="159" t="s">
        <v>264</v>
      </c>
      <c r="B680" s="159" t="s">
        <v>109</v>
      </c>
      <c r="C680" s="159" t="s">
        <v>1341</v>
      </c>
      <c r="D680" s="159" t="s">
        <v>1574</v>
      </c>
      <c r="E680" s="159" t="s">
        <v>1575</v>
      </c>
      <c r="F680" s="159" t="s">
        <v>1576</v>
      </c>
      <c r="G680" s="159" t="s">
        <v>87</v>
      </c>
      <c r="H680" s="159" t="s">
        <v>94</v>
      </c>
      <c r="I680" s="159" t="s">
        <v>94</v>
      </c>
      <c r="J680" s="159"/>
      <c r="K680" s="160">
        <v>0</v>
      </c>
      <c r="L680" s="160">
        <v>0</v>
      </c>
      <c r="M680" s="161">
        <v>0</v>
      </c>
    </row>
    <row r="681" spans="1:13" x14ac:dyDescent="0.25">
      <c r="A681" s="162" t="s">
        <v>264</v>
      </c>
      <c r="B681" s="162" t="s">
        <v>109</v>
      </c>
      <c r="C681" s="162" t="s">
        <v>1337</v>
      </c>
      <c r="D681" s="162" t="s">
        <v>1577</v>
      </c>
      <c r="E681" s="162" t="s">
        <v>1578</v>
      </c>
      <c r="F681" s="162" t="s">
        <v>1579</v>
      </c>
      <c r="G681" s="162" t="s">
        <v>87</v>
      </c>
      <c r="H681" s="162" t="s">
        <v>94</v>
      </c>
      <c r="I681" s="162" t="s">
        <v>94</v>
      </c>
      <c r="J681" s="162"/>
      <c r="K681" s="163">
        <v>0</v>
      </c>
      <c r="L681" s="163">
        <v>0</v>
      </c>
      <c r="M681" s="164">
        <v>1</v>
      </c>
    </row>
    <row r="682" spans="1:13" x14ac:dyDescent="0.25">
      <c r="A682" s="159" t="s">
        <v>264</v>
      </c>
      <c r="B682" s="159" t="s">
        <v>109</v>
      </c>
      <c r="C682" s="159" t="s">
        <v>1341</v>
      </c>
      <c r="D682" s="159" t="s">
        <v>1580</v>
      </c>
      <c r="E682" s="159" t="s">
        <v>1581</v>
      </c>
      <c r="F682" s="159" t="s">
        <v>1582</v>
      </c>
      <c r="G682" s="159" t="s">
        <v>87</v>
      </c>
      <c r="H682" s="159" t="s">
        <v>94</v>
      </c>
      <c r="I682" s="159" t="s">
        <v>94</v>
      </c>
      <c r="J682" s="159"/>
      <c r="K682" s="160">
        <v>0</v>
      </c>
      <c r="L682" s="160">
        <v>0</v>
      </c>
      <c r="M682" s="161">
        <v>4</v>
      </c>
    </row>
    <row r="683" spans="1:13" x14ac:dyDescent="0.25">
      <c r="A683" s="162" t="s">
        <v>264</v>
      </c>
      <c r="B683" s="162" t="s">
        <v>109</v>
      </c>
      <c r="C683" s="162" t="s">
        <v>1341</v>
      </c>
      <c r="D683" s="162" t="s">
        <v>1583</v>
      </c>
      <c r="E683" s="162" t="s">
        <v>1584</v>
      </c>
      <c r="F683" s="162" t="s">
        <v>1585</v>
      </c>
      <c r="G683" s="162" t="s">
        <v>87</v>
      </c>
      <c r="H683" s="162" t="s">
        <v>94</v>
      </c>
      <c r="I683" s="162" t="s">
        <v>94</v>
      </c>
      <c r="J683" s="162"/>
      <c r="K683" s="163">
        <v>0</v>
      </c>
      <c r="L683" s="163">
        <v>0</v>
      </c>
      <c r="M683" s="164">
        <v>0</v>
      </c>
    </row>
    <row r="684" spans="1:13" x14ac:dyDescent="0.25">
      <c r="A684" s="159" t="s">
        <v>264</v>
      </c>
      <c r="B684" s="159" t="s">
        <v>109</v>
      </c>
      <c r="C684" s="159" t="s">
        <v>1341</v>
      </c>
      <c r="D684" s="159" t="s">
        <v>1586</v>
      </c>
      <c r="E684" s="159" t="s">
        <v>1587</v>
      </c>
      <c r="F684" s="159" t="s">
        <v>1588</v>
      </c>
      <c r="G684" s="159" t="s">
        <v>87</v>
      </c>
      <c r="H684" s="159" t="s">
        <v>94</v>
      </c>
      <c r="I684" s="159" t="s">
        <v>94</v>
      </c>
      <c r="J684" s="159"/>
      <c r="K684" s="160">
        <v>0</v>
      </c>
      <c r="L684" s="160">
        <v>0</v>
      </c>
      <c r="M684" s="161">
        <v>0</v>
      </c>
    </row>
    <row r="685" spans="1:13" x14ac:dyDescent="0.25">
      <c r="A685" s="162" t="s">
        <v>264</v>
      </c>
      <c r="B685" s="162" t="s">
        <v>109</v>
      </c>
      <c r="C685" s="162" t="s">
        <v>1341</v>
      </c>
      <c r="D685" s="162" t="s">
        <v>1589</v>
      </c>
      <c r="E685" s="162" t="s">
        <v>1590</v>
      </c>
      <c r="F685" s="162" t="s">
        <v>1591</v>
      </c>
      <c r="G685" s="162" t="s">
        <v>87</v>
      </c>
      <c r="H685" s="162" t="s">
        <v>94</v>
      </c>
      <c r="I685" s="162" t="s">
        <v>94</v>
      </c>
      <c r="J685" s="162"/>
      <c r="K685" s="163">
        <v>0</v>
      </c>
      <c r="L685" s="163">
        <v>0</v>
      </c>
      <c r="M685" s="164">
        <v>0</v>
      </c>
    </row>
    <row r="686" spans="1:13" x14ac:dyDescent="0.25">
      <c r="A686" s="159" t="s">
        <v>264</v>
      </c>
      <c r="B686" s="159" t="s">
        <v>109</v>
      </c>
      <c r="C686" s="159" t="s">
        <v>570</v>
      </c>
      <c r="D686" s="159" t="s">
        <v>811</v>
      </c>
      <c r="E686" s="159" t="s">
        <v>1592</v>
      </c>
      <c r="F686" s="159" t="s">
        <v>1359</v>
      </c>
      <c r="G686" s="159" t="s">
        <v>148</v>
      </c>
      <c r="H686" s="159" t="s">
        <v>94</v>
      </c>
      <c r="I686" s="159" t="s">
        <v>94</v>
      </c>
      <c r="J686" s="159"/>
      <c r="K686" s="160">
        <v>0</v>
      </c>
      <c r="L686" s="160">
        <v>0</v>
      </c>
      <c r="M686" s="161">
        <v>0</v>
      </c>
    </row>
    <row r="687" spans="1:13" x14ac:dyDescent="0.25">
      <c r="A687" s="162" t="s">
        <v>264</v>
      </c>
      <c r="B687" s="162" t="s">
        <v>109</v>
      </c>
      <c r="C687" s="162" t="s">
        <v>1341</v>
      </c>
      <c r="D687" s="162" t="s">
        <v>1593</v>
      </c>
      <c r="E687" s="162" t="s">
        <v>1594</v>
      </c>
      <c r="F687" s="162" t="s">
        <v>1595</v>
      </c>
      <c r="G687" s="162" t="s">
        <v>87</v>
      </c>
      <c r="H687" s="162" t="s">
        <v>94</v>
      </c>
      <c r="I687" s="162" t="s">
        <v>94</v>
      </c>
      <c r="J687" s="162"/>
      <c r="K687" s="163">
        <v>0</v>
      </c>
      <c r="L687" s="163">
        <v>0</v>
      </c>
      <c r="M687" s="164">
        <v>0</v>
      </c>
    </row>
    <row r="688" spans="1:13" x14ac:dyDescent="0.25">
      <c r="A688" s="159" t="s">
        <v>264</v>
      </c>
      <c r="B688" s="159" t="s">
        <v>109</v>
      </c>
      <c r="C688" s="159" t="s">
        <v>1596</v>
      </c>
      <c r="D688" s="159" t="s">
        <v>1597</v>
      </c>
      <c r="E688" s="159" t="s">
        <v>1598</v>
      </c>
      <c r="F688" s="159" t="s">
        <v>1599</v>
      </c>
      <c r="G688" s="159" t="s">
        <v>225</v>
      </c>
      <c r="H688" s="159" t="s">
        <v>94</v>
      </c>
      <c r="I688" s="159" t="s">
        <v>94</v>
      </c>
      <c r="J688" s="159" t="s">
        <v>276</v>
      </c>
      <c r="K688" s="160">
        <v>5</v>
      </c>
      <c r="L688" s="160">
        <v>0</v>
      </c>
      <c r="M688" s="161">
        <v>5</v>
      </c>
    </row>
    <row r="689" spans="1:13" x14ac:dyDescent="0.25">
      <c r="A689" s="162" t="s">
        <v>264</v>
      </c>
      <c r="B689" s="162" t="s">
        <v>109</v>
      </c>
      <c r="C689" s="162" t="s">
        <v>1600</v>
      </c>
      <c r="D689" s="162" t="s">
        <v>1601</v>
      </c>
      <c r="E689" s="162" t="s">
        <v>1602</v>
      </c>
      <c r="F689" s="162" t="s">
        <v>1603</v>
      </c>
      <c r="G689" s="162" t="s">
        <v>225</v>
      </c>
      <c r="H689" s="162" t="s">
        <v>94</v>
      </c>
      <c r="I689" s="162" t="s">
        <v>94</v>
      </c>
      <c r="J689" s="162" t="s">
        <v>276</v>
      </c>
      <c r="K689" s="163">
        <v>5</v>
      </c>
      <c r="L689" s="163">
        <v>0</v>
      </c>
      <c r="M689" s="164">
        <v>5</v>
      </c>
    </row>
    <row r="690" spans="1:13" x14ac:dyDescent="0.25">
      <c r="A690" s="159" t="s">
        <v>264</v>
      </c>
      <c r="B690" s="159" t="s">
        <v>109</v>
      </c>
      <c r="C690" s="159" t="s">
        <v>1600</v>
      </c>
      <c r="D690" s="159" t="s">
        <v>1604</v>
      </c>
      <c r="E690" s="159" t="s">
        <v>1605</v>
      </c>
      <c r="F690" s="159" t="s">
        <v>1606</v>
      </c>
      <c r="G690" s="159" t="s">
        <v>225</v>
      </c>
      <c r="H690" s="159" t="s">
        <v>94</v>
      </c>
      <c r="I690" s="159" t="s">
        <v>94</v>
      </c>
      <c r="J690" s="159"/>
      <c r="K690" s="160">
        <v>0</v>
      </c>
      <c r="L690" s="160">
        <v>0</v>
      </c>
      <c r="M690" s="161">
        <v>1</v>
      </c>
    </row>
    <row r="691" spans="1:13" x14ac:dyDescent="0.25">
      <c r="A691" s="162" t="s">
        <v>264</v>
      </c>
      <c r="B691" s="162" t="s">
        <v>109</v>
      </c>
      <c r="C691" s="162" t="s">
        <v>1600</v>
      </c>
      <c r="D691" s="162" t="s">
        <v>1607</v>
      </c>
      <c r="E691" s="162" t="s">
        <v>1608</v>
      </c>
      <c r="F691" s="162" t="s">
        <v>1609</v>
      </c>
      <c r="G691" s="162" t="s">
        <v>225</v>
      </c>
      <c r="H691" s="162" t="s">
        <v>94</v>
      </c>
      <c r="I691" s="162" t="s">
        <v>94</v>
      </c>
      <c r="J691" s="162"/>
      <c r="K691" s="163">
        <v>0</v>
      </c>
      <c r="L691" s="163">
        <v>0</v>
      </c>
      <c r="M691" s="164">
        <v>5</v>
      </c>
    </row>
    <row r="692" spans="1:13" x14ac:dyDescent="0.25">
      <c r="A692" s="159" t="s">
        <v>264</v>
      </c>
      <c r="B692" s="159" t="s">
        <v>109</v>
      </c>
      <c r="C692" s="159" t="s">
        <v>1600</v>
      </c>
      <c r="D692" s="159" t="s">
        <v>1610</v>
      </c>
      <c r="E692" s="159" t="s">
        <v>1611</v>
      </c>
      <c r="F692" s="159" t="s">
        <v>1612</v>
      </c>
      <c r="G692" s="159" t="s">
        <v>225</v>
      </c>
      <c r="H692" s="159" t="s">
        <v>94</v>
      </c>
      <c r="I692" s="159" t="s">
        <v>94</v>
      </c>
      <c r="J692" s="159"/>
      <c r="K692" s="160">
        <v>0</v>
      </c>
      <c r="L692" s="160">
        <v>0</v>
      </c>
      <c r="M692" s="161">
        <v>2</v>
      </c>
    </row>
    <row r="693" spans="1:13" x14ac:dyDescent="0.25">
      <c r="A693" s="162" t="s">
        <v>264</v>
      </c>
      <c r="B693" s="162" t="s">
        <v>109</v>
      </c>
      <c r="C693" s="162" t="s">
        <v>1600</v>
      </c>
      <c r="D693" s="162" t="s">
        <v>1613</v>
      </c>
      <c r="E693" s="162" t="s">
        <v>1614</v>
      </c>
      <c r="F693" s="162" t="s">
        <v>1615</v>
      </c>
      <c r="G693" s="162" t="s">
        <v>225</v>
      </c>
      <c r="H693" s="162" t="s">
        <v>94</v>
      </c>
      <c r="I693" s="162" t="s">
        <v>94</v>
      </c>
      <c r="J693" s="162"/>
      <c r="K693" s="163">
        <v>0</v>
      </c>
      <c r="L693" s="163">
        <v>0</v>
      </c>
      <c r="M693" s="164">
        <v>2</v>
      </c>
    </row>
    <row r="694" spans="1:13" x14ac:dyDescent="0.25">
      <c r="A694" s="159" t="s">
        <v>264</v>
      </c>
      <c r="B694" s="159" t="s">
        <v>109</v>
      </c>
      <c r="C694" s="159" t="s">
        <v>1600</v>
      </c>
      <c r="D694" s="159" t="s">
        <v>1616</v>
      </c>
      <c r="E694" s="159" t="s">
        <v>1617</v>
      </c>
      <c r="F694" s="159" t="s">
        <v>1618</v>
      </c>
      <c r="G694" s="159" t="s">
        <v>225</v>
      </c>
      <c r="H694" s="159" t="s">
        <v>94</v>
      </c>
      <c r="I694" s="159" t="s">
        <v>94</v>
      </c>
      <c r="J694" s="159"/>
      <c r="K694" s="160">
        <v>0</v>
      </c>
      <c r="L694" s="160">
        <v>0</v>
      </c>
      <c r="M694" s="161">
        <v>5</v>
      </c>
    </row>
    <row r="695" spans="1:13" x14ac:dyDescent="0.25">
      <c r="A695" s="162" t="s">
        <v>264</v>
      </c>
      <c r="B695" s="162" t="s">
        <v>109</v>
      </c>
      <c r="C695" s="162" t="s">
        <v>1600</v>
      </c>
      <c r="D695" s="162" t="s">
        <v>1619</v>
      </c>
      <c r="E695" s="162" t="s">
        <v>1620</v>
      </c>
      <c r="F695" s="162" t="s">
        <v>1621</v>
      </c>
      <c r="G695" s="162" t="s">
        <v>225</v>
      </c>
      <c r="H695" s="162" t="s">
        <v>94</v>
      </c>
      <c r="I695" s="162" t="s">
        <v>94</v>
      </c>
      <c r="J695" s="162"/>
      <c r="K695" s="163">
        <v>0</v>
      </c>
      <c r="L695" s="163">
        <v>0</v>
      </c>
      <c r="M695" s="164">
        <v>3</v>
      </c>
    </row>
    <row r="696" spans="1:13" x14ac:dyDescent="0.25">
      <c r="A696" s="159" t="s">
        <v>264</v>
      </c>
      <c r="B696" s="159" t="s">
        <v>109</v>
      </c>
      <c r="C696" s="159" t="s">
        <v>1600</v>
      </c>
      <c r="D696" s="159" t="s">
        <v>1622</v>
      </c>
      <c r="E696" s="159" t="s">
        <v>1623</v>
      </c>
      <c r="F696" s="159" t="s">
        <v>1624</v>
      </c>
      <c r="G696" s="159" t="s">
        <v>225</v>
      </c>
      <c r="H696" s="159" t="s">
        <v>94</v>
      </c>
      <c r="I696" s="159" t="s">
        <v>94</v>
      </c>
      <c r="J696" s="159"/>
      <c r="K696" s="160">
        <v>0</v>
      </c>
      <c r="L696" s="160">
        <v>0</v>
      </c>
      <c r="M696" s="161">
        <v>3</v>
      </c>
    </row>
    <row r="697" spans="1:13" x14ac:dyDescent="0.25">
      <c r="A697" s="162" t="s">
        <v>264</v>
      </c>
      <c r="B697" s="162" t="s">
        <v>109</v>
      </c>
      <c r="C697" s="162" t="s">
        <v>645</v>
      </c>
      <c r="D697" s="162" t="s">
        <v>1625</v>
      </c>
      <c r="E697" s="162" t="s">
        <v>1626</v>
      </c>
      <c r="F697" s="162" t="s">
        <v>189</v>
      </c>
      <c r="G697" s="162" t="s">
        <v>87</v>
      </c>
      <c r="H697" s="162" t="s">
        <v>94</v>
      </c>
      <c r="I697" s="162" t="s">
        <v>94</v>
      </c>
      <c r="J697" s="162"/>
      <c r="K697" s="163">
        <v>0</v>
      </c>
      <c r="L697" s="163">
        <v>0</v>
      </c>
      <c r="M697" s="164">
        <v>6</v>
      </c>
    </row>
    <row r="698" spans="1:13" x14ac:dyDescent="0.25">
      <c r="A698" s="159" t="s">
        <v>264</v>
      </c>
      <c r="B698" s="159" t="s">
        <v>109</v>
      </c>
      <c r="C698" s="159" t="s">
        <v>884</v>
      </c>
      <c r="D698" s="159" t="s">
        <v>1627</v>
      </c>
      <c r="E698" s="159" t="s">
        <v>1628</v>
      </c>
      <c r="F698" s="159" t="s">
        <v>1629</v>
      </c>
      <c r="G698" s="159" t="s">
        <v>87</v>
      </c>
      <c r="H698" s="159" t="s">
        <v>94</v>
      </c>
      <c r="I698" s="159" t="s">
        <v>94</v>
      </c>
      <c r="J698" s="159"/>
      <c r="K698" s="160">
        <v>0</v>
      </c>
      <c r="L698" s="160">
        <v>0</v>
      </c>
      <c r="M698" s="161">
        <v>15</v>
      </c>
    </row>
    <row r="699" spans="1:13" x14ac:dyDescent="0.25">
      <c r="A699" s="162" t="s">
        <v>264</v>
      </c>
      <c r="B699" s="162" t="s">
        <v>109</v>
      </c>
      <c r="C699" s="162" t="s">
        <v>1600</v>
      </c>
      <c r="D699" s="162" t="s">
        <v>1630</v>
      </c>
      <c r="E699" s="162" t="s">
        <v>1631</v>
      </c>
      <c r="F699" s="162" t="s">
        <v>1632</v>
      </c>
      <c r="G699" s="162" t="s">
        <v>225</v>
      </c>
      <c r="H699" s="162" t="s">
        <v>94</v>
      </c>
      <c r="I699" s="162" t="s">
        <v>94</v>
      </c>
      <c r="J699" s="162"/>
      <c r="K699" s="163">
        <v>0</v>
      </c>
      <c r="L699" s="163">
        <v>0</v>
      </c>
      <c r="M699" s="164">
        <v>3</v>
      </c>
    </row>
    <row r="700" spans="1:13" x14ac:dyDescent="0.25">
      <c r="A700" s="159" t="s">
        <v>264</v>
      </c>
      <c r="B700" s="159" t="s">
        <v>109</v>
      </c>
      <c r="C700" s="159" t="s">
        <v>1633</v>
      </c>
      <c r="D700" s="159" t="s">
        <v>996</v>
      </c>
      <c r="E700" s="159" t="s">
        <v>1634</v>
      </c>
      <c r="F700" s="159" t="s">
        <v>1635</v>
      </c>
      <c r="G700" s="159" t="s">
        <v>87</v>
      </c>
      <c r="H700" s="159" t="s">
        <v>94</v>
      </c>
      <c r="I700" s="159" t="s">
        <v>94</v>
      </c>
      <c r="J700" s="159"/>
      <c r="K700" s="160">
        <v>0</v>
      </c>
      <c r="L700" s="160">
        <v>0</v>
      </c>
      <c r="M700" s="161">
        <v>44</v>
      </c>
    </row>
    <row r="701" spans="1:13" x14ac:dyDescent="0.25">
      <c r="A701" s="162" t="s">
        <v>264</v>
      </c>
      <c r="B701" s="162" t="s">
        <v>109</v>
      </c>
      <c r="C701" s="162" t="s">
        <v>1633</v>
      </c>
      <c r="D701" s="162" t="s">
        <v>996</v>
      </c>
      <c r="E701" s="162" t="s">
        <v>1636</v>
      </c>
      <c r="F701" s="162" t="s">
        <v>1635</v>
      </c>
      <c r="G701" s="162" t="s">
        <v>125</v>
      </c>
      <c r="H701" s="162" t="s">
        <v>94</v>
      </c>
      <c r="I701" s="162" t="s">
        <v>94</v>
      </c>
      <c r="J701" s="162"/>
      <c r="K701" s="163">
        <v>0</v>
      </c>
      <c r="L701" s="163">
        <v>0</v>
      </c>
      <c r="M701" s="164">
        <v>25</v>
      </c>
    </row>
    <row r="702" spans="1:13" x14ac:dyDescent="0.25">
      <c r="A702" s="159" t="s">
        <v>264</v>
      </c>
      <c r="B702" s="159" t="s">
        <v>109</v>
      </c>
      <c r="C702" s="159" t="s">
        <v>1633</v>
      </c>
      <c r="D702" s="159" t="s">
        <v>1637</v>
      </c>
      <c r="E702" s="159" t="s">
        <v>1638</v>
      </c>
      <c r="F702" s="159" t="s">
        <v>1639</v>
      </c>
      <c r="G702" s="159" t="s">
        <v>87</v>
      </c>
      <c r="H702" s="159" t="s">
        <v>94</v>
      </c>
      <c r="I702" s="159" t="s">
        <v>94</v>
      </c>
      <c r="J702" s="159"/>
      <c r="K702" s="160">
        <v>0</v>
      </c>
      <c r="L702" s="160">
        <v>0</v>
      </c>
      <c r="M702" s="161">
        <v>18</v>
      </c>
    </row>
    <row r="703" spans="1:13" x14ac:dyDescent="0.25">
      <c r="A703" s="162" t="s">
        <v>264</v>
      </c>
      <c r="B703" s="162" t="s">
        <v>109</v>
      </c>
      <c r="C703" s="162" t="s">
        <v>1633</v>
      </c>
      <c r="D703" s="162" t="s">
        <v>704</v>
      </c>
      <c r="E703" s="162" t="s">
        <v>1640</v>
      </c>
      <c r="F703" s="162" t="s">
        <v>1641</v>
      </c>
      <c r="G703" s="162" t="s">
        <v>87</v>
      </c>
      <c r="H703" s="162" t="s">
        <v>94</v>
      </c>
      <c r="I703" s="162" t="s">
        <v>94</v>
      </c>
      <c r="J703" s="162"/>
      <c r="K703" s="163">
        <v>0</v>
      </c>
      <c r="L703" s="163">
        <v>0</v>
      </c>
      <c r="M703" s="164">
        <v>12</v>
      </c>
    </row>
    <row r="704" spans="1:13" x14ac:dyDescent="0.25">
      <c r="A704" s="159" t="s">
        <v>264</v>
      </c>
      <c r="B704" s="159" t="s">
        <v>109</v>
      </c>
      <c r="C704" s="159" t="s">
        <v>1633</v>
      </c>
      <c r="D704" s="159" t="s">
        <v>1642</v>
      </c>
      <c r="E704" s="159" t="s">
        <v>1643</v>
      </c>
      <c r="F704" s="159" t="s">
        <v>1644</v>
      </c>
      <c r="G704" s="159" t="s">
        <v>125</v>
      </c>
      <c r="H704" s="159" t="s">
        <v>94</v>
      </c>
      <c r="I704" s="159" t="s">
        <v>94</v>
      </c>
      <c r="J704" s="159"/>
      <c r="K704" s="160">
        <v>0</v>
      </c>
      <c r="L704" s="160">
        <v>0</v>
      </c>
      <c r="M704" s="161">
        <v>18</v>
      </c>
    </row>
    <row r="705" spans="1:13" x14ac:dyDescent="0.25">
      <c r="A705" s="162" t="s">
        <v>264</v>
      </c>
      <c r="B705" s="162" t="s">
        <v>109</v>
      </c>
      <c r="C705" s="162" t="s">
        <v>1633</v>
      </c>
      <c r="D705" s="162" t="s">
        <v>1645</v>
      </c>
      <c r="E705" s="162" t="s">
        <v>1646</v>
      </c>
      <c r="F705" s="162" t="s">
        <v>1647</v>
      </c>
      <c r="G705" s="162" t="s">
        <v>87</v>
      </c>
      <c r="H705" s="162" t="s">
        <v>94</v>
      </c>
      <c r="I705" s="162" t="s">
        <v>94</v>
      </c>
      <c r="J705" s="162"/>
      <c r="K705" s="163">
        <v>0</v>
      </c>
      <c r="L705" s="163">
        <v>0</v>
      </c>
      <c r="M705" s="164">
        <v>10</v>
      </c>
    </row>
    <row r="706" spans="1:13" x14ac:dyDescent="0.25">
      <c r="A706" s="159" t="s">
        <v>264</v>
      </c>
      <c r="B706" s="159" t="s">
        <v>109</v>
      </c>
      <c r="C706" s="159" t="s">
        <v>1648</v>
      </c>
      <c r="D706" s="159" t="s">
        <v>624</v>
      </c>
      <c r="E706" s="159" t="s">
        <v>1649</v>
      </c>
      <c r="F706" s="159" t="s">
        <v>1650</v>
      </c>
      <c r="G706" s="159" t="s">
        <v>87</v>
      </c>
      <c r="H706" s="159" t="s">
        <v>94</v>
      </c>
      <c r="I706" s="159" t="s">
        <v>94</v>
      </c>
      <c r="J706" s="159"/>
      <c r="K706" s="160">
        <v>0</v>
      </c>
      <c r="L706" s="160">
        <v>0</v>
      </c>
      <c r="M706" s="161">
        <v>28</v>
      </c>
    </row>
    <row r="707" spans="1:13" x14ac:dyDescent="0.25">
      <c r="A707" s="162" t="s">
        <v>264</v>
      </c>
      <c r="B707" s="162" t="s">
        <v>109</v>
      </c>
      <c r="C707" s="162" t="s">
        <v>1648</v>
      </c>
      <c r="D707" s="162" t="s">
        <v>624</v>
      </c>
      <c r="E707" s="162" t="s">
        <v>1651</v>
      </c>
      <c r="F707" s="162" t="s">
        <v>1650</v>
      </c>
      <c r="G707" s="162" t="s">
        <v>125</v>
      </c>
      <c r="H707" s="162" t="s">
        <v>94</v>
      </c>
      <c r="I707" s="162" t="s">
        <v>94</v>
      </c>
      <c r="J707" s="162"/>
      <c r="K707" s="163">
        <v>0</v>
      </c>
      <c r="L707" s="163">
        <v>0</v>
      </c>
      <c r="M707" s="164">
        <v>28</v>
      </c>
    </row>
    <row r="708" spans="1:13" x14ac:dyDescent="0.25">
      <c r="A708" s="159" t="s">
        <v>264</v>
      </c>
      <c r="B708" s="159" t="s">
        <v>109</v>
      </c>
      <c r="C708" s="159" t="s">
        <v>1648</v>
      </c>
      <c r="D708" s="159" t="s">
        <v>1652</v>
      </c>
      <c r="E708" s="159" t="s">
        <v>1653</v>
      </c>
      <c r="F708" s="159" t="s">
        <v>1654</v>
      </c>
      <c r="G708" s="159" t="s">
        <v>87</v>
      </c>
      <c r="H708" s="159" t="s">
        <v>94</v>
      </c>
      <c r="I708" s="159" t="s">
        <v>94</v>
      </c>
      <c r="J708" s="159"/>
      <c r="K708" s="160">
        <v>0</v>
      </c>
      <c r="L708" s="160">
        <v>0</v>
      </c>
      <c r="M708" s="161">
        <v>41</v>
      </c>
    </row>
    <row r="709" spans="1:13" x14ac:dyDescent="0.25">
      <c r="A709" s="162" t="s">
        <v>264</v>
      </c>
      <c r="B709" s="162" t="s">
        <v>109</v>
      </c>
      <c r="C709" s="162" t="s">
        <v>1648</v>
      </c>
      <c r="D709" s="162" t="s">
        <v>686</v>
      </c>
      <c r="E709" s="162" t="s">
        <v>1655</v>
      </c>
      <c r="F709" s="162" t="s">
        <v>1656</v>
      </c>
      <c r="G709" s="162" t="s">
        <v>87</v>
      </c>
      <c r="H709" s="162" t="s">
        <v>94</v>
      </c>
      <c r="I709" s="162" t="s">
        <v>94</v>
      </c>
      <c r="J709" s="162"/>
      <c r="K709" s="163">
        <v>0</v>
      </c>
      <c r="L709" s="163">
        <v>0</v>
      </c>
      <c r="M709" s="164">
        <v>32</v>
      </c>
    </row>
    <row r="710" spans="1:13" x14ac:dyDescent="0.25">
      <c r="A710" s="159" t="s">
        <v>264</v>
      </c>
      <c r="B710" s="159" t="s">
        <v>109</v>
      </c>
      <c r="C710" s="159" t="s">
        <v>1648</v>
      </c>
      <c r="D710" s="159" t="s">
        <v>1362</v>
      </c>
      <c r="E710" s="159" t="s">
        <v>1657</v>
      </c>
      <c r="F710" s="159" t="s">
        <v>1658</v>
      </c>
      <c r="G710" s="159" t="s">
        <v>87</v>
      </c>
      <c r="H710" s="159" t="s">
        <v>94</v>
      </c>
      <c r="I710" s="159" t="s">
        <v>94</v>
      </c>
      <c r="J710" s="159"/>
      <c r="K710" s="160">
        <v>0</v>
      </c>
      <c r="L710" s="160">
        <v>0</v>
      </c>
      <c r="M710" s="161">
        <v>32</v>
      </c>
    </row>
    <row r="711" spans="1:13" x14ac:dyDescent="0.25">
      <c r="A711" s="162" t="s">
        <v>264</v>
      </c>
      <c r="B711" s="162" t="s">
        <v>109</v>
      </c>
      <c r="C711" s="162" t="s">
        <v>1648</v>
      </c>
      <c r="D711" s="162" t="s">
        <v>1659</v>
      </c>
      <c r="E711" s="162" t="s">
        <v>1660</v>
      </c>
      <c r="F711" s="162" t="s">
        <v>1661</v>
      </c>
      <c r="G711" s="162" t="s">
        <v>87</v>
      </c>
      <c r="H711" s="162" t="s">
        <v>94</v>
      </c>
      <c r="I711" s="162" t="s">
        <v>94</v>
      </c>
      <c r="J711" s="162"/>
      <c r="K711" s="163">
        <v>0</v>
      </c>
      <c r="L711" s="163">
        <v>0</v>
      </c>
      <c r="M711" s="164">
        <v>35</v>
      </c>
    </row>
    <row r="712" spans="1:13" x14ac:dyDescent="0.25">
      <c r="A712" s="159" t="s">
        <v>264</v>
      </c>
      <c r="B712" s="159" t="s">
        <v>109</v>
      </c>
      <c r="C712" s="159" t="s">
        <v>1648</v>
      </c>
      <c r="D712" s="159" t="s">
        <v>1422</v>
      </c>
      <c r="E712" s="159" t="s">
        <v>1662</v>
      </c>
      <c r="F712" s="159" t="s">
        <v>1663</v>
      </c>
      <c r="G712" s="159" t="s">
        <v>87</v>
      </c>
      <c r="H712" s="159" t="s">
        <v>94</v>
      </c>
      <c r="I712" s="159" t="s">
        <v>94</v>
      </c>
      <c r="J712" s="159"/>
      <c r="K712" s="160">
        <v>0</v>
      </c>
      <c r="L712" s="160">
        <v>0</v>
      </c>
      <c r="M712" s="161">
        <v>32</v>
      </c>
    </row>
    <row r="713" spans="1:13" x14ac:dyDescent="0.25">
      <c r="A713" s="162" t="s">
        <v>264</v>
      </c>
      <c r="B713" s="162" t="s">
        <v>109</v>
      </c>
      <c r="C713" s="162" t="s">
        <v>1648</v>
      </c>
      <c r="D713" s="162" t="s">
        <v>1664</v>
      </c>
      <c r="E713" s="162" t="s">
        <v>1665</v>
      </c>
      <c r="F713" s="162" t="s">
        <v>1666</v>
      </c>
      <c r="G713" s="162" t="s">
        <v>87</v>
      </c>
      <c r="H713" s="162" t="s">
        <v>94</v>
      </c>
      <c r="I713" s="162" t="s">
        <v>94</v>
      </c>
      <c r="J713" s="162"/>
      <c r="K713" s="163">
        <v>0</v>
      </c>
      <c r="L713" s="163">
        <v>0</v>
      </c>
      <c r="M713" s="164">
        <v>24</v>
      </c>
    </row>
    <row r="714" spans="1:13" x14ac:dyDescent="0.25">
      <c r="A714" s="159" t="s">
        <v>264</v>
      </c>
      <c r="B714" s="159" t="s">
        <v>109</v>
      </c>
      <c r="C714" s="159" t="s">
        <v>1648</v>
      </c>
      <c r="D714" s="159" t="s">
        <v>1667</v>
      </c>
      <c r="E714" s="159" t="s">
        <v>1668</v>
      </c>
      <c r="F714" s="159" t="s">
        <v>1669</v>
      </c>
      <c r="G714" s="159" t="s">
        <v>87</v>
      </c>
      <c r="H714" s="159" t="s">
        <v>94</v>
      </c>
      <c r="I714" s="159" t="s">
        <v>94</v>
      </c>
      <c r="J714" s="159"/>
      <c r="K714" s="160">
        <v>0</v>
      </c>
      <c r="L714" s="160">
        <v>0</v>
      </c>
      <c r="M714" s="161">
        <v>28</v>
      </c>
    </row>
    <row r="715" spans="1:13" x14ac:dyDescent="0.25">
      <c r="A715" s="162" t="s">
        <v>264</v>
      </c>
      <c r="B715" s="162" t="s">
        <v>109</v>
      </c>
      <c r="C715" s="162" t="s">
        <v>1670</v>
      </c>
      <c r="D715" s="162" t="s">
        <v>1671</v>
      </c>
      <c r="E715" s="162" t="s">
        <v>1672</v>
      </c>
      <c r="F715" s="162" t="s">
        <v>226</v>
      </c>
      <c r="G715" s="162" t="s">
        <v>87</v>
      </c>
      <c r="H715" s="162" t="s">
        <v>94</v>
      </c>
      <c r="I715" s="162" t="s">
        <v>94</v>
      </c>
      <c r="J715" s="162"/>
      <c r="K715" s="163">
        <v>0</v>
      </c>
      <c r="L715" s="163">
        <v>0</v>
      </c>
      <c r="M715" s="164">
        <v>62</v>
      </c>
    </row>
    <row r="716" spans="1:13" x14ac:dyDescent="0.25">
      <c r="A716" s="159" t="s">
        <v>264</v>
      </c>
      <c r="B716" s="159" t="s">
        <v>109</v>
      </c>
      <c r="C716" s="159" t="s">
        <v>1670</v>
      </c>
      <c r="D716" s="159" t="s">
        <v>1652</v>
      </c>
      <c r="E716" s="159" t="s">
        <v>1673</v>
      </c>
      <c r="F716" s="159" t="s">
        <v>183</v>
      </c>
      <c r="G716" s="159" t="s">
        <v>87</v>
      </c>
      <c r="H716" s="159" t="s">
        <v>94</v>
      </c>
      <c r="I716" s="159" t="s">
        <v>94</v>
      </c>
      <c r="J716" s="159"/>
      <c r="K716" s="160">
        <v>0</v>
      </c>
      <c r="L716" s="160">
        <v>0</v>
      </c>
      <c r="M716" s="161">
        <v>19</v>
      </c>
    </row>
    <row r="717" spans="1:13" x14ac:dyDescent="0.25">
      <c r="A717" s="162" t="s">
        <v>264</v>
      </c>
      <c r="B717" s="162" t="s">
        <v>109</v>
      </c>
      <c r="C717" s="162" t="s">
        <v>1674</v>
      </c>
      <c r="D717" s="162" t="s">
        <v>1675</v>
      </c>
      <c r="E717" s="162" t="s">
        <v>1676</v>
      </c>
      <c r="F717" s="162" t="s">
        <v>1677</v>
      </c>
      <c r="G717" s="162" t="s">
        <v>87</v>
      </c>
      <c r="H717" s="162" t="s">
        <v>94</v>
      </c>
      <c r="I717" s="162" t="s">
        <v>94</v>
      </c>
      <c r="J717" s="162"/>
      <c r="K717" s="163">
        <v>0</v>
      </c>
      <c r="L717" s="163">
        <v>0</v>
      </c>
      <c r="M717" s="164">
        <v>21</v>
      </c>
    </row>
    <row r="718" spans="1:13" x14ac:dyDescent="0.25">
      <c r="A718" s="159" t="s">
        <v>264</v>
      </c>
      <c r="B718" s="159" t="s">
        <v>109</v>
      </c>
      <c r="C718" s="159" t="s">
        <v>1674</v>
      </c>
      <c r="D718" s="159" t="s">
        <v>1678</v>
      </c>
      <c r="E718" s="159" t="s">
        <v>1679</v>
      </c>
      <c r="F718" s="159" t="s">
        <v>1680</v>
      </c>
      <c r="G718" s="159" t="s">
        <v>87</v>
      </c>
      <c r="H718" s="159" t="s">
        <v>94</v>
      </c>
      <c r="I718" s="159" t="s">
        <v>94</v>
      </c>
      <c r="J718" s="159"/>
      <c r="K718" s="160">
        <v>0</v>
      </c>
      <c r="L718" s="160">
        <v>0</v>
      </c>
      <c r="M718" s="161">
        <v>9</v>
      </c>
    </row>
    <row r="719" spans="1:13" x14ac:dyDescent="0.25">
      <c r="A719" s="162" t="s">
        <v>264</v>
      </c>
      <c r="B719" s="162" t="s">
        <v>109</v>
      </c>
      <c r="C719" s="162" t="s">
        <v>1674</v>
      </c>
      <c r="D719" s="162" t="s">
        <v>1681</v>
      </c>
      <c r="E719" s="162" t="s">
        <v>1682</v>
      </c>
      <c r="F719" s="162" t="s">
        <v>1683</v>
      </c>
      <c r="G719" s="162" t="s">
        <v>87</v>
      </c>
      <c r="H719" s="162" t="s">
        <v>94</v>
      </c>
      <c r="I719" s="162" t="s">
        <v>94</v>
      </c>
      <c r="J719" s="162"/>
      <c r="K719" s="163">
        <v>0</v>
      </c>
      <c r="L719" s="163">
        <v>0</v>
      </c>
      <c r="M719" s="164">
        <v>9</v>
      </c>
    </row>
    <row r="720" spans="1:13" x14ac:dyDescent="0.25">
      <c r="A720" s="159" t="s">
        <v>264</v>
      </c>
      <c r="B720" s="159" t="s">
        <v>109</v>
      </c>
      <c r="C720" s="159" t="s">
        <v>1674</v>
      </c>
      <c r="D720" s="159" t="s">
        <v>1684</v>
      </c>
      <c r="E720" s="159" t="s">
        <v>1685</v>
      </c>
      <c r="F720" s="159" t="s">
        <v>1686</v>
      </c>
      <c r="G720" s="159" t="s">
        <v>87</v>
      </c>
      <c r="H720" s="159" t="s">
        <v>94</v>
      </c>
      <c r="I720" s="159" t="s">
        <v>94</v>
      </c>
      <c r="J720" s="159"/>
      <c r="K720" s="160">
        <v>0</v>
      </c>
      <c r="L720" s="160">
        <v>0</v>
      </c>
      <c r="M720" s="161">
        <v>1</v>
      </c>
    </row>
    <row r="721" spans="1:13" x14ac:dyDescent="0.25">
      <c r="A721" s="162" t="s">
        <v>264</v>
      </c>
      <c r="B721" s="162" t="s">
        <v>109</v>
      </c>
      <c r="C721" s="162" t="s">
        <v>1687</v>
      </c>
      <c r="D721" s="162" t="s">
        <v>976</v>
      </c>
      <c r="E721" s="162" t="s">
        <v>1688</v>
      </c>
      <c r="F721" s="162" t="s">
        <v>1689</v>
      </c>
      <c r="G721" s="162" t="s">
        <v>87</v>
      </c>
      <c r="H721" s="162" t="s">
        <v>94</v>
      </c>
      <c r="I721" s="162" t="s">
        <v>94</v>
      </c>
      <c r="J721" s="162"/>
      <c r="K721" s="163">
        <v>0</v>
      </c>
      <c r="L721" s="163">
        <v>0</v>
      </c>
      <c r="M721" s="164">
        <v>44</v>
      </c>
    </row>
    <row r="722" spans="1:13" x14ac:dyDescent="0.25">
      <c r="A722" s="159" t="s">
        <v>264</v>
      </c>
      <c r="B722" s="159" t="s">
        <v>109</v>
      </c>
      <c r="C722" s="159" t="s">
        <v>1687</v>
      </c>
      <c r="D722" s="159" t="s">
        <v>1690</v>
      </c>
      <c r="E722" s="159" t="s">
        <v>1691</v>
      </c>
      <c r="F722" s="159" t="s">
        <v>1692</v>
      </c>
      <c r="G722" s="159" t="s">
        <v>87</v>
      </c>
      <c r="H722" s="159" t="s">
        <v>94</v>
      </c>
      <c r="I722" s="159" t="s">
        <v>94</v>
      </c>
      <c r="J722" s="159"/>
      <c r="K722" s="160">
        <v>0</v>
      </c>
      <c r="L722" s="160">
        <v>0</v>
      </c>
      <c r="M722" s="161">
        <v>18</v>
      </c>
    </row>
    <row r="723" spans="1:13" x14ac:dyDescent="0.25">
      <c r="A723" s="162" t="s">
        <v>264</v>
      </c>
      <c r="B723" s="162" t="s">
        <v>109</v>
      </c>
      <c r="C723" s="162" t="s">
        <v>1687</v>
      </c>
      <c r="D723" s="162" t="s">
        <v>1693</v>
      </c>
      <c r="E723" s="162" t="s">
        <v>1694</v>
      </c>
      <c r="F723" s="162" t="s">
        <v>1695</v>
      </c>
      <c r="G723" s="162" t="s">
        <v>87</v>
      </c>
      <c r="H723" s="162" t="s">
        <v>94</v>
      </c>
      <c r="I723" s="162" t="s">
        <v>94</v>
      </c>
      <c r="J723" s="162"/>
      <c r="K723" s="163">
        <v>0</v>
      </c>
      <c r="L723" s="163">
        <v>0</v>
      </c>
      <c r="M723" s="164">
        <v>36</v>
      </c>
    </row>
    <row r="724" spans="1:13" x14ac:dyDescent="0.25">
      <c r="A724" s="159" t="s">
        <v>264</v>
      </c>
      <c r="B724" s="159" t="s">
        <v>109</v>
      </c>
      <c r="C724" s="159" t="s">
        <v>1687</v>
      </c>
      <c r="D724" s="159" t="s">
        <v>1696</v>
      </c>
      <c r="E724" s="159" t="s">
        <v>1697</v>
      </c>
      <c r="F724" s="159" t="s">
        <v>1698</v>
      </c>
      <c r="G724" s="159" t="s">
        <v>87</v>
      </c>
      <c r="H724" s="159" t="s">
        <v>94</v>
      </c>
      <c r="I724" s="159" t="s">
        <v>94</v>
      </c>
      <c r="J724" s="159"/>
      <c r="K724" s="160">
        <v>0</v>
      </c>
      <c r="L724" s="160">
        <v>0</v>
      </c>
      <c r="M724" s="161">
        <v>20</v>
      </c>
    </row>
    <row r="725" spans="1:13" x14ac:dyDescent="0.25">
      <c r="A725" s="162" t="s">
        <v>264</v>
      </c>
      <c r="B725" s="162" t="s">
        <v>109</v>
      </c>
      <c r="C725" s="162" t="s">
        <v>1687</v>
      </c>
      <c r="D725" s="162" t="s">
        <v>992</v>
      </c>
      <c r="E725" s="162" t="s">
        <v>1699</v>
      </c>
      <c r="F725" s="162" t="s">
        <v>1700</v>
      </c>
      <c r="G725" s="162" t="s">
        <v>87</v>
      </c>
      <c r="H725" s="162" t="s">
        <v>94</v>
      </c>
      <c r="I725" s="162" t="s">
        <v>94</v>
      </c>
      <c r="J725" s="162"/>
      <c r="K725" s="163">
        <v>0</v>
      </c>
      <c r="L725" s="163">
        <v>0</v>
      </c>
      <c r="M725" s="164">
        <v>18</v>
      </c>
    </row>
    <row r="726" spans="1:13" x14ac:dyDescent="0.25">
      <c r="A726" s="159" t="s">
        <v>264</v>
      </c>
      <c r="B726" s="159" t="s">
        <v>109</v>
      </c>
      <c r="C726" s="159" t="s">
        <v>1687</v>
      </c>
      <c r="D726" s="159" t="s">
        <v>1701</v>
      </c>
      <c r="E726" s="159" t="s">
        <v>1702</v>
      </c>
      <c r="F726" s="159" t="s">
        <v>136</v>
      </c>
      <c r="G726" s="159" t="s">
        <v>87</v>
      </c>
      <c r="H726" s="159" t="s">
        <v>94</v>
      </c>
      <c r="I726" s="159" t="s">
        <v>94</v>
      </c>
      <c r="J726" s="159"/>
      <c r="K726" s="160">
        <v>0</v>
      </c>
      <c r="L726" s="160">
        <v>0</v>
      </c>
      <c r="M726" s="161">
        <v>29</v>
      </c>
    </row>
    <row r="727" spans="1:13" x14ac:dyDescent="0.25">
      <c r="A727" s="162" t="s">
        <v>264</v>
      </c>
      <c r="B727" s="162" t="s">
        <v>109</v>
      </c>
      <c r="C727" s="162" t="s">
        <v>1687</v>
      </c>
      <c r="D727" s="162" t="s">
        <v>1703</v>
      </c>
      <c r="E727" s="162" t="s">
        <v>1704</v>
      </c>
      <c r="F727" s="162" t="s">
        <v>1705</v>
      </c>
      <c r="G727" s="162" t="s">
        <v>87</v>
      </c>
      <c r="H727" s="162" t="s">
        <v>94</v>
      </c>
      <c r="I727" s="162" t="s">
        <v>94</v>
      </c>
      <c r="J727" s="162"/>
      <c r="K727" s="163">
        <v>0</v>
      </c>
      <c r="L727" s="163">
        <v>0</v>
      </c>
      <c r="M727" s="164">
        <v>10</v>
      </c>
    </row>
    <row r="728" spans="1:13" x14ac:dyDescent="0.25">
      <c r="A728" s="159" t="s">
        <v>264</v>
      </c>
      <c r="B728" s="159" t="s">
        <v>109</v>
      </c>
      <c r="C728" s="159" t="s">
        <v>1706</v>
      </c>
      <c r="D728" s="159" t="s">
        <v>1096</v>
      </c>
      <c r="E728" s="159" t="s">
        <v>1707</v>
      </c>
      <c r="F728" s="159" t="s">
        <v>1708</v>
      </c>
      <c r="G728" s="159" t="s">
        <v>87</v>
      </c>
      <c r="H728" s="159" t="s">
        <v>94</v>
      </c>
      <c r="I728" s="159" t="s">
        <v>94</v>
      </c>
      <c r="J728" s="159"/>
      <c r="K728" s="160">
        <v>0</v>
      </c>
      <c r="L728" s="160">
        <v>0</v>
      </c>
      <c r="M728" s="161">
        <v>36</v>
      </c>
    </row>
    <row r="729" spans="1:13" x14ac:dyDescent="0.25">
      <c r="A729" s="162" t="s">
        <v>264</v>
      </c>
      <c r="B729" s="162" t="s">
        <v>109</v>
      </c>
      <c r="C729" s="162" t="s">
        <v>1706</v>
      </c>
      <c r="D729" s="162" t="s">
        <v>636</v>
      </c>
      <c r="E729" s="162" t="s">
        <v>1709</v>
      </c>
      <c r="F729" s="162" t="s">
        <v>1710</v>
      </c>
      <c r="G729" s="162" t="s">
        <v>87</v>
      </c>
      <c r="H729" s="162" t="s">
        <v>94</v>
      </c>
      <c r="I729" s="162" t="s">
        <v>94</v>
      </c>
      <c r="J729" s="162"/>
      <c r="K729" s="163">
        <v>0</v>
      </c>
      <c r="L729" s="163">
        <v>0</v>
      </c>
      <c r="M729" s="164">
        <v>11</v>
      </c>
    </row>
    <row r="730" spans="1:13" x14ac:dyDescent="0.25">
      <c r="A730" s="159" t="s">
        <v>264</v>
      </c>
      <c r="B730" s="159" t="s">
        <v>109</v>
      </c>
      <c r="C730" s="159" t="s">
        <v>1706</v>
      </c>
      <c r="D730" s="159" t="s">
        <v>1711</v>
      </c>
      <c r="E730" s="159" t="s">
        <v>1712</v>
      </c>
      <c r="F730" s="159" t="s">
        <v>1713</v>
      </c>
      <c r="G730" s="159" t="s">
        <v>87</v>
      </c>
      <c r="H730" s="159" t="s">
        <v>94</v>
      </c>
      <c r="I730" s="159" t="s">
        <v>94</v>
      </c>
      <c r="J730" s="159"/>
      <c r="K730" s="160">
        <v>0</v>
      </c>
      <c r="L730" s="160">
        <v>0</v>
      </c>
      <c r="M730" s="161">
        <v>8</v>
      </c>
    </row>
    <row r="731" spans="1:13" x14ac:dyDescent="0.25">
      <c r="A731" s="162" t="s">
        <v>264</v>
      </c>
      <c r="B731" s="162" t="s">
        <v>109</v>
      </c>
      <c r="C731" s="162" t="s">
        <v>1706</v>
      </c>
      <c r="D731" s="162" t="s">
        <v>1714</v>
      </c>
      <c r="E731" s="162" t="s">
        <v>1715</v>
      </c>
      <c r="F731" s="162" t="s">
        <v>1716</v>
      </c>
      <c r="G731" s="162" t="s">
        <v>87</v>
      </c>
      <c r="H731" s="162" t="s">
        <v>94</v>
      </c>
      <c r="I731" s="162" t="s">
        <v>94</v>
      </c>
      <c r="J731" s="162"/>
      <c r="K731" s="163">
        <v>0</v>
      </c>
      <c r="L731" s="163">
        <v>0</v>
      </c>
      <c r="M731" s="164">
        <v>17</v>
      </c>
    </row>
    <row r="732" spans="1:13" x14ac:dyDescent="0.25">
      <c r="A732" s="159" t="s">
        <v>264</v>
      </c>
      <c r="B732" s="159" t="s">
        <v>109</v>
      </c>
      <c r="C732" s="159" t="s">
        <v>1706</v>
      </c>
      <c r="D732" s="159" t="s">
        <v>740</v>
      </c>
      <c r="E732" s="159" t="s">
        <v>1717</v>
      </c>
      <c r="F732" s="159" t="s">
        <v>1718</v>
      </c>
      <c r="G732" s="159" t="s">
        <v>87</v>
      </c>
      <c r="H732" s="159" t="s">
        <v>94</v>
      </c>
      <c r="I732" s="159" t="s">
        <v>94</v>
      </c>
      <c r="J732" s="159"/>
      <c r="K732" s="160">
        <v>0</v>
      </c>
      <c r="L732" s="160">
        <v>0</v>
      </c>
      <c r="M732" s="161">
        <v>6</v>
      </c>
    </row>
    <row r="733" spans="1:13" x14ac:dyDescent="0.25">
      <c r="A733" s="162" t="s">
        <v>264</v>
      </c>
      <c r="B733" s="162" t="s">
        <v>109</v>
      </c>
      <c r="C733" s="162" t="s">
        <v>1633</v>
      </c>
      <c r="D733" s="162" t="s">
        <v>1719</v>
      </c>
      <c r="E733" s="162" t="s">
        <v>1720</v>
      </c>
      <c r="F733" s="162" t="s">
        <v>1721</v>
      </c>
      <c r="G733" s="162" t="s">
        <v>87</v>
      </c>
      <c r="H733" s="162" t="s">
        <v>94</v>
      </c>
      <c r="I733" s="162" t="s">
        <v>94</v>
      </c>
      <c r="J733" s="162"/>
      <c r="K733" s="163">
        <v>0</v>
      </c>
      <c r="L733" s="163">
        <v>0</v>
      </c>
      <c r="M733" s="164">
        <v>14</v>
      </c>
    </row>
    <row r="734" spans="1:13" x14ac:dyDescent="0.25">
      <c r="A734" s="159" t="s">
        <v>264</v>
      </c>
      <c r="B734" s="159" t="s">
        <v>109</v>
      </c>
      <c r="C734" s="159" t="s">
        <v>1633</v>
      </c>
      <c r="D734" s="159" t="s">
        <v>1722</v>
      </c>
      <c r="E734" s="159" t="s">
        <v>1723</v>
      </c>
      <c r="F734" s="159" t="s">
        <v>1724</v>
      </c>
      <c r="G734" s="159" t="s">
        <v>87</v>
      </c>
      <c r="H734" s="159" t="s">
        <v>94</v>
      </c>
      <c r="I734" s="159" t="s">
        <v>94</v>
      </c>
      <c r="J734" s="159"/>
      <c r="K734" s="160">
        <v>0</v>
      </c>
      <c r="L734" s="160">
        <v>0</v>
      </c>
      <c r="M734" s="161">
        <v>0</v>
      </c>
    </row>
    <row r="735" spans="1:13" x14ac:dyDescent="0.25">
      <c r="A735" s="162" t="s">
        <v>264</v>
      </c>
      <c r="B735" s="162" t="s">
        <v>109</v>
      </c>
      <c r="C735" s="162" t="s">
        <v>1648</v>
      </c>
      <c r="D735" s="162" t="s">
        <v>1725</v>
      </c>
      <c r="E735" s="162" t="s">
        <v>1726</v>
      </c>
      <c r="F735" s="162" t="s">
        <v>1727</v>
      </c>
      <c r="G735" s="162" t="s">
        <v>87</v>
      </c>
      <c r="H735" s="162" t="s">
        <v>94</v>
      </c>
      <c r="I735" s="162" t="s">
        <v>94</v>
      </c>
      <c r="J735" s="162"/>
      <c r="K735" s="163">
        <v>0</v>
      </c>
      <c r="L735" s="163">
        <v>0</v>
      </c>
      <c r="M735" s="164">
        <v>20</v>
      </c>
    </row>
    <row r="736" spans="1:13" x14ac:dyDescent="0.25">
      <c r="A736" s="159" t="s">
        <v>264</v>
      </c>
      <c r="B736" s="159" t="s">
        <v>109</v>
      </c>
      <c r="C736" s="159" t="s">
        <v>1648</v>
      </c>
      <c r="D736" s="159" t="s">
        <v>1728</v>
      </c>
      <c r="E736" s="159" t="s">
        <v>1729</v>
      </c>
      <c r="F736" s="159" t="s">
        <v>1730</v>
      </c>
      <c r="G736" s="159" t="s">
        <v>87</v>
      </c>
      <c r="H736" s="159" t="s">
        <v>94</v>
      </c>
      <c r="I736" s="159" t="s">
        <v>94</v>
      </c>
      <c r="J736" s="159"/>
      <c r="K736" s="160">
        <v>0</v>
      </c>
      <c r="L736" s="160">
        <v>0</v>
      </c>
      <c r="M736" s="161">
        <v>30</v>
      </c>
    </row>
    <row r="737" spans="1:13" x14ac:dyDescent="0.25">
      <c r="A737" s="162" t="s">
        <v>264</v>
      </c>
      <c r="B737" s="162" t="s">
        <v>109</v>
      </c>
      <c r="C737" s="162" t="s">
        <v>1648</v>
      </c>
      <c r="D737" s="162" t="s">
        <v>1731</v>
      </c>
      <c r="E737" s="162" t="s">
        <v>1732</v>
      </c>
      <c r="F737" s="162" t="s">
        <v>1733</v>
      </c>
      <c r="G737" s="162" t="s">
        <v>87</v>
      </c>
      <c r="H737" s="162" t="s">
        <v>94</v>
      </c>
      <c r="I737" s="162" t="s">
        <v>94</v>
      </c>
      <c r="J737" s="162"/>
      <c r="K737" s="163">
        <v>0</v>
      </c>
      <c r="L737" s="163">
        <v>0</v>
      </c>
      <c r="M737" s="164">
        <v>19</v>
      </c>
    </row>
    <row r="738" spans="1:13" x14ac:dyDescent="0.25">
      <c r="A738" s="159" t="s">
        <v>264</v>
      </c>
      <c r="B738" s="159" t="s">
        <v>109</v>
      </c>
      <c r="C738" s="159" t="s">
        <v>1648</v>
      </c>
      <c r="D738" s="159" t="s">
        <v>1734</v>
      </c>
      <c r="E738" s="159" t="s">
        <v>1735</v>
      </c>
      <c r="F738" s="159" t="s">
        <v>136</v>
      </c>
      <c r="G738" s="159" t="s">
        <v>87</v>
      </c>
      <c r="H738" s="159" t="s">
        <v>94</v>
      </c>
      <c r="I738" s="159" t="s">
        <v>94</v>
      </c>
      <c r="J738" s="159"/>
      <c r="K738" s="160">
        <v>0</v>
      </c>
      <c r="L738" s="160">
        <v>0</v>
      </c>
      <c r="M738" s="161">
        <v>30</v>
      </c>
    </row>
    <row r="739" spans="1:13" x14ac:dyDescent="0.25">
      <c r="A739" s="162" t="s">
        <v>264</v>
      </c>
      <c r="B739" s="162" t="s">
        <v>109</v>
      </c>
      <c r="C739" s="162" t="s">
        <v>1648</v>
      </c>
      <c r="D739" s="162" t="s">
        <v>1736</v>
      </c>
      <c r="E739" s="162" t="s">
        <v>1737</v>
      </c>
      <c r="F739" s="162" t="s">
        <v>1738</v>
      </c>
      <c r="G739" s="162" t="s">
        <v>87</v>
      </c>
      <c r="H739" s="162" t="s">
        <v>94</v>
      </c>
      <c r="I739" s="162" t="s">
        <v>94</v>
      </c>
      <c r="J739" s="162"/>
      <c r="K739" s="163">
        <v>0</v>
      </c>
      <c r="L739" s="163">
        <v>0</v>
      </c>
      <c r="M739" s="164">
        <v>1</v>
      </c>
    </row>
    <row r="740" spans="1:13" x14ac:dyDescent="0.25">
      <c r="A740" s="159" t="s">
        <v>264</v>
      </c>
      <c r="B740" s="159" t="s">
        <v>109</v>
      </c>
      <c r="C740" s="159" t="s">
        <v>1739</v>
      </c>
      <c r="D740" s="159" t="s">
        <v>885</v>
      </c>
      <c r="E740" s="159" t="s">
        <v>1740</v>
      </c>
      <c r="F740" s="159" t="s">
        <v>1741</v>
      </c>
      <c r="G740" s="159" t="s">
        <v>87</v>
      </c>
      <c r="H740" s="159" t="s">
        <v>94</v>
      </c>
      <c r="I740" s="159" t="s">
        <v>94</v>
      </c>
      <c r="J740" s="159"/>
      <c r="K740" s="160">
        <v>0</v>
      </c>
      <c r="L740" s="160">
        <v>0</v>
      </c>
      <c r="M740" s="161">
        <v>11</v>
      </c>
    </row>
    <row r="741" spans="1:13" x14ac:dyDescent="0.25">
      <c r="A741" s="162" t="s">
        <v>264</v>
      </c>
      <c r="B741" s="162" t="s">
        <v>109</v>
      </c>
      <c r="C741" s="162" t="s">
        <v>1739</v>
      </c>
      <c r="D741" s="162" t="s">
        <v>885</v>
      </c>
      <c r="E741" s="162" t="s">
        <v>1742</v>
      </c>
      <c r="F741" s="162" t="s">
        <v>1741</v>
      </c>
      <c r="G741" s="162" t="s">
        <v>139</v>
      </c>
      <c r="H741" s="162" t="s">
        <v>94</v>
      </c>
      <c r="I741" s="162" t="s">
        <v>94</v>
      </c>
      <c r="J741" s="162"/>
      <c r="K741" s="163">
        <v>0</v>
      </c>
      <c r="L741" s="163">
        <v>0</v>
      </c>
      <c r="M741" s="164">
        <v>8</v>
      </c>
    </row>
    <row r="742" spans="1:13" x14ac:dyDescent="0.25">
      <c r="A742" s="159" t="s">
        <v>264</v>
      </c>
      <c r="B742" s="159" t="s">
        <v>109</v>
      </c>
      <c r="C742" s="159" t="s">
        <v>1743</v>
      </c>
      <c r="D742" s="159" t="s">
        <v>407</v>
      </c>
      <c r="E742" s="159" t="s">
        <v>1744</v>
      </c>
      <c r="F742" s="159" t="s">
        <v>1745</v>
      </c>
      <c r="G742" s="159" t="s">
        <v>87</v>
      </c>
      <c r="H742" s="159" t="s">
        <v>94</v>
      </c>
      <c r="I742" s="159" t="s">
        <v>94</v>
      </c>
      <c r="J742" s="159"/>
      <c r="K742" s="160">
        <v>0</v>
      </c>
      <c r="L742" s="160">
        <v>0</v>
      </c>
      <c r="M742" s="161">
        <v>23</v>
      </c>
    </row>
    <row r="743" spans="1:13" x14ac:dyDescent="0.25">
      <c r="A743" s="162" t="s">
        <v>264</v>
      </c>
      <c r="B743" s="162" t="s">
        <v>109</v>
      </c>
      <c r="C743" s="162" t="s">
        <v>1743</v>
      </c>
      <c r="D743" s="162" t="s">
        <v>1001</v>
      </c>
      <c r="E743" s="162" t="s">
        <v>1746</v>
      </c>
      <c r="F743" s="162" t="s">
        <v>1003</v>
      </c>
      <c r="G743" s="162" t="s">
        <v>87</v>
      </c>
      <c r="H743" s="162" t="s">
        <v>94</v>
      </c>
      <c r="I743" s="162" t="s">
        <v>94</v>
      </c>
      <c r="J743" s="162"/>
      <c r="K743" s="163">
        <v>0</v>
      </c>
      <c r="L743" s="163">
        <v>0</v>
      </c>
      <c r="M743" s="164">
        <v>7</v>
      </c>
    </row>
    <row r="744" spans="1:13" x14ac:dyDescent="0.25">
      <c r="A744" s="159" t="s">
        <v>264</v>
      </c>
      <c r="B744" s="159" t="s">
        <v>109</v>
      </c>
      <c r="C744" s="159" t="s">
        <v>1743</v>
      </c>
      <c r="D744" s="159" t="s">
        <v>475</v>
      </c>
      <c r="E744" s="159" t="s">
        <v>1747</v>
      </c>
      <c r="F744" s="159" t="s">
        <v>169</v>
      </c>
      <c r="G744" s="159" t="s">
        <v>87</v>
      </c>
      <c r="H744" s="159" t="s">
        <v>94</v>
      </c>
      <c r="I744" s="159" t="s">
        <v>94</v>
      </c>
      <c r="J744" s="159"/>
      <c r="K744" s="160">
        <v>0</v>
      </c>
      <c r="L744" s="160">
        <v>0</v>
      </c>
      <c r="M744" s="161">
        <v>17</v>
      </c>
    </row>
    <row r="745" spans="1:13" x14ac:dyDescent="0.25">
      <c r="A745" s="162" t="s">
        <v>264</v>
      </c>
      <c r="B745" s="162" t="s">
        <v>109</v>
      </c>
      <c r="C745" s="162" t="s">
        <v>1743</v>
      </c>
      <c r="D745" s="162" t="s">
        <v>475</v>
      </c>
      <c r="E745" s="162" t="s">
        <v>1748</v>
      </c>
      <c r="F745" s="162" t="s">
        <v>169</v>
      </c>
      <c r="G745" s="162" t="s">
        <v>125</v>
      </c>
      <c r="H745" s="162" t="s">
        <v>94</v>
      </c>
      <c r="I745" s="162" t="s">
        <v>94</v>
      </c>
      <c r="J745" s="162"/>
      <c r="K745" s="163">
        <v>0</v>
      </c>
      <c r="L745" s="163">
        <v>0</v>
      </c>
      <c r="M745" s="164">
        <v>7</v>
      </c>
    </row>
    <row r="746" spans="1:13" x14ac:dyDescent="0.25">
      <c r="A746" s="159" t="s">
        <v>264</v>
      </c>
      <c r="B746" s="159" t="s">
        <v>109</v>
      </c>
      <c r="C746" s="159" t="s">
        <v>1743</v>
      </c>
      <c r="D746" s="159" t="s">
        <v>1749</v>
      </c>
      <c r="E746" s="159" t="s">
        <v>1750</v>
      </c>
      <c r="F746" s="159" t="s">
        <v>1751</v>
      </c>
      <c r="G746" s="159" t="s">
        <v>87</v>
      </c>
      <c r="H746" s="159" t="s">
        <v>94</v>
      </c>
      <c r="I746" s="159" t="s">
        <v>94</v>
      </c>
      <c r="J746" s="159"/>
      <c r="K746" s="160">
        <v>0</v>
      </c>
      <c r="L746" s="160">
        <v>0</v>
      </c>
      <c r="M746" s="161">
        <v>8</v>
      </c>
    </row>
    <row r="747" spans="1:13" x14ac:dyDescent="0.25">
      <c r="A747" s="162" t="s">
        <v>264</v>
      </c>
      <c r="B747" s="162" t="s">
        <v>109</v>
      </c>
      <c r="C747" s="162" t="s">
        <v>1743</v>
      </c>
      <c r="D747" s="162" t="s">
        <v>1752</v>
      </c>
      <c r="E747" s="162" t="s">
        <v>1753</v>
      </c>
      <c r="F747" s="162" t="s">
        <v>1754</v>
      </c>
      <c r="G747" s="162" t="s">
        <v>87</v>
      </c>
      <c r="H747" s="162" t="s">
        <v>94</v>
      </c>
      <c r="I747" s="162" t="s">
        <v>94</v>
      </c>
      <c r="J747" s="162"/>
      <c r="K747" s="163">
        <v>0</v>
      </c>
      <c r="L747" s="163">
        <v>0</v>
      </c>
      <c r="M747" s="164">
        <v>8</v>
      </c>
    </row>
    <row r="748" spans="1:13" x14ac:dyDescent="0.25">
      <c r="A748" s="159" t="s">
        <v>264</v>
      </c>
      <c r="B748" s="159" t="s">
        <v>109</v>
      </c>
      <c r="C748" s="159" t="s">
        <v>1743</v>
      </c>
      <c r="D748" s="159" t="s">
        <v>1752</v>
      </c>
      <c r="E748" s="159" t="s">
        <v>1755</v>
      </c>
      <c r="F748" s="159" t="s">
        <v>1754</v>
      </c>
      <c r="G748" s="159" t="s">
        <v>520</v>
      </c>
      <c r="H748" s="159" t="s">
        <v>94</v>
      </c>
      <c r="I748" s="159" t="s">
        <v>94</v>
      </c>
      <c r="J748" s="159"/>
      <c r="K748" s="160">
        <v>0</v>
      </c>
      <c r="L748" s="160">
        <v>0</v>
      </c>
      <c r="M748" s="161">
        <v>17</v>
      </c>
    </row>
    <row r="749" spans="1:13" x14ac:dyDescent="0.25">
      <c r="A749" s="162" t="s">
        <v>264</v>
      </c>
      <c r="B749" s="162" t="s">
        <v>109</v>
      </c>
      <c r="C749" s="162" t="s">
        <v>1743</v>
      </c>
      <c r="D749" s="162" t="s">
        <v>762</v>
      </c>
      <c r="E749" s="162" t="s">
        <v>1756</v>
      </c>
      <c r="F749" s="162" t="s">
        <v>1005</v>
      </c>
      <c r="G749" s="162" t="s">
        <v>87</v>
      </c>
      <c r="H749" s="162" t="s">
        <v>94</v>
      </c>
      <c r="I749" s="162" t="s">
        <v>94</v>
      </c>
      <c r="J749" s="162"/>
      <c r="K749" s="163">
        <v>0</v>
      </c>
      <c r="L749" s="163">
        <v>0</v>
      </c>
      <c r="M749" s="164">
        <v>17</v>
      </c>
    </row>
    <row r="750" spans="1:13" x14ac:dyDescent="0.25">
      <c r="A750" s="159" t="s">
        <v>264</v>
      </c>
      <c r="B750" s="159" t="s">
        <v>109</v>
      </c>
      <c r="C750" s="159" t="s">
        <v>1743</v>
      </c>
      <c r="D750" s="159" t="s">
        <v>1008</v>
      </c>
      <c r="E750" s="159" t="s">
        <v>1757</v>
      </c>
      <c r="F750" s="159" t="s">
        <v>1005</v>
      </c>
      <c r="G750" s="159" t="s">
        <v>87</v>
      </c>
      <c r="H750" s="159" t="s">
        <v>94</v>
      </c>
      <c r="I750" s="159" t="s">
        <v>94</v>
      </c>
      <c r="J750" s="159"/>
      <c r="K750" s="160">
        <v>0</v>
      </c>
      <c r="L750" s="160">
        <v>0</v>
      </c>
      <c r="M750" s="161">
        <v>17</v>
      </c>
    </row>
    <row r="751" spans="1:13" x14ac:dyDescent="0.25">
      <c r="A751" s="162" t="s">
        <v>264</v>
      </c>
      <c r="B751" s="162" t="s">
        <v>109</v>
      </c>
      <c r="C751" s="162" t="s">
        <v>1743</v>
      </c>
      <c r="D751" s="162" t="s">
        <v>1010</v>
      </c>
      <c r="E751" s="162" t="s">
        <v>1758</v>
      </c>
      <c r="F751" s="162" t="s">
        <v>1005</v>
      </c>
      <c r="G751" s="162" t="s">
        <v>87</v>
      </c>
      <c r="H751" s="162" t="s">
        <v>94</v>
      </c>
      <c r="I751" s="162" t="s">
        <v>94</v>
      </c>
      <c r="J751" s="162"/>
      <c r="K751" s="163">
        <v>0</v>
      </c>
      <c r="L751" s="163">
        <v>0</v>
      </c>
      <c r="M751" s="164">
        <v>17</v>
      </c>
    </row>
    <row r="752" spans="1:13" x14ac:dyDescent="0.25">
      <c r="A752" s="159" t="s">
        <v>264</v>
      </c>
      <c r="B752" s="159" t="s">
        <v>109</v>
      </c>
      <c r="C752" s="159" t="s">
        <v>1196</v>
      </c>
      <c r="D752" s="159" t="s">
        <v>666</v>
      </c>
      <c r="E752" s="159" t="s">
        <v>1759</v>
      </c>
      <c r="F752" s="159" t="s">
        <v>122</v>
      </c>
      <c r="G752" s="159" t="s">
        <v>180</v>
      </c>
      <c r="H752" s="159" t="s">
        <v>94</v>
      </c>
      <c r="I752" s="159" t="s">
        <v>94</v>
      </c>
      <c r="J752" s="159"/>
      <c r="K752" s="160">
        <v>0</v>
      </c>
      <c r="L752" s="160">
        <v>0</v>
      </c>
      <c r="M752" s="161">
        <v>23</v>
      </c>
    </row>
    <row r="753" spans="1:13" x14ac:dyDescent="0.25">
      <c r="A753" s="162" t="s">
        <v>264</v>
      </c>
      <c r="B753" s="162" t="s">
        <v>109</v>
      </c>
      <c r="C753" s="162" t="s">
        <v>1196</v>
      </c>
      <c r="D753" s="162" t="s">
        <v>666</v>
      </c>
      <c r="E753" s="162" t="s">
        <v>1760</v>
      </c>
      <c r="F753" s="162" t="s">
        <v>122</v>
      </c>
      <c r="G753" s="162" t="s">
        <v>181</v>
      </c>
      <c r="H753" s="162" t="s">
        <v>94</v>
      </c>
      <c r="I753" s="162" t="s">
        <v>94</v>
      </c>
      <c r="J753" s="162"/>
      <c r="K753" s="163">
        <v>0</v>
      </c>
      <c r="L753" s="163">
        <v>0</v>
      </c>
      <c r="M753" s="164">
        <v>27</v>
      </c>
    </row>
    <row r="754" spans="1:13" x14ac:dyDescent="0.25">
      <c r="A754" s="159" t="s">
        <v>264</v>
      </c>
      <c r="B754" s="159" t="s">
        <v>109</v>
      </c>
      <c r="C754" s="159" t="s">
        <v>1196</v>
      </c>
      <c r="D754" s="159" t="s">
        <v>666</v>
      </c>
      <c r="E754" s="159" t="s">
        <v>1761</v>
      </c>
      <c r="F754" s="159" t="s">
        <v>122</v>
      </c>
      <c r="G754" s="159" t="s">
        <v>184</v>
      </c>
      <c r="H754" s="159" t="s">
        <v>94</v>
      </c>
      <c r="I754" s="159" t="s">
        <v>94</v>
      </c>
      <c r="J754" s="159"/>
      <c r="K754" s="160">
        <v>0</v>
      </c>
      <c r="L754" s="160">
        <v>0</v>
      </c>
      <c r="M754" s="161">
        <v>34</v>
      </c>
    </row>
    <row r="755" spans="1:13" x14ac:dyDescent="0.25">
      <c r="A755" s="162" t="s">
        <v>264</v>
      </c>
      <c r="B755" s="162" t="s">
        <v>109</v>
      </c>
      <c r="C755" s="162" t="s">
        <v>1196</v>
      </c>
      <c r="D755" s="162" t="s">
        <v>1214</v>
      </c>
      <c r="E755" s="162" t="s">
        <v>1762</v>
      </c>
      <c r="F755" s="162" t="s">
        <v>128</v>
      </c>
      <c r="G755" s="162" t="s">
        <v>148</v>
      </c>
      <c r="H755" s="162" t="s">
        <v>94</v>
      </c>
      <c r="I755" s="162" t="s">
        <v>94</v>
      </c>
      <c r="J755" s="162"/>
      <c r="K755" s="163">
        <v>0</v>
      </c>
      <c r="L755" s="163">
        <v>0</v>
      </c>
      <c r="M755" s="164">
        <v>15</v>
      </c>
    </row>
    <row r="756" spans="1:13" x14ac:dyDescent="0.25">
      <c r="A756" s="159" t="s">
        <v>264</v>
      </c>
      <c r="B756" s="159" t="s">
        <v>109</v>
      </c>
      <c r="C756" s="159" t="s">
        <v>270</v>
      </c>
      <c r="D756" s="159" t="s">
        <v>1763</v>
      </c>
      <c r="E756" s="159" t="s">
        <v>1764</v>
      </c>
      <c r="F756" s="159" t="s">
        <v>1765</v>
      </c>
      <c r="G756" s="159" t="s">
        <v>87</v>
      </c>
      <c r="H756" s="159" t="s">
        <v>94</v>
      </c>
      <c r="I756" s="159" t="s">
        <v>94</v>
      </c>
      <c r="J756" s="159"/>
      <c r="K756" s="160">
        <v>0</v>
      </c>
      <c r="L756" s="160">
        <v>0</v>
      </c>
      <c r="M756" s="161">
        <v>6</v>
      </c>
    </row>
    <row r="757" spans="1:13" x14ac:dyDescent="0.25">
      <c r="A757" s="162" t="s">
        <v>264</v>
      </c>
      <c r="B757" s="162" t="s">
        <v>109</v>
      </c>
      <c r="C757" s="162" t="s">
        <v>265</v>
      </c>
      <c r="D757" s="162" t="s">
        <v>266</v>
      </c>
      <c r="E757" s="162" t="s">
        <v>1766</v>
      </c>
      <c r="F757" s="162" t="s">
        <v>268</v>
      </c>
      <c r="G757" s="162" t="s">
        <v>125</v>
      </c>
      <c r="H757" s="162" t="s">
        <v>94</v>
      </c>
      <c r="I757" s="162" t="s">
        <v>94</v>
      </c>
      <c r="J757" s="162"/>
      <c r="K757" s="163">
        <v>0</v>
      </c>
      <c r="L757" s="163">
        <v>0</v>
      </c>
      <c r="M757" s="164">
        <v>22</v>
      </c>
    </row>
    <row r="758" spans="1:13" x14ac:dyDescent="0.25">
      <c r="A758" s="159" t="s">
        <v>264</v>
      </c>
      <c r="B758" s="159" t="s">
        <v>109</v>
      </c>
      <c r="C758" s="159" t="s">
        <v>353</v>
      </c>
      <c r="D758" s="159" t="s">
        <v>400</v>
      </c>
      <c r="E758" s="159" t="s">
        <v>1767</v>
      </c>
      <c r="F758" s="159" t="s">
        <v>402</v>
      </c>
      <c r="G758" s="159" t="s">
        <v>1768</v>
      </c>
      <c r="H758" s="159" t="s">
        <v>94</v>
      </c>
      <c r="I758" s="159" t="s">
        <v>94</v>
      </c>
      <c r="J758" s="159"/>
      <c r="K758" s="160">
        <v>0</v>
      </c>
      <c r="L758" s="160">
        <v>0</v>
      </c>
      <c r="M758" s="161">
        <v>21</v>
      </c>
    </row>
    <row r="759" spans="1:13" x14ac:dyDescent="0.25">
      <c r="A759" s="162" t="s">
        <v>264</v>
      </c>
      <c r="B759" s="162" t="s">
        <v>109</v>
      </c>
      <c r="C759" s="162" t="s">
        <v>265</v>
      </c>
      <c r="D759" s="162" t="s">
        <v>1769</v>
      </c>
      <c r="E759" s="162" t="s">
        <v>1770</v>
      </c>
      <c r="F759" s="162" t="s">
        <v>1771</v>
      </c>
      <c r="G759" s="162" t="s">
        <v>87</v>
      </c>
      <c r="H759" s="162" t="s">
        <v>91</v>
      </c>
      <c r="I759" s="162" t="s">
        <v>94</v>
      </c>
      <c r="J759" s="162"/>
      <c r="K759" s="163">
        <v>0</v>
      </c>
      <c r="L759" s="163">
        <v>0</v>
      </c>
      <c r="M759" s="164">
        <v>18</v>
      </c>
    </row>
    <row r="760" spans="1:13" x14ac:dyDescent="0.25">
      <c r="A760" s="159" t="s">
        <v>264</v>
      </c>
      <c r="B760" s="159" t="s">
        <v>109</v>
      </c>
      <c r="C760" s="159" t="s">
        <v>1743</v>
      </c>
      <c r="D760" s="159" t="s">
        <v>627</v>
      </c>
      <c r="E760" s="159" t="s">
        <v>1772</v>
      </c>
      <c r="F760" s="159" t="s">
        <v>1773</v>
      </c>
      <c r="G760" s="159" t="s">
        <v>87</v>
      </c>
      <c r="H760" s="159" t="s">
        <v>94</v>
      </c>
      <c r="I760" s="159" t="s">
        <v>94</v>
      </c>
      <c r="J760" s="159"/>
      <c r="K760" s="160">
        <v>0</v>
      </c>
      <c r="L760" s="160">
        <v>0</v>
      </c>
      <c r="M760" s="161">
        <v>19</v>
      </c>
    </row>
    <row r="761" spans="1:13" x14ac:dyDescent="0.25">
      <c r="A761" s="162" t="s">
        <v>264</v>
      </c>
      <c r="B761" s="162" t="s">
        <v>109</v>
      </c>
      <c r="C761" s="162" t="s">
        <v>1337</v>
      </c>
      <c r="D761" s="162" t="s">
        <v>1774</v>
      </c>
      <c r="E761" s="162" t="s">
        <v>1775</v>
      </c>
      <c r="F761" s="162" t="s">
        <v>1776</v>
      </c>
      <c r="G761" s="162" t="s">
        <v>87</v>
      </c>
      <c r="H761" s="162" t="s">
        <v>94</v>
      </c>
      <c r="I761" s="162" t="s">
        <v>94</v>
      </c>
      <c r="J761" s="162"/>
      <c r="K761" s="163">
        <v>0</v>
      </c>
      <c r="L761" s="163">
        <v>0</v>
      </c>
      <c r="M761" s="164">
        <v>0</v>
      </c>
    </row>
    <row r="762" spans="1:13" x14ac:dyDescent="0.25">
      <c r="A762" s="159" t="s">
        <v>264</v>
      </c>
      <c r="B762" s="159" t="s">
        <v>109</v>
      </c>
      <c r="C762" s="159" t="s">
        <v>1633</v>
      </c>
      <c r="D762" s="159" t="s">
        <v>996</v>
      </c>
      <c r="E762" s="159" t="s">
        <v>1777</v>
      </c>
      <c r="F762" s="159" t="s">
        <v>1635</v>
      </c>
      <c r="G762" s="159" t="s">
        <v>1778</v>
      </c>
      <c r="H762" s="159" t="s">
        <v>91</v>
      </c>
      <c r="I762" s="159" t="s">
        <v>94</v>
      </c>
      <c r="J762" s="159"/>
      <c r="K762" s="160">
        <v>0</v>
      </c>
      <c r="L762" s="160">
        <v>0</v>
      </c>
      <c r="M762" s="161">
        <v>34</v>
      </c>
    </row>
    <row r="763" spans="1:13" x14ac:dyDescent="0.25">
      <c r="A763" s="162" t="s">
        <v>264</v>
      </c>
      <c r="B763" s="162" t="s">
        <v>109</v>
      </c>
      <c r="C763" s="162" t="s">
        <v>1739</v>
      </c>
      <c r="D763" s="162" t="s">
        <v>885</v>
      </c>
      <c r="E763" s="162" t="s">
        <v>1779</v>
      </c>
      <c r="F763" s="162" t="s">
        <v>1741</v>
      </c>
      <c r="G763" s="162" t="s">
        <v>148</v>
      </c>
      <c r="H763" s="162" t="s">
        <v>94</v>
      </c>
      <c r="I763" s="162" t="s">
        <v>94</v>
      </c>
      <c r="J763" s="162"/>
      <c r="K763" s="163">
        <v>0</v>
      </c>
      <c r="L763" s="163">
        <v>0</v>
      </c>
      <c r="M763" s="164">
        <v>3</v>
      </c>
    </row>
    <row r="764" spans="1:13" x14ac:dyDescent="0.25">
      <c r="A764" s="159" t="s">
        <v>264</v>
      </c>
      <c r="B764" s="159" t="s">
        <v>109</v>
      </c>
      <c r="C764" s="159" t="s">
        <v>1633</v>
      </c>
      <c r="D764" s="159" t="s">
        <v>1637</v>
      </c>
      <c r="E764" s="159" t="s">
        <v>1780</v>
      </c>
      <c r="F764" s="159" t="s">
        <v>1639</v>
      </c>
      <c r="G764" s="159" t="s">
        <v>1778</v>
      </c>
      <c r="H764" s="159" t="s">
        <v>91</v>
      </c>
      <c r="I764" s="159" t="s">
        <v>94</v>
      </c>
      <c r="J764" s="159"/>
      <c r="K764" s="160">
        <v>0</v>
      </c>
      <c r="L764" s="160">
        <v>0</v>
      </c>
      <c r="M764" s="161">
        <v>29</v>
      </c>
    </row>
    <row r="765" spans="1:13" x14ac:dyDescent="0.25">
      <c r="A765" s="162" t="s">
        <v>264</v>
      </c>
      <c r="B765" s="162" t="s">
        <v>109</v>
      </c>
      <c r="C765" s="162" t="s">
        <v>1633</v>
      </c>
      <c r="D765" s="162" t="s">
        <v>704</v>
      </c>
      <c r="E765" s="162" t="s">
        <v>1781</v>
      </c>
      <c r="F765" s="162" t="s">
        <v>1641</v>
      </c>
      <c r="G765" s="162" t="s">
        <v>1778</v>
      </c>
      <c r="H765" s="162" t="s">
        <v>91</v>
      </c>
      <c r="I765" s="162" t="s">
        <v>94</v>
      </c>
      <c r="J765" s="162"/>
      <c r="K765" s="163">
        <v>0</v>
      </c>
      <c r="L765" s="163">
        <v>0</v>
      </c>
      <c r="M765" s="164">
        <v>26</v>
      </c>
    </row>
    <row r="766" spans="1:13" x14ac:dyDescent="0.25">
      <c r="A766" s="159" t="s">
        <v>264</v>
      </c>
      <c r="B766" s="159" t="s">
        <v>109</v>
      </c>
      <c r="C766" s="159" t="s">
        <v>1633</v>
      </c>
      <c r="D766" s="159" t="s">
        <v>704</v>
      </c>
      <c r="E766" s="159" t="s">
        <v>1782</v>
      </c>
      <c r="F766" s="159" t="s">
        <v>1641</v>
      </c>
      <c r="G766" s="159" t="s">
        <v>1783</v>
      </c>
      <c r="H766" s="159" t="s">
        <v>91</v>
      </c>
      <c r="I766" s="159" t="s">
        <v>94</v>
      </c>
      <c r="J766" s="159"/>
      <c r="K766" s="160">
        <v>0</v>
      </c>
      <c r="L766" s="160">
        <v>0</v>
      </c>
      <c r="M766" s="161">
        <v>13</v>
      </c>
    </row>
    <row r="767" spans="1:13" x14ac:dyDescent="0.25">
      <c r="A767" s="162" t="s">
        <v>264</v>
      </c>
      <c r="B767" s="162" t="s">
        <v>109</v>
      </c>
      <c r="C767" s="162" t="s">
        <v>1633</v>
      </c>
      <c r="D767" s="162" t="s">
        <v>1642</v>
      </c>
      <c r="E767" s="162" t="s">
        <v>1784</v>
      </c>
      <c r="F767" s="162" t="s">
        <v>1644</v>
      </c>
      <c r="G767" s="162" t="s">
        <v>1778</v>
      </c>
      <c r="H767" s="162" t="s">
        <v>91</v>
      </c>
      <c r="I767" s="162" t="s">
        <v>94</v>
      </c>
      <c r="J767" s="162"/>
      <c r="K767" s="163">
        <v>0</v>
      </c>
      <c r="L767" s="163">
        <v>0</v>
      </c>
      <c r="M767" s="164">
        <v>29</v>
      </c>
    </row>
    <row r="768" spans="1:13" x14ac:dyDescent="0.25">
      <c r="A768" s="159" t="s">
        <v>264</v>
      </c>
      <c r="B768" s="159" t="s">
        <v>109</v>
      </c>
      <c r="C768" s="159" t="s">
        <v>1633</v>
      </c>
      <c r="D768" s="159" t="s">
        <v>1785</v>
      </c>
      <c r="E768" s="159" t="s">
        <v>1786</v>
      </c>
      <c r="F768" s="159" t="s">
        <v>1787</v>
      </c>
      <c r="G768" s="159" t="s">
        <v>1778</v>
      </c>
      <c r="H768" s="159" t="s">
        <v>91</v>
      </c>
      <c r="I768" s="159" t="s">
        <v>94</v>
      </c>
      <c r="J768" s="159"/>
      <c r="K768" s="160">
        <v>0</v>
      </c>
      <c r="L768" s="160">
        <v>0</v>
      </c>
      <c r="M768" s="161">
        <v>16</v>
      </c>
    </row>
    <row r="769" spans="1:13" x14ac:dyDescent="0.25">
      <c r="A769" s="162" t="s">
        <v>264</v>
      </c>
      <c r="B769" s="162" t="s">
        <v>109</v>
      </c>
      <c r="C769" s="162" t="s">
        <v>1633</v>
      </c>
      <c r="D769" s="162" t="s">
        <v>1749</v>
      </c>
      <c r="E769" s="162" t="s">
        <v>1788</v>
      </c>
      <c r="F769" s="162" t="s">
        <v>1789</v>
      </c>
      <c r="G769" s="162" t="s">
        <v>1778</v>
      </c>
      <c r="H769" s="162" t="s">
        <v>91</v>
      </c>
      <c r="I769" s="162" t="s">
        <v>94</v>
      </c>
      <c r="J769" s="162"/>
      <c r="K769" s="163">
        <v>0</v>
      </c>
      <c r="L769" s="163">
        <v>0</v>
      </c>
      <c r="M769" s="164">
        <v>29</v>
      </c>
    </row>
    <row r="770" spans="1:13" x14ac:dyDescent="0.25">
      <c r="A770" s="159" t="s">
        <v>264</v>
      </c>
      <c r="B770" s="159" t="s">
        <v>109</v>
      </c>
      <c r="C770" s="159" t="s">
        <v>1633</v>
      </c>
      <c r="D770" s="159" t="s">
        <v>487</v>
      </c>
      <c r="E770" s="159" t="s">
        <v>1790</v>
      </c>
      <c r="F770" s="159" t="s">
        <v>1791</v>
      </c>
      <c r="G770" s="159" t="s">
        <v>1778</v>
      </c>
      <c r="H770" s="159" t="s">
        <v>91</v>
      </c>
      <c r="I770" s="159" t="s">
        <v>94</v>
      </c>
      <c r="J770" s="159"/>
      <c r="K770" s="160">
        <v>0</v>
      </c>
      <c r="L770" s="160">
        <v>0</v>
      </c>
      <c r="M770" s="161">
        <v>29</v>
      </c>
    </row>
    <row r="771" spans="1:13" x14ac:dyDescent="0.25">
      <c r="A771" s="162" t="s">
        <v>264</v>
      </c>
      <c r="B771" s="162" t="s">
        <v>109</v>
      </c>
      <c r="C771" s="162" t="s">
        <v>1633</v>
      </c>
      <c r="D771" s="162" t="s">
        <v>1645</v>
      </c>
      <c r="E771" s="162" t="s">
        <v>1792</v>
      </c>
      <c r="F771" s="162" t="s">
        <v>1647</v>
      </c>
      <c r="G771" s="162" t="s">
        <v>1778</v>
      </c>
      <c r="H771" s="162" t="s">
        <v>91</v>
      </c>
      <c r="I771" s="162" t="s">
        <v>94</v>
      </c>
      <c r="J771" s="162"/>
      <c r="K771" s="163">
        <v>0</v>
      </c>
      <c r="L771" s="163">
        <v>0</v>
      </c>
      <c r="M771" s="164">
        <v>38</v>
      </c>
    </row>
    <row r="772" spans="1:13" x14ac:dyDescent="0.25">
      <c r="A772" s="159" t="s">
        <v>264</v>
      </c>
      <c r="B772" s="159" t="s">
        <v>109</v>
      </c>
      <c r="C772" s="159" t="s">
        <v>1633</v>
      </c>
      <c r="D772" s="159" t="s">
        <v>1793</v>
      </c>
      <c r="E772" s="159" t="s">
        <v>1794</v>
      </c>
      <c r="F772" s="159" t="s">
        <v>1795</v>
      </c>
      <c r="G772" s="159" t="s">
        <v>1778</v>
      </c>
      <c r="H772" s="159" t="s">
        <v>91</v>
      </c>
      <c r="I772" s="159" t="s">
        <v>94</v>
      </c>
      <c r="J772" s="159"/>
      <c r="K772" s="160">
        <v>0</v>
      </c>
      <c r="L772" s="160">
        <v>0</v>
      </c>
      <c r="M772" s="161">
        <v>31</v>
      </c>
    </row>
    <row r="773" spans="1:13" x14ac:dyDescent="0.25">
      <c r="A773" s="162" t="s">
        <v>264</v>
      </c>
      <c r="B773" s="162" t="s">
        <v>109</v>
      </c>
      <c r="C773" s="162" t="s">
        <v>1633</v>
      </c>
      <c r="D773" s="162" t="s">
        <v>1796</v>
      </c>
      <c r="E773" s="162" t="s">
        <v>1797</v>
      </c>
      <c r="F773" s="162" t="s">
        <v>1798</v>
      </c>
      <c r="G773" s="162" t="s">
        <v>1778</v>
      </c>
      <c r="H773" s="162" t="s">
        <v>91</v>
      </c>
      <c r="I773" s="162" t="s">
        <v>94</v>
      </c>
      <c r="J773" s="162"/>
      <c r="K773" s="163">
        <v>0</v>
      </c>
      <c r="L773" s="163">
        <v>0</v>
      </c>
      <c r="M773" s="164">
        <v>31</v>
      </c>
    </row>
    <row r="774" spans="1:13" x14ac:dyDescent="0.25">
      <c r="A774" s="159" t="s">
        <v>264</v>
      </c>
      <c r="B774" s="159" t="s">
        <v>109</v>
      </c>
      <c r="C774" s="159" t="s">
        <v>1633</v>
      </c>
      <c r="D774" s="159" t="s">
        <v>1799</v>
      </c>
      <c r="E774" s="159" t="s">
        <v>1800</v>
      </c>
      <c r="F774" s="159" t="s">
        <v>1801</v>
      </c>
      <c r="G774" s="159" t="s">
        <v>1778</v>
      </c>
      <c r="H774" s="159" t="s">
        <v>91</v>
      </c>
      <c r="I774" s="159" t="s">
        <v>94</v>
      </c>
      <c r="J774" s="159"/>
      <c r="K774" s="160">
        <v>0</v>
      </c>
      <c r="L774" s="160">
        <v>0</v>
      </c>
      <c r="M774" s="161">
        <v>0</v>
      </c>
    </row>
    <row r="775" spans="1:13" x14ac:dyDescent="0.25">
      <c r="A775" s="162" t="s">
        <v>264</v>
      </c>
      <c r="B775" s="162" t="s">
        <v>109</v>
      </c>
      <c r="C775" s="162" t="s">
        <v>1648</v>
      </c>
      <c r="D775" s="162" t="s">
        <v>624</v>
      </c>
      <c r="E775" s="162" t="s">
        <v>1802</v>
      </c>
      <c r="F775" s="162" t="s">
        <v>1650</v>
      </c>
      <c r="G775" s="162" t="s">
        <v>1778</v>
      </c>
      <c r="H775" s="162" t="s">
        <v>91</v>
      </c>
      <c r="I775" s="162" t="s">
        <v>94</v>
      </c>
      <c r="J775" s="162"/>
      <c r="K775" s="163">
        <v>0</v>
      </c>
      <c r="L775" s="163">
        <v>0</v>
      </c>
      <c r="M775" s="164">
        <v>31</v>
      </c>
    </row>
    <row r="776" spans="1:13" x14ac:dyDescent="0.25">
      <c r="A776" s="159" t="s">
        <v>264</v>
      </c>
      <c r="B776" s="159" t="s">
        <v>109</v>
      </c>
      <c r="C776" s="159" t="s">
        <v>1648</v>
      </c>
      <c r="D776" s="159" t="s">
        <v>1652</v>
      </c>
      <c r="E776" s="159" t="s">
        <v>1803</v>
      </c>
      <c r="F776" s="159" t="s">
        <v>1654</v>
      </c>
      <c r="G776" s="159" t="s">
        <v>1778</v>
      </c>
      <c r="H776" s="159" t="s">
        <v>91</v>
      </c>
      <c r="I776" s="159" t="s">
        <v>94</v>
      </c>
      <c r="J776" s="159"/>
      <c r="K776" s="160">
        <v>0</v>
      </c>
      <c r="L776" s="160">
        <v>0</v>
      </c>
      <c r="M776" s="161">
        <v>37</v>
      </c>
    </row>
    <row r="777" spans="1:13" x14ac:dyDescent="0.25">
      <c r="A777" s="162" t="s">
        <v>264</v>
      </c>
      <c r="B777" s="162" t="s">
        <v>109</v>
      </c>
      <c r="C777" s="162" t="s">
        <v>1648</v>
      </c>
      <c r="D777" s="162" t="s">
        <v>1659</v>
      </c>
      <c r="E777" s="162" t="s">
        <v>1804</v>
      </c>
      <c r="F777" s="162" t="s">
        <v>1661</v>
      </c>
      <c r="G777" s="162" t="s">
        <v>1778</v>
      </c>
      <c r="H777" s="162" t="s">
        <v>91</v>
      </c>
      <c r="I777" s="162" t="s">
        <v>94</v>
      </c>
      <c r="J777" s="162"/>
      <c r="K777" s="163">
        <v>0</v>
      </c>
      <c r="L777" s="163">
        <v>0</v>
      </c>
      <c r="M777" s="164">
        <v>43</v>
      </c>
    </row>
    <row r="778" spans="1:13" x14ac:dyDescent="0.25">
      <c r="A778" s="159" t="s">
        <v>264</v>
      </c>
      <c r="B778" s="159" t="s">
        <v>109</v>
      </c>
      <c r="C778" s="159" t="s">
        <v>1648</v>
      </c>
      <c r="D778" s="159" t="s">
        <v>1422</v>
      </c>
      <c r="E778" s="159" t="s">
        <v>1805</v>
      </c>
      <c r="F778" s="159" t="s">
        <v>1663</v>
      </c>
      <c r="G778" s="159" t="s">
        <v>1778</v>
      </c>
      <c r="H778" s="159" t="s">
        <v>91</v>
      </c>
      <c r="I778" s="159" t="s">
        <v>94</v>
      </c>
      <c r="J778" s="159"/>
      <c r="K778" s="160">
        <v>0</v>
      </c>
      <c r="L778" s="160">
        <v>0</v>
      </c>
      <c r="M778" s="161">
        <v>42</v>
      </c>
    </row>
    <row r="779" spans="1:13" x14ac:dyDescent="0.25">
      <c r="A779" s="162" t="s">
        <v>264</v>
      </c>
      <c r="B779" s="162" t="s">
        <v>109</v>
      </c>
      <c r="C779" s="162" t="s">
        <v>1648</v>
      </c>
      <c r="D779" s="162" t="s">
        <v>1664</v>
      </c>
      <c r="E779" s="162" t="s">
        <v>1806</v>
      </c>
      <c r="F779" s="162" t="s">
        <v>1666</v>
      </c>
      <c r="G779" s="162" t="s">
        <v>1778</v>
      </c>
      <c r="H779" s="162" t="s">
        <v>91</v>
      </c>
      <c r="I779" s="162" t="s">
        <v>94</v>
      </c>
      <c r="J779" s="162"/>
      <c r="K779" s="163">
        <v>0</v>
      </c>
      <c r="L779" s="163">
        <v>0</v>
      </c>
      <c r="M779" s="164">
        <v>37</v>
      </c>
    </row>
    <row r="780" spans="1:13" x14ac:dyDescent="0.25">
      <c r="A780" s="159" t="s">
        <v>264</v>
      </c>
      <c r="B780" s="159" t="s">
        <v>109</v>
      </c>
      <c r="C780" s="159" t="s">
        <v>1648</v>
      </c>
      <c r="D780" s="159" t="s">
        <v>1667</v>
      </c>
      <c r="E780" s="159" t="s">
        <v>1807</v>
      </c>
      <c r="F780" s="159" t="s">
        <v>1669</v>
      </c>
      <c r="G780" s="159" t="s">
        <v>1778</v>
      </c>
      <c r="H780" s="159" t="s">
        <v>91</v>
      </c>
      <c r="I780" s="159" t="s">
        <v>94</v>
      </c>
      <c r="J780" s="159"/>
      <c r="K780" s="160">
        <v>0</v>
      </c>
      <c r="L780" s="160">
        <v>0</v>
      </c>
      <c r="M780" s="161">
        <v>41</v>
      </c>
    </row>
    <row r="781" spans="1:13" x14ac:dyDescent="0.25">
      <c r="A781" s="162" t="s">
        <v>264</v>
      </c>
      <c r="B781" s="162" t="s">
        <v>109</v>
      </c>
      <c r="C781" s="162" t="s">
        <v>1648</v>
      </c>
      <c r="D781" s="162" t="s">
        <v>1112</v>
      </c>
      <c r="E781" s="162" t="s">
        <v>1808</v>
      </c>
      <c r="F781" s="162" t="s">
        <v>1809</v>
      </c>
      <c r="G781" s="162" t="s">
        <v>1778</v>
      </c>
      <c r="H781" s="162" t="s">
        <v>91</v>
      </c>
      <c r="I781" s="162" t="s">
        <v>94</v>
      </c>
      <c r="J781" s="162"/>
      <c r="K781" s="163">
        <v>0</v>
      </c>
      <c r="L781" s="163">
        <v>0</v>
      </c>
      <c r="M781" s="164">
        <v>4</v>
      </c>
    </row>
    <row r="782" spans="1:13" x14ac:dyDescent="0.25">
      <c r="A782" s="159" t="s">
        <v>264</v>
      </c>
      <c r="B782" s="159" t="s">
        <v>109</v>
      </c>
      <c r="C782" s="159" t="s">
        <v>1670</v>
      </c>
      <c r="D782" s="159" t="s">
        <v>1671</v>
      </c>
      <c r="E782" s="159" t="s">
        <v>1810</v>
      </c>
      <c r="F782" s="159" t="s">
        <v>226</v>
      </c>
      <c r="G782" s="159" t="s">
        <v>1778</v>
      </c>
      <c r="H782" s="159" t="s">
        <v>91</v>
      </c>
      <c r="I782" s="159" t="s">
        <v>94</v>
      </c>
      <c r="J782" s="159"/>
      <c r="K782" s="160">
        <v>0</v>
      </c>
      <c r="L782" s="160">
        <v>0</v>
      </c>
      <c r="M782" s="161">
        <v>27</v>
      </c>
    </row>
    <row r="783" spans="1:13" x14ac:dyDescent="0.25">
      <c r="A783" s="162" t="s">
        <v>264</v>
      </c>
      <c r="B783" s="162" t="s">
        <v>109</v>
      </c>
      <c r="C783" s="162" t="s">
        <v>1670</v>
      </c>
      <c r="D783" s="162" t="s">
        <v>1652</v>
      </c>
      <c r="E783" s="162" t="s">
        <v>1811</v>
      </c>
      <c r="F783" s="162" t="s">
        <v>183</v>
      </c>
      <c r="G783" s="162" t="s">
        <v>1778</v>
      </c>
      <c r="H783" s="162" t="s">
        <v>91</v>
      </c>
      <c r="I783" s="162" t="s">
        <v>94</v>
      </c>
      <c r="J783" s="162"/>
      <c r="K783" s="163">
        <v>0</v>
      </c>
      <c r="L783" s="163">
        <v>0</v>
      </c>
      <c r="M783" s="164">
        <v>18</v>
      </c>
    </row>
    <row r="784" spans="1:13" x14ac:dyDescent="0.25">
      <c r="A784" s="159" t="s">
        <v>264</v>
      </c>
      <c r="B784" s="159" t="s">
        <v>109</v>
      </c>
      <c r="C784" s="159" t="s">
        <v>1674</v>
      </c>
      <c r="D784" s="159" t="s">
        <v>1107</v>
      </c>
      <c r="E784" s="159" t="s">
        <v>1812</v>
      </c>
      <c r="F784" s="159" t="s">
        <v>1813</v>
      </c>
      <c r="G784" s="159" t="s">
        <v>1778</v>
      </c>
      <c r="H784" s="159" t="s">
        <v>91</v>
      </c>
      <c r="I784" s="159" t="s">
        <v>94</v>
      </c>
      <c r="J784" s="159"/>
      <c r="K784" s="160">
        <v>0</v>
      </c>
      <c r="L784" s="160">
        <v>0</v>
      </c>
      <c r="M784" s="161">
        <v>11</v>
      </c>
    </row>
    <row r="785" spans="1:13" x14ac:dyDescent="0.25">
      <c r="A785" s="162" t="s">
        <v>264</v>
      </c>
      <c r="B785" s="162" t="s">
        <v>109</v>
      </c>
      <c r="C785" s="162" t="s">
        <v>1674</v>
      </c>
      <c r="D785" s="162" t="s">
        <v>1675</v>
      </c>
      <c r="E785" s="162" t="s">
        <v>1814</v>
      </c>
      <c r="F785" s="162" t="s">
        <v>1677</v>
      </c>
      <c r="G785" s="162" t="s">
        <v>1778</v>
      </c>
      <c r="H785" s="162" t="s">
        <v>91</v>
      </c>
      <c r="I785" s="162" t="s">
        <v>94</v>
      </c>
      <c r="J785" s="162"/>
      <c r="K785" s="163">
        <v>0</v>
      </c>
      <c r="L785" s="163">
        <v>0</v>
      </c>
      <c r="M785" s="164">
        <v>33</v>
      </c>
    </row>
    <row r="786" spans="1:13" x14ac:dyDescent="0.25">
      <c r="A786" s="159" t="s">
        <v>264</v>
      </c>
      <c r="B786" s="159" t="s">
        <v>109</v>
      </c>
      <c r="C786" s="159" t="s">
        <v>1674</v>
      </c>
      <c r="D786" s="159" t="s">
        <v>1681</v>
      </c>
      <c r="E786" s="159" t="s">
        <v>1815</v>
      </c>
      <c r="F786" s="159" t="s">
        <v>1683</v>
      </c>
      <c r="G786" s="159" t="s">
        <v>1778</v>
      </c>
      <c r="H786" s="159" t="s">
        <v>91</v>
      </c>
      <c r="I786" s="159" t="s">
        <v>94</v>
      </c>
      <c r="J786" s="159"/>
      <c r="K786" s="160">
        <v>0</v>
      </c>
      <c r="L786" s="160">
        <v>0</v>
      </c>
      <c r="M786" s="161">
        <v>21</v>
      </c>
    </row>
    <row r="787" spans="1:13" x14ac:dyDescent="0.25">
      <c r="A787" s="162" t="s">
        <v>264</v>
      </c>
      <c r="B787" s="162" t="s">
        <v>109</v>
      </c>
      <c r="C787" s="162" t="s">
        <v>1674</v>
      </c>
      <c r="D787" s="162" t="s">
        <v>1816</v>
      </c>
      <c r="E787" s="162" t="s">
        <v>1817</v>
      </c>
      <c r="F787" s="162" t="s">
        <v>1818</v>
      </c>
      <c r="G787" s="162" t="s">
        <v>1778</v>
      </c>
      <c r="H787" s="162" t="s">
        <v>91</v>
      </c>
      <c r="I787" s="162" t="s">
        <v>94</v>
      </c>
      <c r="J787" s="162"/>
      <c r="K787" s="163">
        <v>0</v>
      </c>
      <c r="L787" s="163">
        <v>0</v>
      </c>
      <c r="M787" s="164">
        <v>24</v>
      </c>
    </row>
    <row r="788" spans="1:13" x14ac:dyDescent="0.25">
      <c r="A788" s="159" t="s">
        <v>264</v>
      </c>
      <c r="B788" s="159" t="s">
        <v>109</v>
      </c>
      <c r="C788" s="159" t="s">
        <v>1674</v>
      </c>
      <c r="D788" s="159" t="s">
        <v>1819</v>
      </c>
      <c r="E788" s="159" t="s">
        <v>1820</v>
      </c>
      <c r="F788" s="159" t="s">
        <v>1821</v>
      </c>
      <c r="G788" s="159" t="s">
        <v>1778</v>
      </c>
      <c r="H788" s="159" t="s">
        <v>91</v>
      </c>
      <c r="I788" s="159" t="s">
        <v>94</v>
      </c>
      <c r="J788" s="159"/>
      <c r="K788" s="160">
        <v>0</v>
      </c>
      <c r="L788" s="160">
        <v>0</v>
      </c>
      <c r="M788" s="161">
        <v>29</v>
      </c>
    </row>
    <row r="789" spans="1:13" x14ac:dyDescent="0.25">
      <c r="A789" s="162" t="s">
        <v>264</v>
      </c>
      <c r="B789" s="162" t="s">
        <v>109</v>
      </c>
      <c r="C789" s="162" t="s">
        <v>1687</v>
      </c>
      <c r="D789" s="162" t="s">
        <v>976</v>
      </c>
      <c r="E789" s="162" t="s">
        <v>1822</v>
      </c>
      <c r="F789" s="162" t="s">
        <v>1689</v>
      </c>
      <c r="G789" s="162" t="s">
        <v>1778</v>
      </c>
      <c r="H789" s="162" t="s">
        <v>91</v>
      </c>
      <c r="I789" s="162" t="s">
        <v>94</v>
      </c>
      <c r="J789" s="162"/>
      <c r="K789" s="163">
        <v>0</v>
      </c>
      <c r="L789" s="163">
        <v>0</v>
      </c>
      <c r="M789" s="164">
        <v>19</v>
      </c>
    </row>
    <row r="790" spans="1:13" x14ac:dyDescent="0.25">
      <c r="A790" s="159" t="s">
        <v>264</v>
      </c>
      <c r="B790" s="159" t="s">
        <v>109</v>
      </c>
      <c r="C790" s="159" t="s">
        <v>1687</v>
      </c>
      <c r="D790" s="159" t="s">
        <v>1690</v>
      </c>
      <c r="E790" s="159" t="s">
        <v>1823</v>
      </c>
      <c r="F790" s="159" t="s">
        <v>1692</v>
      </c>
      <c r="G790" s="159" t="s">
        <v>1778</v>
      </c>
      <c r="H790" s="159" t="s">
        <v>91</v>
      </c>
      <c r="I790" s="159" t="s">
        <v>94</v>
      </c>
      <c r="J790" s="159"/>
      <c r="K790" s="160">
        <v>0</v>
      </c>
      <c r="L790" s="160">
        <v>0</v>
      </c>
      <c r="M790" s="161">
        <v>24</v>
      </c>
    </row>
    <row r="791" spans="1:13" x14ac:dyDescent="0.25">
      <c r="A791" s="162" t="s">
        <v>264</v>
      </c>
      <c r="B791" s="162" t="s">
        <v>109</v>
      </c>
      <c r="C791" s="162" t="s">
        <v>1687</v>
      </c>
      <c r="D791" s="162" t="s">
        <v>1693</v>
      </c>
      <c r="E791" s="162" t="s">
        <v>1824</v>
      </c>
      <c r="F791" s="162" t="s">
        <v>1695</v>
      </c>
      <c r="G791" s="162" t="s">
        <v>1778</v>
      </c>
      <c r="H791" s="162" t="s">
        <v>91</v>
      </c>
      <c r="I791" s="162" t="s">
        <v>94</v>
      </c>
      <c r="J791" s="162"/>
      <c r="K791" s="163">
        <v>0</v>
      </c>
      <c r="L791" s="163">
        <v>0</v>
      </c>
      <c r="M791" s="164">
        <v>32</v>
      </c>
    </row>
    <row r="792" spans="1:13" x14ac:dyDescent="0.25">
      <c r="A792" s="159" t="s">
        <v>264</v>
      </c>
      <c r="B792" s="159" t="s">
        <v>109</v>
      </c>
      <c r="C792" s="159" t="s">
        <v>1687</v>
      </c>
      <c r="D792" s="159" t="s">
        <v>1693</v>
      </c>
      <c r="E792" s="159" t="s">
        <v>1825</v>
      </c>
      <c r="F792" s="159" t="s">
        <v>1695</v>
      </c>
      <c r="G792" s="159" t="s">
        <v>1783</v>
      </c>
      <c r="H792" s="159" t="s">
        <v>91</v>
      </c>
      <c r="I792" s="159" t="s">
        <v>94</v>
      </c>
      <c r="J792" s="159"/>
      <c r="K792" s="160">
        <v>0</v>
      </c>
      <c r="L792" s="160">
        <v>0</v>
      </c>
      <c r="M792" s="161">
        <v>31</v>
      </c>
    </row>
    <row r="793" spans="1:13" x14ac:dyDescent="0.25">
      <c r="A793" s="162" t="s">
        <v>264</v>
      </c>
      <c r="B793" s="162" t="s">
        <v>109</v>
      </c>
      <c r="C793" s="162" t="s">
        <v>1687</v>
      </c>
      <c r="D793" s="162" t="s">
        <v>1696</v>
      </c>
      <c r="E793" s="162" t="s">
        <v>1826</v>
      </c>
      <c r="F793" s="162" t="s">
        <v>1698</v>
      </c>
      <c r="G793" s="162" t="s">
        <v>1778</v>
      </c>
      <c r="H793" s="162" t="s">
        <v>91</v>
      </c>
      <c r="I793" s="162" t="s">
        <v>94</v>
      </c>
      <c r="J793" s="162"/>
      <c r="K793" s="163">
        <v>0</v>
      </c>
      <c r="L793" s="163">
        <v>0</v>
      </c>
      <c r="M793" s="164">
        <v>32</v>
      </c>
    </row>
    <row r="794" spans="1:13" x14ac:dyDescent="0.25">
      <c r="A794" s="159" t="s">
        <v>264</v>
      </c>
      <c r="B794" s="159" t="s">
        <v>109</v>
      </c>
      <c r="C794" s="159" t="s">
        <v>1687</v>
      </c>
      <c r="D794" s="159" t="s">
        <v>992</v>
      </c>
      <c r="E794" s="159" t="s">
        <v>1827</v>
      </c>
      <c r="F794" s="159" t="s">
        <v>1700</v>
      </c>
      <c r="G794" s="159" t="s">
        <v>1778</v>
      </c>
      <c r="H794" s="159" t="s">
        <v>91</v>
      </c>
      <c r="I794" s="159" t="s">
        <v>94</v>
      </c>
      <c r="J794" s="159"/>
      <c r="K794" s="160">
        <v>0</v>
      </c>
      <c r="L794" s="160">
        <v>0</v>
      </c>
      <c r="M794" s="161">
        <v>29</v>
      </c>
    </row>
    <row r="795" spans="1:13" x14ac:dyDescent="0.25">
      <c r="A795" s="162" t="s">
        <v>264</v>
      </c>
      <c r="B795" s="162" t="s">
        <v>109</v>
      </c>
      <c r="C795" s="162" t="s">
        <v>1687</v>
      </c>
      <c r="D795" s="162" t="s">
        <v>1701</v>
      </c>
      <c r="E795" s="162" t="s">
        <v>1828</v>
      </c>
      <c r="F795" s="162" t="s">
        <v>136</v>
      </c>
      <c r="G795" s="162" t="s">
        <v>1778</v>
      </c>
      <c r="H795" s="162" t="s">
        <v>91</v>
      </c>
      <c r="I795" s="162" t="s">
        <v>94</v>
      </c>
      <c r="J795" s="162"/>
      <c r="K795" s="163">
        <v>0</v>
      </c>
      <c r="L795" s="163">
        <v>0</v>
      </c>
      <c r="M795" s="164">
        <v>31</v>
      </c>
    </row>
    <row r="796" spans="1:13" x14ac:dyDescent="0.25">
      <c r="A796" s="159" t="s">
        <v>264</v>
      </c>
      <c r="B796" s="159" t="s">
        <v>109</v>
      </c>
      <c r="C796" s="159" t="s">
        <v>1687</v>
      </c>
      <c r="D796" s="159" t="s">
        <v>1703</v>
      </c>
      <c r="E796" s="159" t="s">
        <v>1829</v>
      </c>
      <c r="F796" s="159" t="s">
        <v>1705</v>
      </c>
      <c r="G796" s="159" t="s">
        <v>1778</v>
      </c>
      <c r="H796" s="159" t="s">
        <v>91</v>
      </c>
      <c r="I796" s="159" t="s">
        <v>94</v>
      </c>
      <c r="J796" s="159"/>
      <c r="K796" s="160">
        <v>0</v>
      </c>
      <c r="L796" s="160">
        <v>0</v>
      </c>
      <c r="M796" s="161">
        <v>23</v>
      </c>
    </row>
    <row r="797" spans="1:13" x14ac:dyDescent="0.25">
      <c r="A797" s="162" t="s">
        <v>264</v>
      </c>
      <c r="B797" s="162" t="s">
        <v>109</v>
      </c>
      <c r="C797" s="162" t="s">
        <v>1706</v>
      </c>
      <c r="D797" s="162" t="s">
        <v>1096</v>
      </c>
      <c r="E797" s="162" t="s">
        <v>1830</v>
      </c>
      <c r="F797" s="162" t="s">
        <v>1708</v>
      </c>
      <c r="G797" s="162" t="s">
        <v>1778</v>
      </c>
      <c r="H797" s="162" t="s">
        <v>91</v>
      </c>
      <c r="I797" s="162" t="s">
        <v>94</v>
      </c>
      <c r="J797" s="162"/>
      <c r="K797" s="163">
        <v>0</v>
      </c>
      <c r="L797" s="163">
        <v>0</v>
      </c>
      <c r="M797" s="164">
        <v>23</v>
      </c>
    </row>
    <row r="798" spans="1:13" x14ac:dyDescent="0.25">
      <c r="A798" s="159" t="s">
        <v>264</v>
      </c>
      <c r="B798" s="159" t="s">
        <v>109</v>
      </c>
      <c r="C798" s="159" t="s">
        <v>1706</v>
      </c>
      <c r="D798" s="159" t="s">
        <v>1096</v>
      </c>
      <c r="E798" s="159" t="s">
        <v>1831</v>
      </c>
      <c r="F798" s="159" t="s">
        <v>1708</v>
      </c>
      <c r="G798" s="159" t="s">
        <v>1783</v>
      </c>
      <c r="H798" s="159" t="s">
        <v>91</v>
      </c>
      <c r="I798" s="159" t="s">
        <v>94</v>
      </c>
      <c r="J798" s="159"/>
      <c r="K798" s="160">
        <v>0</v>
      </c>
      <c r="L798" s="160">
        <v>0</v>
      </c>
      <c r="M798" s="161">
        <v>20</v>
      </c>
    </row>
    <row r="799" spans="1:13" x14ac:dyDescent="0.25">
      <c r="A799" s="162" t="s">
        <v>264</v>
      </c>
      <c r="B799" s="162" t="s">
        <v>109</v>
      </c>
      <c r="C799" s="162" t="s">
        <v>1706</v>
      </c>
      <c r="D799" s="162" t="s">
        <v>636</v>
      </c>
      <c r="E799" s="162" t="s">
        <v>1832</v>
      </c>
      <c r="F799" s="162" t="s">
        <v>1710</v>
      </c>
      <c r="G799" s="162" t="s">
        <v>1778</v>
      </c>
      <c r="H799" s="162" t="s">
        <v>91</v>
      </c>
      <c r="I799" s="162" t="s">
        <v>94</v>
      </c>
      <c r="J799" s="162"/>
      <c r="K799" s="163">
        <v>0</v>
      </c>
      <c r="L799" s="163">
        <v>0</v>
      </c>
      <c r="M799" s="164">
        <v>14</v>
      </c>
    </row>
    <row r="800" spans="1:13" x14ac:dyDescent="0.25">
      <c r="A800" s="159" t="s">
        <v>264</v>
      </c>
      <c r="B800" s="159" t="s">
        <v>109</v>
      </c>
      <c r="C800" s="159" t="s">
        <v>1706</v>
      </c>
      <c r="D800" s="159" t="s">
        <v>1711</v>
      </c>
      <c r="E800" s="159" t="s">
        <v>1833</v>
      </c>
      <c r="F800" s="159" t="s">
        <v>1713</v>
      </c>
      <c r="G800" s="159" t="s">
        <v>1778</v>
      </c>
      <c r="H800" s="159" t="s">
        <v>91</v>
      </c>
      <c r="I800" s="159" t="s">
        <v>94</v>
      </c>
      <c r="J800" s="159"/>
      <c r="K800" s="160">
        <v>0</v>
      </c>
      <c r="L800" s="160">
        <v>0</v>
      </c>
      <c r="M800" s="161">
        <v>10</v>
      </c>
    </row>
    <row r="801" spans="1:13" x14ac:dyDescent="0.25">
      <c r="A801" s="162" t="s">
        <v>264</v>
      </c>
      <c r="B801" s="162" t="s">
        <v>109</v>
      </c>
      <c r="C801" s="162" t="s">
        <v>1706</v>
      </c>
      <c r="D801" s="162" t="s">
        <v>1714</v>
      </c>
      <c r="E801" s="162" t="s">
        <v>1834</v>
      </c>
      <c r="F801" s="162" t="s">
        <v>1716</v>
      </c>
      <c r="G801" s="162" t="s">
        <v>1778</v>
      </c>
      <c r="H801" s="162" t="s">
        <v>91</v>
      </c>
      <c r="I801" s="162" t="s">
        <v>94</v>
      </c>
      <c r="J801" s="162"/>
      <c r="K801" s="163">
        <v>0</v>
      </c>
      <c r="L801" s="163">
        <v>0</v>
      </c>
      <c r="M801" s="164">
        <v>22</v>
      </c>
    </row>
    <row r="802" spans="1:13" x14ac:dyDescent="0.25">
      <c r="A802" s="159" t="s">
        <v>264</v>
      </c>
      <c r="B802" s="159" t="s">
        <v>109</v>
      </c>
      <c r="C802" s="159" t="s">
        <v>1706</v>
      </c>
      <c r="D802" s="159" t="s">
        <v>740</v>
      </c>
      <c r="E802" s="159" t="s">
        <v>1835</v>
      </c>
      <c r="F802" s="159" t="s">
        <v>1718</v>
      </c>
      <c r="G802" s="159" t="s">
        <v>1778</v>
      </c>
      <c r="H802" s="159" t="s">
        <v>91</v>
      </c>
      <c r="I802" s="159" t="s">
        <v>94</v>
      </c>
      <c r="J802" s="159"/>
      <c r="K802" s="160">
        <v>0</v>
      </c>
      <c r="L802" s="160">
        <v>0</v>
      </c>
      <c r="M802" s="161">
        <v>2</v>
      </c>
    </row>
    <row r="803" spans="1:13" x14ac:dyDescent="0.25">
      <c r="A803" s="162" t="s">
        <v>264</v>
      </c>
      <c r="B803" s="162" t="s">
        <v>109</v>
      </c>
      <c r="C803" s="162" t="s">
        <v>1024</v>
      </c>
      <c r="D803" s="162" t="s">
        <v>1112</v>
      </c>
      <c r="E803" s="162" t="s">
        <v>1836</v>
      </c>
      <c r="F803" s="162" t="s">
        <v>1837</v>
      </c>
      <c r="G803" s="162" t="s">
        <v>87</v>
      </c>
      <c r="H803" s="162" t="s">
        <v>94</v>
      </c>
      <c r="I803" s="162" t="s">
        <v>94</v>
      </c>
      <c r="J803" s="162"/>
      <c r="K803" s="163">
        <v>0</v>
      </c>
      <c r="L803" s="163">
        <v>0</v>
      </c>
      <c r="M803" s="164">
        <v>2</v>
      </c>
    </row>
    <row r="804" spans="1:13" x14ac:dyDescent="0.25">
      <c r="A804" s="159" t="s">
        <v>264</v>
      </c>
      <c r="B804" s="159" t="s">
        <v>109</v>
      </c>
      <c r="C804" s="159" t="s">
        <v>1024</v>
      </c>
      <c r="D804" s="159" t="s">
        <v>1115</v>
      </c>
      <c r="E804" s="159" t="s">
        <v>1838</v>
      </c>
      <c r="F804" s="159" t="s">
        <v>1837</v>
      </c>
      <c r="G804" s="159" t="s">
        <v>87</v>
      </c>
      <c r="H804" s="159" t="s">
        <v>94</v>
      </c>
      <c r="I804" s="159" t="s">
        <v>94</v>
      </c>
      <c r="J804" s="159"/>
      <c r="K804" s="160">
        <v>0</v>
      </c>
      <c r="L804" s="160">
        <v>0</v>
      </c>
      <c r="M804" s="161">
        <v>2</v>
      </c>
    </row>
    <row r="805" spans="1:13" x14ac:dyDescent="0.25">
      <c r="A805" s="162" t="s">
        <v>264</v>
      </c>
      <c r="B805" s="162" t="s">
        <v>109</v>
      </c>
      <c r="C805" s="162" t="s">
        <v>1024</v>
      </c>
      <c r="D805" s="162" t="s">
        <v>1117</v>
      </c>
      <c r="E805" s="162" t="s">
        <v>1839</v>
      </c>
      <c r="F805" s="162" t="s">
        <v>1837</v>
      </c>
      <c r="G805" s="162" t="s">
        <v>87</v>
      </c>
      <c r="H805" s="162" t="s">
        <v>94</v>
      </c>
      <c r="I805" s="162" t="s">
        <v>94</v>
      </c>
      <c r="J805" s="162"/>
      <c r="K805" s="163">
        <v>0</v>
      </c>
      <c r="L805" s="163">
        <v>0</v>
      </c>
      <c r="M805" s="164">
        <v>2</v>
      </c>
    </row>
    <row r="806" spans="1:13" x14ac:dyDescent="0.25">
      <c r="A806" s="159" t="s">
        <v>264</v>
      </c>
      <c r="B806" s="159" t="s">
        <v>109</v>
      </c>
      <c r="C806" s="159" t="s">
        <v>270</v>
      </c>
      <c r="D806" s="159" t="s">
        <v>1840</v>
      </c>
      <c r="E806" s="159" t="s">
        <v>1841</v>
      </c>
      <c r="F806" s="159" t="s">
        <v>1842</v>
      </c>
      <c r="G806" s="159" t="s">
        <v>87</v>
      </c>
      <c r="H806" s="159" t="s">
        <v>94</v>
      </c>
      <c r="I806" s="159" t="s">
        <v>94</v>
      </c>
      <c r="J806" s="159"/>
      <c r="K806" s="160">
        <v>0</v>
      </c>
      <c r="L806" s="160">
        <v>0</v>
      </c>
      <c r="M806" s="161">
        <v>2</v>
      </c>
    </row>
    <row r="807" spans="1:13" x14ac:dyDescent="0.25">
      <c r="A807" s="162" t="s">
        <v>264</v>
      </c>
      <c r="B807" s="162" t="s">
        <v>109</v>
      </c>
      <c r="C807" s="162" t="s">
        <v>265</v>
      </c>
      <c r="D807" s="162" t="s">
        <v>782</v>
      </c>
      <c r="E807" s="162" t="s">
        <v>1843</v>
      </c>
      <c r="F807" s="162" t="s">
        <v>784</v>
      </c>
      <c r="G807" s="162" t="s">
        <v>139</v>
      </c>
      <c r="H807" s="162" t="s">
        <v>94</v>
      </c>
      <c r="I807" s="162" t="s">
        <v>94</v>
      </c>
      <c r="J807" s="162"/>
      <c r="K807" s="163">
        <v>0</v>
      </c>
      <c r="L807" s="163">
        <v>0</v>
      </c>
      <c r="M807" s="164">
        <v>19</v>
      </c>
    </row>
    <row r="808" spans="1:13" x14ac:dyDescent="0.25">
      <c r="A808" s="159" t="s">
        <v>264</v>
      </c>
      <c r="B808" s="159" t="s">
        <v>109</v>
      </c>
      <c r="C808" s="159" t="s">
        <v>753</v>
      </c>
      <c r="D808" s="159" t="s">
        <v>976</v>
      </c>
      <c r="E808" s="159" t="s">
        <v>1844</v>
      </c>
      <c r="F808" s="159" t="s">
        <v>1845</v>
      </c>
      <c r="G808" s="159" t="s">
        <v>756</v>
      </c>
      <c r="H808" s="159" t="s">
        <v>91</v>
      </c>
      <c r="I808" s="159" t="s">
        <v>94</v>
      </c>
      <c r="J808" s="159"/>
      <c r="K808" s="160">
        <v>0</v>
      </c>
      <c r="L808" s="160">
        <v>0</v>
      </c>
      <c r="M808" s="161">
        <v>5</v>
      </c>
    </row>
    <row r="809" spans="1:13" x14ac:dyDescent="0.25">
      <c r="A809" s="162" t="s">
        <v>264</v>
      </c>
      <c r="B809" s="162" t="s">
        <v>109</v>
      </c>
      <c r="C809" s="162" t="s">
        <v>753</v>
      </c>
      <c r="D809" s="162" t="s">
        <v>1008</v>
      </c>
      <c r="E809" s="162" t="s">
        <v>1846</v>
      </c>
      <c r="F809" s="162" t="s">
        <v>1847</v>
      </c>
      <c r="G809" s="162" t="s">
        <v>756</v>
      </c>
      <c r="H809" s="162" t="s">
        <v>91</v>
      </c>
      <c r="I809" s="162" t="s">
        <v>94</v>
      </c>
      <c r="J809" s="162"/>
      <c r="K809" s="163">
        <v>0</v>
      </c>
      <c r="L809" s="163">
        <v>0</v>
      </c>
      <c r="M809" s="164">
        <v>7</v>
      </c>
    </row>
    <row r="810" spans="1:13" x14ac:dyDescent="0.25">
      <c r="A810" s="159" t="s">
        <v>264</v>
      </c>
      <c r="B810" s="159" t="s">
        <v>109</v>
      </c>
      <c r="C810" s="159" t="s">
        <v>887</v>
      </c>
      <c r="D810" s="159" t="s">
        <v>734</v>
      </c>
      <c r="E810" s="159" t="s">
        <v>1848</v>
      </c>
      <c r="F810" s="159" t="s">
        <v>900</v>
      </c>
      <c r="G810" s="159" t="s">
        <v>125</v>
      </c>
      <c r="H810" s="159" t="s">
        <v>94</v>
      </c>
      <c r="I810" s="159" t="s">
        <v>94</v>
      </c>
      <c r="J810" s="159"/>
      <c r="K810" s="160">
        <v>0</v>
      </c>
      <c r="L810" s="160">
        <v>0</v>
      </c>
      <c r="M810" s="161">
        <v>21</v>
      </c>
    </row>
    <row r="811" spans="1:13" x14ac:dyDescent="0.25">
      <c r="A811" s="162" t="s">
        <v>264</v>
      </c>
      <c r="B811" s="162" t="s">
        <v>109</v>
      </c>
      <c r="C811" s="162" t="s">
        <v>1849</v>
      </c>
      <c r="D811" s="162" t="s">
        <v>1850</v>
      </c>
      <c r="E811" s="162" t="s">
        <v>1851</v>
      </c>
      <c r="F811" s="162" t="s">
        <v>1852</v>
      </c>
      <c r="G811" s="162" t="s">
        <v>1853</v>
      </c>
      <c r="H811" s="162" t="s">
        <v>91</v>
      </c>
      <c r="I811" s="162" t="s">
        <v>94</v>
      </c>
      <c r="J811" s="162"/>
      <c r="K811" s="163">
        <v>0</v>
      </c>
      <c r="L811" s="163">
        <v>0</v>
      </c>
      <c r="M811" s="164">
        <v>1</v>
      </c>
    </row>
    <row r="812" spans="1:13" x14ac:dyDescent="0.25">
      <c r="A812" s="159" t="s">
        <v>264</v>
      </c>
      <c r="B812" s="159" t="s">
        <v>109</v>
      </c>
      <c r="C812" s="159" t="s">
        <v>1849</v>
      </c>
      <c r="D812" s="159" t="s">
        <v>1850</v>
      </c>
      <c r="E812" s="159" t="s">
        <v>1854</v>
      </c>
      <c r="F812" s="159" t="s">
        <v>1852</v>
      </c>
      <c r="G812" s="159" t="s">
        <v>1855</v>
      </c>
      <c r="H812" s="159" t="s">
        <v>91</v>
      </c>
      <c r="I812" s="159" t="s">
        <v>94</v>
      </c>
      <c r="J812" s="159"/>
      <c r="K812" s="160">
        <v>0</v>
      </c>
      <c r="L812" s="160">
        <v>0</v>
      </c>
      <c r="M812" s="161">
        <v>1</v>
      </c>
    </row>
    <row r="813" spans="1:13" x14ac:dyDescent="0.25">
      <c r="A813" s="162" t="s">
        <v>264</v>
      </c>
      <c r="B813" s="162" t="s">
        <v>109</v>
      </c>
      <c r="C813" s="162" t="s">
        <v>1849</v>
      </c>
      <c r="D813" s="162" t="s">
        <v>1856</v>
      </c>
      <c r="E813" s="162" t="s">
        <v>1857</v>
      </c>
      <c r="F813" s="162" t="s">
        <v>1858</v>
      </c>
      <c r="G813" s="162" t="s">
        <v>1853</v>
      </c>
      <c r="H813" s="162" t="s">
        <v>91</v>
      </c>
      <c r="I813" s="162" t="s">
        <v>94</v>
      </c>
      <c r="J813" s="162"/>
      <c r="K813" s="163">
        <v>0</v>
      </c>
      <c r="L813" s="163">
        <v>0</v>
      </c>
      <c r="M813" s="164">
        <v>0</v>
      </c>
    </row>
    <row r="814" spans="1:13" x14ac:dyDescent="0.25">
      <c r="A814" s="159" t="s">
        <v>264</v>
      </c>
      <c r="B814" s="159" t="s">
        <v>109</v>
      </c>
      <c r="C814" s="159" t="s">
        <v>1849</v>
      </c>
      <c r="D814" s="159" t="s">
        <v>1859</v>
      </c>
      <c r="E814" s="159" t="s">
        <v>1860</v>
      </c>
      <c r="F814" s="159" t="s">
        <v>1861</v>
      </c>
      <c r="G814" s="159" t="s">
        <v>1853</v>
      </c>
      <c r="H814" s="159" t="s">
        <v>91</v>
      </c>
      <c r="I814" s="159" t="s">
        <v>94</v>
      </c>
      <c r="J814" s="159"/>
      <c r="K814" s="160">
        <v>0</v>
      </c>
      <c r="L814" s="160">
        <v>0</v>
      </c>
      <c r="M814" s="161">
        <v>0</v>
      </c>
    </row>
    <row r="815" spans="1:13" x14ac:dyDescent="0.25">
      <c r="A815" s="162" t="s">
        <v>264</v>
      </c>
      <c r="B815" s="162" t="s">
        <v>109</v>
      </c>
      <c r="C815" s="162" t="s">
        <v>270</v>
      </c>
      <c r="D815" s="162" t="s">
        <v>273</v>
      </c>
      <c r="E815" s="162" t="s">
        <v>1862</v>
      </c>
      <c r="F815" s="162" t="s">
        <v>275</v>
      </c>
      <c r="G815" s="162" t="s">
        <v>148</v>
      </c>
      <c r="H815" s="162" t="s">
        <v>94</v>
      </c>
      <c r="I815" s="162" t="s">
        <v>94</v>
      </c>
      <c r="J815" s="162" t="s">
        <v>276</v>
      </c>
      <c r="K815" s="163">
        <v>42</v>
      </c>
      <c r="L815" s="163">
        <v>0</v>
      </c>
      <c r="M815" s="164">
        <v>42</v>
      </c>
    </row>
    <row r="816" spans="1:13" x14ac:dyDescent="0.25">
      <c r="A816" s="159" t="s">
        <v>264</v>
      </c>
      <c r="B816" s="159" t="s">
        <v>109</v>
      </c>
      <c r="C816" s="159" t="s">
        <v>353</v>
      </c>
      <c r="D816" s="159" t="s">
        <v>354</v>
      </c>
      <c r="E816" s="159" t="s">
        <v>1863</v>
      </c>
      <c r="F816" s="159" t="s">
        <v>356</v>
      </c>
      <c r="G816" s="159" t="s">
        <v>173</v>
      </c>
      <c r="H816" s="159" t="s">
        <v>94</v>
      </c>
      <c r="I816" s="159" t="s">
        <v>94</v>
      </c>
      <c r="J816" s="159"/>
      <c r="K816" s="160">
        <v>0</v>
      </c>
      <c r="L816" s="160">
        <v>0</v>
      </c>
      <c r="M816" s="161">
        <v>25</v>
      </c>
    </row>
    <row r="817" spans="1:13" x14ac:dyDescent="0.25">
      <c r="A817" s="162" t="s">
        <v>264</v>
      </c>
      <c r="B817" s="162" t="s">
        <v>109</v>
      </c>
      <c r="C817" s="162" t="s">
        <v>353</v>
      </c>
      <c r="D817" s="162" t="s">
        <v>354</v>
      </c>
      <c r="E817" s="162" t="s">
        <v>1864</v>
      </c>
      <c r="F817" s="162" t="s">
        <v>356</v>
      </c>
      <c r="G817" s="162" t="s">
        <v>180</v>
      </c>
      <c r="H817" s="162" t="s">
        <v>94</v>
      </c>
      <c r="I817" s="162" t="s">
        <v>94</v>
      </c>
      <c r="J817" s="162"/>
      <c r="K817" s="163">
        <v>0</v>
      </c>
      <c r="L817" s="163">
        <v>0</v>
      </c>
      <c r="M817" s="164">
        <v>24</v>
      </c>
    </row>
    <row r="818" spans="1:13" x14ac:dyDescent="0.25">
      <c r="A818" s="159" t="s">
        <v>264</v>
      </c>
      <c r="B818" s="159" t="s">
        <v>109</v>
      </c>
      <c r="C818" s="159" t="s">
        <v>353</v>
      </c>
      <c r="D818" s="159" t="s">
        <v>354</v>
      </c>
      <c r="E818" s="159" t="s">
        <v>1865</v>
      </c>
      <c r="F818" s="159" t="s">
        <v>356</v>
      </c>
      <c r="G818" s="159" t="s">
        <v>181</v>
      </c>
      <c r="H818" s="159" t="s">
        <v>94</v>
      </c>
      <c r="I818" s="159" t="s">
        <v>94</v>
      </c>
      <c r="J818" s="159"/>
      <c r="K818" s="160">
        <v>0</v>
      </c>
      <c r="L818" s="160">
        <v>0</v>
      </c>
      <c r="M818" s="161">
        <v>14</v>
      </c>
    </row>
    <row r="819" spans="1:13" x14ac:dyDescent="0.25">
      <c r="A819" s="162" t="s">
        <v>264</v>
      </c>
      <c r="B819" s="162" t="s">
        <v>109</v>
      </c>
      <c r="C819" s="162" t="s">
        <v>353</v>
      </c>
      <c r="D819" s="162" t="s">
        <v>354</v>
      </c>
      <c r="E819" s="162" t="s">
        <v>1866</v>
      </c>
      <c r="F819" s="162" t="s">
        <v>356</v>
      </c>
      <c r="G819" s="162" t="s">
        <v>184</v>
      </c>
      <c r="H819" s="162" t="s">
        <v>94</v>
      </c>
      <c r="I819" s="162" t="s">
        <v>94</v>
      </c>
      <c r="J819" s="162"/>
      <c r="K819" s="163">
        <v>0</v>
      </c>
      <c r="L819" s="163">
        <v>0</v>
      </c>
      <c r="M819" s="164">
        <v>20</v>
      </c>
    </row>
    <row r="820" spans="1:13" x14ac:dyDescent="0.25">
      <c r="A820" s="159" t="s">
        <v>264</v>
      </c>
      <c r="B820" s="159" t="s">
        <v>109</v>
      </c>
      <c r="C820" s="159" t="s">
        <v>353</v>
      </c>
      <c r="D820" s="159" t="s">
        <v>354</v>
      </c>
      <c r="E820" s="159" t="s">
        <v>1867</v>
      </c>
      <c r="F820" s="159" t="s">
        <v>356</v>
      </c>
      <c r="G820" s="159" t="s">
        <v>388</v>
      </c>
      <c r="H820" s="159" t="s">
        <v>94</v>
      </c>
      <c r="I820" s="159" t="s">
        <v>94</v>
      </c>
      <c r="J820" s="159"/>
      <c r="K820" s="160">
        <v>0</v>
      </c>
      <c r="L820" s="160">
        <v>0</v>
      </c>
      <c r="M820" s="161">
        <v>22</v>
      </c>
    </row>
    <row r="821" spans="1:13" x14ac:dyDescent="0.25">
      <c r="A821" s="162" t="s">
        <v>264</v>
      </c>
      <c r="B821" s="162" t="s">
        <v>109</v>
      </c>
      <c r="C821" s="162" t="s">
        <v>503</v>
      </c>
      <c r="D821" s="162" t="s">
        <v>811</v>
      </c>
      <c r="E821" s="162" t="s">
        <v>1868</v>
      </c>
      <c r="F821" s="162" t="s">
        <v>1869</v>
      </c>
      <c r="G821" s="162" t="s">
        <v>87</v>
      </c>
      <c r="H821" s="162" t="s">
        <v>94</v>
      </c>
      <c r="I821" s="162" t="s">
        <v>94</v>
      </c>
      <c r="J821" s="162"/>
      <c r="K821" s="163">
        <v>0</v>
      </c>
      <c r="L821" s="163">
        <v>0</v>
      </c>
      <c r="M821" s="164">
        <v>3</v>
      </c>
    </row>
    <row r="822" spans="1:13" x14ac:dyDescent="0.25">
      <c r="A822" s="159" t="s">
        <v>264</v>
      </c>
      <c r="B822" s="159" t="s">
        <v>109</v>
      </c>
      <c r="C822" s="159" t="s">
        <v>1337</v>
      </c>
      <c r="D822" s="159" t="s">
        <v>1870</v>
      </c>
      <c r="E822" s="159" t="s">
        <v>1871</v>
      </c>
      <c r="F822" s="159" t="s">
        <v>1872</v>
      </c>
      <c r="G822" s="159" t="s">
        <v>87</v>
      </c>
      <c r="H822" s="159" t="s">
        <v>94</v>
      </c>
      <c r="I822" s="159" t="s">
        <v>94</v>
      </c>
      <c r="J822" s="159"/>
      <c r="K822" s="160">
        <v>0</v>
      </c>
      <c r="L822" s="160">
        <v>0</v>
      </c>
      <c r="M822" s="161">
        <v>0</v>
      </c>
    </row>
    <row r="823" spans="1:13" x14ac:dyDescent="0.25">
      <c r="A823" s="162" t="s">
        <v>264</v>
      </c>
      <c r="B823" s="162" t="s">
        <v>109</v>
      </c>
      <c r="C823" s="162" t="s">
        <v>1333</v>
      </c>
      <c r="D823" s="162" t="s">
        <v>1873</v>
      </c>
      <c r="E823" s="162" t="s">
        <v>1874</v>
      </c>
      <c r="F823" s="162" t="s">
        <v>1875</v>
      </c>
      <c r="G823" s="162" t="s">
        <v>87</v>
      </c>
      <c r="H823" s="162" t="s">
        <v>94</v>
      </c>
      <c r="I823" s="162" t="s">
        <v>94</v>
      </c>
      <c r="J823" s="162"/>
      <c r="K823" s="163">
        <v>0</v>
      </c>
      <c r="L823" s="163">
        <v>0</v>
      </c>
      <c r="M823" s="164">
        <v>5</v>
      </c>
    </row>
    <row r="824" spans="1:13" x14ac:dyDescent="0.25">
      <c r="A824" s="159" t="s">
        <v>264</v>
      </c>
      <c r="B824" s="159" t="s">
        <v>109</v>
      </c>
      <c r="C824" s="159" t="s">
        <v>1337</v>
      </c>
      <c r="D824" s="159" t="s">
        <v>1876</v>
      </c>
      <c r="E824" s="159" t="s">
        <v>1877</v>
      </c>
      <c r="F824" s="159" t="s">
        <v>1878</v>
      </c>
      <c r="G824" s="159" t="s">
        <v>87</v>
      </c>
      <c r="H824" s="159" t="s">
        <v>94</v>
      </c>
      <c r="I824" s="159" t="s">
        <v>94</v>
      </c>
      <c r="J824" s="159"/>
      <c r="K824" s="160">
        <v>0</v>
      </c>
      <c r="L824" s="160">
        <v>0</v>
      </c>
      <c r="M824" s="161">
        <v>2</v>
      </c>
    </row>
    <row r="825" spans="1:13" x14ac:dyDescent="0.25">
      <c r="A825" s="162" t="s">
        <v>264</v>
      </c>
      <c r="B825" s="162" t="s">
        <v>109</v>
      </c>
      <c r="C825" s="162" t="s">
        <v>1879</v>
      </c>
      <c r="D825" s="162" t="s">
        <v>571</v>
      </c>
      <c r="E825" s="162" t="s">
        <v>1880</v>
      </c>
      <c r="F825" s="162" t="s">
        <v>1881</v>
      </c>
      <c r="G825" s="162" t="s">
        <v>1882</v>
      </c>
      <c r="H825" s="162" t="s">
        <v>91</v>
      </c>
      <c r="I825" s="162" t="s">
        <v>94</v>
      </c>
      <c r="J825" s="162"/>
      <c r="K825" s="163">
        <v>0</v>
      </c>
      <c r="L825" s="163">
        <v>0</v>
      </c>
      <c r="M825" s="164">
        <v>3</v>
      </c>
    </row>
    <row r="826" spans="1:13" x14ac:dyDescent="0.25">
      <c r="A826" s="159" t="s">
        <v>264</v>
      </c>
      <c r="B826" s="159" t="s">
        <v>109</v>
      </c>
      <c r="C826" s="159" t="s">
        <v>1879</v>
      </c>
      <c r="D826" s="159" t="s">
        <v>1883</v>
      </c>
      <c r="E826" s="159" t="s">
        <v>1884</v>
      </c>
      <c r="F826" s="159" t="s">
        <v>1885</v>
      </c>
      <c r="G826" s="159" t="s">
        <v>1882</v>
      </c>
      <c r="H826" s="159" t="s">
        <v>91</v>
      </c>
      <c r="I826" s="159" t="s">
        <v>94</v>
      </c>
      <c r="J826" s="159"/>
      <c r="K826" s="160">
        <v>0</v>
      </c>
      <c r="L826" s="160">
        <v>0</v>
      </c>
      <c r="M826" s="161">
        <v>5</v>
      </c>
    </row>
    <row r="827" spans="1:13" x14ac:dyDescent="0.25">
      <c r="A827" s="162" t="s">
        <v>264</v>
      </c>
      <c r="B827" s="162" t="s">
        <v>109</v>
      </c>
      <c r="C827" s="162" t="s">
        <v>1879</v>
      </c>
      <c r="D827" s="162" t="s">
        <v>885</v>
      </c>
      <c r="E827" s="162" t="s">
        <v>1886</v>
      </c>
      <c r="F827" s="162" t="s">
        <v>1887</v>
      </c>
      <c r="G827" s="162" t="s">
        <v>1882</v>
      </c>
      <c r="H827" s="162" t="s">
        <v>91</v>
      </c>
      <c r="I827" s="162" t="s">
        <v>94</v>
      </c>
      <c r="J827" s="162"/>
      <c r="K827" s="163">
        <v>0</v>
      </c>
      <c r="L827" s="163">
        <v>0</v>
      </c>
      <c r="M827" s="164">
        <v>2</v>
      </c>
    </row>
    <row r="828" spans="1:13" x14ac:dyDescent="0.25">
      <c r="A828" s="159" t="s">
        <v>264</v>
      </c>
      <c r="B828" s="159" t="s">
        <v>109</v>
      </c>
      <c r="C828" s="159" t="s">
        <v>1879</v>
      </c>
      <c r="D828" s="159" t="s">
        <v>1888</v>
      </c>
      <c r="E828" s="159" t="s">
        <v>1889</v>
      </c>
      <c r="F828" s="159" t="s">
        <v>1890</v>
      </c>
      <c r="G828" s="159" t="s">
        <v>1882</v>
      </c>
      <c r="H828" s="159" t="s">
        <v>91</v>
      </c>
      <c r="I828" s="159" t="s">
        <v>94</v>
      </c>
      <c r="J828" s="159"/>
      <c r="K828" s="160">
        <v>0</v>
      </c>
      <c r="L828" s="160">
        <v>0</v>
      </c>
      <c r="M828" s="161">
        <v>0</v>
      </c>
    </row>
    <row r="829" spans="1:13" x14ac:dyDescent="0.25">
      <c r="A829" s="162" t="s">
        <v>264</v>
      </c>
      <c r="B829" s="162" t="s">
        <v>109</v>
      </c>
      <c r="C829" s="162" t="s">
        <v>1879</v>
      </c>
      <c r="D829" s="162" t="s">
        <v>772</v>
      </c>
      <c r="E829" s="162" t="s">
        <v>1891</v>
      </c>
      <c r="F829" s="162" t="s">
        <v>1892</v>
      </c>
      <c r="G829" s="162" t="s">
        <v>1882</v>
      </c>
      <c r="H829" s="162" t="s">
        <v>91</v>
      </c>
      <c r="I829" s="162" t="s">
        <v>94</v>
      </c>
      <c r="J829" s="162"/>
      <c r="K829" s="163">
        <v>0</v>
      </c>
      <c r="L829" s="163">
        <v>0</v>
      </c>
      <c r="M829" s="164">
        <v>0</v>
      </c>
    </row>
    <row r="830" spans="1:13" x14ac:dyDescent="0.25">
      <c r="A830" s="159" t="s">
        <v>264</v>
      </c>
      <c r="B830" s="159" t="s">
        <v>109</v>
      </c>
      <c r="C830" s="159" t="s">
        <v>1879</v>
      </c>
      <c r="D830" s="159" t="s">
        <v>1893</v>
      </c>
      <c r="E830" s="159" t="s">
        <v>1894</v>
      </c>
      <c r="F830" s="159" t="s">
        <v>1895</v>
      </c>
      <c r="G830" s="159" t="s">
        <v>1882</v>
      </c>
      <c r="H830" s="159" t="s">
        <v>91</v>
      </c>
      <c r="I830" s="159" t="s">
        <v>94</v>
      </c>
      <c r="J830" s="159"/>
      <c r="K830" s="160">
        <v>0</v>
      </c>
      <c r="L830" s="160">
        <v>0</v>
      </c>
      <c r="M830" s="161">
        <v>1</v>
      </c>
    </row>
    <row r="831" spans="1:13" x14ac:dyDescent="0.25">
      <c r="A831" s="162" t="s">
        <v>264</v>
      </c>
      <c r="B831" s="162" t="s">
        <v>109</v>
      </c>
      <c r="C831" s="162" t="s">
        <v>1879</v>
      </c>
      <c r="D831" s="162" t="s">
        <v>411</v>
      </c>
      <c r="E831" s="162" t="s">
        <v>1896</v>
      </c>
      <c r="F831" s="162" t="s">
        <v>1897</v>
      </c>
      <c r="G831" s="162" t="s">
        <v>1882</v>
      </c>
      <c r="H831" s="162" t="s">
        <v>91</v>
      </c>
      <c r="I831" s="162" t="s">
        <v>94</v>
      </c>
      <c r="J831" s="162"/>
      <c r="K831" s="163">
        <v>0</v>
      </c>
      <c r="L831" s="163">
        <v>0</v>
      </c>
      <c r="M831" s="164">
        <v>0</v>
      </c>
    </row>
    <row r="832" spans="1:13" x14ac:dyDescent="0.25">
      <c r="A832" s="159" t="s">
        <v>264</v>
      </c>
      <c r="B832" s="159" t="s">
        <v>109</v>
      </c>
      <c r="C832" s="159" t="s">
        <v>1879</v>
      </c>
      <c r="D832" s="159" t="s">
        <v>1898</v>
      </c>
      <c r="E832" s="159" t="s">
        <v>1899</v>
      </c>
      <c r="F832" s="159" t="s">
        <v>1900</v>
      </c>
      <c r="G832" s="159" t="s">
        <v>1882</v>
      </c>
      <c r="H832" s="159" t="s">
        <v>91</v>
      </c>
      <c r="I832" s="159" t="s">
        <v>94</v>
      </c>
      <c r="J832" s="159"/>
      <c r="K832" s="160">
        <v>0</v>
      </c>
      <c r="L832" s="160">
        <v>0</v>
      </c>
      <c r="M832" s="161">
        <v>0</v>
      </c>
    </row>
    <row r="833" spans="1:13" x14ac:dyDescent="0.25">
      <c r="A833" s="162" t="s">
        <v>264</v>
      </c>
      <c r="B833" s="162" t="s">
        <v>109</v>
      </c>
      <c r="C833" s="162" t="s">
        <v>1879</v>
      </c>
      <c r="D833" s="162" t="s">
        <v>799</v>
      </c>
      <c r="E833" s="162" t="s">
        <v>1901</v>
      </c>
      <c r="F833" s="162" t="s">
        <v>1902</v>
      </c>
      <c r="G833" s="162" t="s">
        <v>1882</v>
      </c>
      <c r="H833" s="162" t="s">
        <v>91</v>
      </c>
      <c r="I833" s="162" t="s">
        <v>94</v>
      </c>
      <c r="J833" s="162"/>
      <c r="K833" s="163">
        <v>0</v>
      </c>
      <c r="L833" s="163">
        <v>0</v>
      </c>
      <c r="M833" s="164">
        <v>0</v>
      </c>
    </row>
    <row r="834" spans="1:13" x14ac:dyDescent="0.25">
      <c r="A834" s="159" t="s">
        <v>264</v>
      </c>
      <c r="B834" s="159" t="s">
        <v>109</v>
      </c>
      <c r="C834" s="159" t="s">
        <v>1879</v>
      </c>
      <c r="D834" s="159" t="s">
        <v>1903</v>
      </c>
      <c r="E834" s="159" t="s">
        <v>1904</v>
      </c>
      <c r="F834" s="159" t="s">
        <v>1905</v>
      </c>
      <c r="G834" s="159" t="s">
        <v>1882</v>
      </c>
      <c r="H834" s="159" t="s">
        <v>91</v>
      </c>
      <c r="I834" s="159" t="s">
        <v>94</v>
      </c>
      <c r="J834" s="159"/>
      <c r="K834" s="160">
        <v>0</v>
      </c>
      <c r="L834" s="160">
        <v>0</v>
      </c>
      <c r="M834" s="161">
        <v>1</v>
      </c>
    </row>
    <row r="835" spans="1:13" x14ac:dyDescent="0.25">
      <c r="A835" s="162" t="s">
        <v>264</v>
      </c>
      <c r="B835" s="162" t="s">
        <v>109</v>
      </c>
      <c r="C835" s="162" t="s">
        <v>1879</v>
      </c>
      <c r="D835" s="162" t="s">
        <v>1906</v>
      </c>
      <c r="E835" s="162" t="s">
        <v>1907</v>
      </c>
      <c r="F835" s="162" t="s">
        <v>1908</v>
      </c>
      <c r="G835" s="162" t="s">
        <v>1882</v>
      </c>
      <c r="H835" s="162" t="s">
        <v>91</v>
      </c>
      <c r="I835" s="162" t="s">
        <v>94</v>
      </c>
      <c r="J835" s="162"/>
      <c r="K835" s="163">
        <v>0</v>
      </c>
      <c r="L835" s="163">
        <v>0</v>
      </c>
      <c r="M835" s="164">
        <v>0</v>
      </c>
    </row>
    <row r="836" spans="1:13" x14ac:dyDescent="0.25">
      <c r="A836" s="159" t="s">
        <v>264</v>
      </c>
      <c r="B836" s="159" t="s">
        <v>109</v>
      </c>
      <c r="C836" s="159" t="s">
        <v>1879</v>
      </c>
      <c r="D836" s="159" t="s">
        <v>1010</v>
      </c>
      <c r="E836" s="159" t="s">
        <v>1909</v>
      </c>
      <c r="F836" s="159" t="s">
        <v>1910</v>
      </c>
      <c r="G836" s="159" t="s">
        <v>1882</v>
      </c>
      <c r="H836" s="159" t="s">
        <v>91</v>
      </c>
      <c r="I836" s="159" t="s">
        <v>94</v>
      </c>
      <c r="J836" s="159"/>
      <c r="K836" s="160">
        <v>0</v>
      </c>
      <c r="L836" s="160">
        <v>0</v>
      </c>
      <c r="M836" s="161">
        <v>0</v>
      </c>
    </row>
    <row r="837" spans="1:13" x14ac:dyDescent="0.25">
      <c r="A837" s="162" t="s">
        <v>264</v>
      </c>
      <c r="B837" s="162" t="s">
        <v>109</v>
      </c>
      <c r="C837" s="162" t="s">
        <v>1879</v>
      </c>
      <c r="D837" s="162" t="s">
        <v>1034</v>
      </c>
      <c r="E837" s="162" t="s">
        <v>1911</v>
      </c>
      <c r="F837" s="162" t="s">
        <v>1912</v>
      </c>
      <c r="G837" s="162" t="s">
        <v>1882</v>
      </c>
      <c r="H837" s="162" t="s">
        <v>91</v>
      </c>
      <c r="I837" s="162" t="s">
        <v>94</v>
      </c>
      <c r="J837" s="162"/>
      <c r="K837" s="163">
        <v>0</v>
      </c>
      <c r="L837" s="163">
        <v>0</v>
      </c>
      <c r="M837" s="164">
        <v>0</v>
      </c>
    </row>
    <row r="838" spans="1:13" x14ac:dyDescent="0.25">
      <c r="A838" s="159" t="s">
        <v>264</v>
      </c>
      <c r="B838" s="159" t="s">
        <v>109</v>
      </c>
      <c r="C838" s="159" t="s">
        <v>1879</v>
      </c>
      <c r="D838" s="159" t="s">
        <v>1913</v>
      </c>
      <c r="E838" s="159" t="s">
        <v>1914</v>
      </c>
      <c r="F838" s="159" t="s">
        <v>1915</v>
      </c>
      <c r="G838" s="159" t="s">
        <v>1882</v>
      </c>
      <c r="H838" s="159" t="s">
        <v>91</v>
      </c>
      <c r="I838" s="159" t="s">
        <v>94</v>
      </c>
      <c r="J838" s="159"/>
      <c r="K838" s="160">
        <v>0</v>
      </c>
      <c r="L838" s="160">
        <v>0</v>
      </c>
      <c r="M838" s="161">
        <v>0</v>
      </c>
    </row>
    <row r="839" spans="1:13" x14ac:dyDescent="0.25">
      <c r="A839" s="162" t="s">
        <v>264</v>
      </c>
      <c r="B839" s="162" t="s">
        <v>109</v>
      </c>
      <c r="C839" s="162" t="s">
        <v>1879</v>
      </c>
      <c r="D839" s="162" t="s">
        <v>1916</v>
      </c>
      <c r="E839" s="162" t="s">
        <v>1917</v>
      </c>
      <c r="F839" s="162" t="s">
        <v>1918</v>
      </c>
      <c r="G839" s="162" t="s">
        <v>1882</v>
      </c>
      <c r="H839" s="162" t="s">
        <v>91</v>
      </c>
      <c r="I839" s="162" t="s">
        <v>94</v>
      </c>
      <c r="J839" s="162"/>
      <c r="K839" s="163">
        <v>0</v>
      </c>
      <c r="L839" s="163">
        <v>0</v>
      </c>
      <c r="M839" s="164">
        <v>0</v>
      </c>
    </row>
    <row r="840" spans="1:13" x14ac:dyDescent="0.25">
      <c r="A840" s="159" t="s">
        <v>264</v>
      </c>
      <c r="B840" s="159" t="s">
        <v>109</v>
      </c>
      <c r="C840" s="159" t="s">
        <v>347</v>
      </c>
      <c r="D840" s="159" t="s">
        <v>281</v>
      </c>
      <c r="E840" s="159" t="s">
        <v>1919</v>
      </c>
      <c r="F840" s="159" t="s">
        <v>349</v>
      </c>
      <c r="G840" s="159" t="s">
        <v>1920</v>
      </c>
      <c r="H840" s="159" t="s">
        <v>94</v>
      </c>
      <c r="I840" s="159" t="s">
        <v>94</v>
      </c>
      <c r="J840" s="159"/>
      <c r="K840" s="160">
        <v>0</v>
      </c>
      <c r="L840" s="160">
        <v>0</v>
      </c>
      <c r="M840" s="161">
        <v>20</v>
      </c>
    </row>
    <row r="841" spans="1:13" x14ac:dyDescent="0.25">
      <c r="A841" s="162" t="s">
        <v>264</v>
      </c>
      <c r="B841" s="162" t="s">
        <v>109</v>
      </c>
      <c r="C841" s="162" t="s">
        <v>1743</v>
      </c>
      <c r="D841" s="162" t="s">
        <v>475</v>
      </c>
      <c r="E841" s="162" t="s">
        <v>1921</v>
      </c>
      <c r="F841" s="162" t="s">
        <v>169</v>
      </c>
      <c r="G841" s="162" t="s">
        <v>599</v>
      </c>
      <c r="H841" s="162" t="s">
        <v>94</v>
      </c>
      <c r="I841" s="162" t="s">
        <v>94</v>
      </c>
      <c r="J841" s="162"/>
      <c r="K841" s="163">
        <v>0</v>
      </c>
      <c r="L841" s="163">
        <v>0</v>
      </c>
      <c r="M841" s="164">
        <v>0</v>
      </c>
    </row>
    <row r="842" spans="1:13" x14ac:dyDescent="0.25">
      <c r="A842" s="159" t="s">
        <v>264</v>
      </c>
      <c r="B842" s="159" t="s">
        <v>109</v>
      </c>
      <c r="C842" s="159" t="s">
        <v>1743</v>
      </c>
      <c r="D842" s="159" t="s">
        <v>407</v>
      </c>
      <c r="E842" s="159" t="s">
        <v>1922</v>
      </c>
      <c r="F842" s="159" t="s">
        <v>1745</v>
      </c>
      <c r="G842" s="159" t="s">
        <v>125</v>
      </c>
      <c r="H842" s="159" t="s">
        <v>94</v>
      </c>
      <c r="I842" s="159" t="s">
        <v>94</v>
      </c>
      <c r="J842" s="159"/>
      <c r="K842" s="160">
        <v>0</v>
      </c>
      <c r="L842" s="160">
        <v>0</v>
      </c>
      <c r="M842" s="161">
        <v>0</v>
      </c>
    </row>
    <row r="843" spans="1:13" x14ac:dyDescent="0.25">
      <c r="A843" s="162" t="s">
        <v>264</v>
      </c>
      <c r="B843" s="162" t="s">
        <v>109</v>
      </c>
      <c r="C843" s="162" t="s">
        <v>1648</v>
      </c>
      <c r="D843" s="162" t="s">
        <v>1652</v>
      </c>
      <c r="E843" s="162" t="s">
        <v>1923</v>
      </c>
      <c r="F843" s="162" t="s">
        <v>1654</v>
      </c>
      <c r="G843" s="162" t="s">
        <v>125</v>
      </c>
      <c r="H843" s="162" t="s">
        <v>94</v>
      </c>
      <c r="I843" s="162" t="s">
        <v>94</v>
      </c>
      <c r="J843" s="162"/>
      <c r="K843" s="163">
        <v>0</v>
      </c>
      <c r="L843" s="163">
        <v>0</v>
      </c>
      <c r="M843" s="164">
        <v>25</v>
      </c>
    </row>
    <row r="844" spans="1:13" x14ac:dyDescent="0.25">
      <c r="A844" s="159" t="s">
        <v>264</v>
      </c>
      <c r="B844" s="159" t="s">
        <v>109</v>
      </c>
      <c r="C844" s="159" t="s">
        <v>1333</v>
      </c>
      <c r="D844" s="159" t="s">
        <v>1924</v>
      </c>
      <c r="E844" s="159" t="s">
        <v>1925</v>
      </c>
      <c r="F844" s="159" t="s">
        <v>1926</v>
      </c>
      <c r="G844" s="159" t="s">
        <v>87</v>
      </c>
      <c r="H844" s="159" t="s">
        <v>94</v>
      </c>
      <c r="I844" s="159" t="s">
        <v>94</v>
      </c>
      <c r="J844" s="159"/>
      <c r="K844" s="160">
        <v>0</v>
      </c>
      <c r="L844" s="160">
        <v>0</v>
      </c>
      <c r="M844" s="161">
        <v>12</v>
      </c>
    </row>
    <row r="845" spans="1:13" x14ac:dyDescent="0.25">
      <c r="A845" s="162" t="s">
        <v>264</v>
      </c>
      <c r="B845" s="162" t="s">
        <v>109</v>
      </c>
      <c r="C845" s="162" t="s">
        <v>607</v>
      </c>
      <c r="D845" s="162" t="s">
        <v>1927</v>
      </c>
      <c r="E845" s="162" t="s">
        <v>1928</v>
      </c>
      <c r="F845" s="162" t="s">
        <v>721</v>
      </c>
      <c r="G845" s="162" t="s">
        <v>87</v>
      </c>
      <c r="H845" s="162" t="s">
        <v>94</v>
      </c>
      <c r="I845" s="162" t="s">
        <v>94</v>
      </c>
      <c r="J845" s="162"/>
      <c r="K845" s="163">
        <v>0</v>
      </c>
      <c r="L845" s="163">
        <v>0</v>
      </c>
      <c r="M845" s="164">
        <v>0</v>
      </c>
    </row>
    <row r="846" spans="1:13" x14ac:dyDescent="0.25">
      <c r="A846" s="159" t="s">
        <v>264</v>
      </c>
      <c r="B846" s="159" t="s">
        <v>109</v>
      </c>
      <c r="C846" s="159" t="s">
        <v>607</v>
      </c>
      <c r="D846" s="159" t="s">
        <v>844</v>
      </c>
      <c r="E846" s="159" t="s">
        <v>1929</v>
      </c>
      <c r="F846" s="159" t="s">
        <v>1930</v>
      </c>
      <c r="G846" s="159" t="s">
        <v>87</v>
      </c>
      <c r="H846" s="159" t="s">
        <v>94</v>
      </c>
      <c r="I846" s="159" t="s">
        <v>94</v>
      </c>
      <c r="J846" s="159"/>
      <c r="K846" s="160">
        <v>0</v>
      </c>
      <c r="L846" s="160">
        <v>0</v>
      </c>
      <c r="M846" s="161">
        <v>1</v>
      </c>
    </row>
    <row r="847" spans="1:13" x14ac:dyDescent="0.25">
      <c r="A847" s="162" t="s">
        <v>264</v>
      </c>
      <c r="B847" s="162" t="s">
        <v>109</v>
      </c>
      <c r="C847" s="162" t="s">
        <v>1706</v>
      </c>
      <c r="D847" s="162" t="s">
        <v>1931</v>
      </c>
      <c r="E847" s="162" t="s">
        <v>1932</v>
      </c>
      <c r="F847" s="162" t="s">
        <v>1933</v>
      </c>
      <c r="G847" s="162" t="s">
        <v>1778</v>
      </c>
      <c r="H847" s="162" t="s">
        <v>91</v>
      </c>
      <c r="I847" s="162" t="s">
        <v>94</v>
      </c>
      <c r="J847" s="162"/>
      <c r="K847" s="163">
        <v>0</v>
      </c>
      <c r="L847" s="163">
        <v>0</v>
      </c>
      <c r="M847" s="164">
        <v>21</v>
      </c>
    </row>
    <row r="848" spans="1:13" x14ac:dyDescent="0.25">
      <c r="A848" s="159" t="s">
        <v>264</v>
      </c>
      <c r="B848" s="159" t="s">
        <v>109</v>
      </c>
      <c r="C848" s="159" t="s">
        <v>270</v>
      </c>
      <c r="D848" s="159" t="s">
        <v>1840</v>
      </c>
      <c r="E848" s="159" t="s">
        <v>1934</v>
      </c>
      <c r="F848" s="159" t="s">
        <v>1842</v>
      </c>
      <c r="G848" s="159" t="s">
        <v>125</v>
      </c>
      <c r="H848" s="159" t="s">
        <v>94</v>
      </c>
      <c r="I848" s="159" t="s">
        <v>94</v>
      </c>
      <c r="J848" s="159"/>
      <c r="K848" s="160">
        <v>0</v>
      </c>
      <c r="L848" s="160">
        <v>0</v>
      </c>
      <c r="M848" s="161">
        <v>2</v>
      </c>
    </row>
    <row r="849" spans="1:13" x14ac:dyDescent="0.25">
      <c r="A849" s="162" t="s">
        <v>264</v>
      </c>
      <c r="B849" s="162" t="s">
        <v>109</v>
      </c>
      <c r="C849" s="162" t="s">
        <v>607</v>
      </c>
      <c r="D849" s="162" t="s">
        <v>1935</v>
      </c>
      <c r="E849" s="162" t="s">
        <v>1936</v>
      </c>
      <c r="F849" s="162" t="s">
        <v>1937</v>
      </c>
      <c r="G849" s="162" t="s">
        <v>87</v>
      </c>
      <c r="H849" s="162" t="s">
        <v>94</v>
      </c>
      <c r="I849" s="162" t="s">
        <v>94</v>
      </c>
      <c r="J849" s="162"/>
      <c r="K849" s="163">
        <v>0</v>
      </c>
      <c r="L849" s="163">
        <v>0</v>
      </c>
      <c r="M849" s="164">
        <v>1</v>
      </c>
    </row>
    <row r="850" spans="1:13" x14ac:dyDescent="0.25">
      <c r="A850" s="159" t="s">
        <v>264</v>
      </c>
      <c r="B850" s="159" t="s">
        <v>109</v>
      </c>
      <c r="C850" s="159" t="s">
        <v>863</v>
      </c>
      <c r="D850" s="159" t="s">
        <v>1938</v>
      </c>
      <c r="E850" s="159" t="s">
        <v>1939</v>
      </c>
      <c r="F850" s="159" t="s">
        <v>1940</v>
      </c>
      <c r="G850" s="159" t="s">
        <v>87</v>
      </c>
      <c r="H850" s="159" t="s">
        <v>94</v>
      </c>
      <c r="I850" s="159" t="s">
        <v>94</v>
      </c>
      <c r="J850" s="159"/>
      <c r="K850" s="160">
        <v>0</v>
      </c>
      <c r="L850" s="160">
        <v>0</v>
      </c>
      <c r="M850" s="161">
        <v>8</v>
      </c>
    </row>
    <row r="851" spans="1:13" x14ac:dyDescent="0.25">
      <c r="A851" s="162" t="s">
        <v>264</v>
      </c>
      <c r="B851" s="162" t="s">
        <v>109</v>
      </c>
      <c r="C851" s="162" t="s">
        <v>347</v>
      </c>
      <c r="D851" s="162" t="s">
        <v>465</v>
      </c>
      <c r="E851" s="162" t="s">
        <v>1941</v>
      </c>
      <c r="F851" s="162" t="s">
        <v>467</v>
      </c>
      <c r="G851" s="162" t="s">
        <v>1942</v>
      </c>
      <c r="H851" s="162" t="s">
        <v>91</v>
      </c>
      <c r="I851" s="162" t="s">
        <v>91</v>
      </c>
      <c r="J851" s="162" t="s">
        <v>276</v>
      </c>
      <c r="K851" s="163">
        <v>2</v>
      </c>
      <c r="L851" s="163">
        <v>0</v>
      </c>
      <c r="M851" s="164">
        <v>2</v>
      </c>
    </row>
    <row r="852" spans="1:13" x14ac:dyDescent="0.25">
      <c r="A852" s="159" t="s">
        <v>264</v>
      </c>
      <c r="B852" s="159" t="s">
        <v>109</v>
      </c>
      <c r="C852" s="159" t="s">
        <v>347</v>
      </c>
      <c r="D852" s="159" t="s">
        <v>468</v>
      </c>
      <c r="E852" s="159" t="s">
        <v>1943</v>
      </c>
      <c r="F852" s="159" t="s">
        <v>470</v>
      </c>
      <c r="G852" s="159" t="s">
        <v>1518</v>
      </c>
      <c r="H852" s="159" t="s">
        <v>91</v>
      </c>
      <c r="I852" s="159" t="s">
        <v>91</v>
      </c>
      <c r="J852" s="159" t="s">
        <v>276</v>
      </c>
      <c r="K852" s="160">
        <v>1</v>
      </c>
      <c r="L852" s="160">
        <v>0</v>
      </c>
      <c r="M852" s="161">
        <v>1</v>
      </c>
    </row>
    <row r="853" spans="1:13" x14ac:dyDescent="0.25">
      <c r="A853" s="162" t="s">
        <v>264</v>
      </c>
      <c r="B853" s="162" t="s">
        <v>109</v>
      </c>
      <c r="C853" s="162" t="s">
        <v>1196</v>
      </c>
      <c r="D853" s="162" t="s">
        <v>1499</v>
      </c>
      <c r="E853" s="162" t="s">
        <v>1944</v>
      </c>
      <c r="F853" s="162" t="s">
        <v>1501</v>
      </c>
      <c r="G853" s="162" t="s">
        <v>1518</v>
      </c>
      <c r="H853" s="162" t="s">
        <v>91</v>
      </c>
      <c r="I853" s="162" t="s">
        <v>91</v>
      </c>
      <c r="J853" s="162" t="s">
        <v>276</v>
      </c>
      <c r="K853" s="163">
        <v>0</v>
      </c>
      <c r="L853" s="163">
        <v>0</v>
      </c>
      <c r="M853" s="164">
        <v>0</v>
      </c>
    </row>
    <row r="854" spans="1:13" x14ac:dyDescent="0.25">
      <c r="A854" s="159" t="s">
        <v>264</v>
      </c>
      <c r="B854" s="159" t="s">
        <v>109</v>
      </c>
      <c r="C854" s="159" t="s">
        <v>503</v>
      </c>
      <c r="D854" s="159" t="s">
        <v>507</v>
      </c>
      <c r="E854" s="159" t="s">
        <v>1945</v>
      </c>
      <c r="F854" s="159" t="s">
        <v>509</v>
      </c>
      <c r="G854" s="159" t="s">
        <v>1942</v>
      </c>
      <c r="H854" s="159" t="s">
        <v>91</v>
      </c>
      <c r="I854" s="159" t="s">
        <v>91</v>
      </c>
      <c r="J854" s="159" t="s">
        <v>276</v>
      </c>
      <c r="K854" s="160">
        <v>2</v>
      </c>
      <c r="L854" s="160">
        <v>0</v>
      </c>
      <c r="M854" s="161">
        <v>2</v>
      </c>
    </row>
    <row r="855" spans="1:13" x14ac:dyDescent="0.25">
      <c r="A855" s="162" t="s">
        <v>264</v>
      </c>
      <c r="B855" s="162" t="s">
        <v>109</v>
      </c>
      <c r="C855" s="162" t="s">
        <v>353</v>
      </c>
      <c r="D855" s="162" t="s">
        <v>844</v>
      </c>
      <c r="E855" s="162" t="s">
        <v>1946</v>
      </c>
      <c r="F855" s="162" t="s">
        <v>1947</v>
      </c>
      <c r="G855" s="162" t="s">
        <v>840</v>
      </c>
      <c r="H855" s="162" t="s">
        <v>94</v>
      </c>
      <c r="I855" s="162" t="s">
        <v>94</v>
      </c>
      <c r="J855" s="162"/>
      <c r="K855" s="163">
        <v>0</v>
      </c>
      <c r="L855" s="163">
        <v>0</v>
      </c>
      <c r="M855" s="164">
        <v>2</v>
      </c>
    </row>
    <row r="856" spans="1:13" x14ac:dyDescent="0.25">
      <c r="A856" s="159" t="s">
        <v>264</v>
      </c>
      <c r="B856" s="159" t="s">
        <v>109</v>
      </c>
      <c r="C856" s="159" t="s">
        <v>353</v>
      </c>
      <c r="D856" s="159" t="s">
        <v>1948</v>
      </c>
      <c r="E856" s="159" t="s">
        <v>1949</v>
      </c>
      <c r="F856" s="159" t="s">
        <v>1950</v>
      </c>
      <c r="G856" s="159" t="s">
        <v>840</v>
      </c>
      <c r="H856" s="159" t="s">
        <v>94</v>
      </c>
      <c r="I856" s="159" t="s">
        <v>94</v>
      </c>
      <c r="J856" s="159" t="s">
        <v>276</v>
      </c>
      <c r="K856" s="160">
        <v>1</v>
      </c>
      <c r="L856" s="160">
        <v>0</v>
      </c>
      <c r="M856" s="161">
        <v>1</v>
      </c>
    </row>
    <row r="857" spans="1:13" x14ac:dyDescent="0.25">
      <c r="A857" s="162" t="s">
        <v>264</v>
      </c>
      <c r="B857" s="162" t="s">
        <v>109</v>
      </c>
      <c r="C857" s="162" t="s">
        <v>559</v>
      </c>
      <c r="D857" s="162" t="s">
        <v>1268</v>
      </c>
      <c r="E857" s="162" t="s">
        <v>1951</v>
      </c>
      <c r="F857" s="162" t="s">
        <v>1270</v>
      </c>
      <c r="G857" s="162" t="s">
        <v>1942</v>
      </c>
      <c r="H857" s="162" t="s">
        <v>91</v>
      </c>
      <c r="I857" s="162" t="s">
        <v>91</v>
      </c>
      <c r="J857" s="162" t="s">
        <v>276</v>
      </c>
      <c r="K857" s="163">
        <v>0</v>
      </c>
      <c r="L857" s="163">
        <v>0</v>
      </c>
      <c r="M857" s="164">
        <v>0</v>
      </c>
    </row>
    <row r="858" spans="1:13" x14ac:dyDescent="0.25">
      <c r="A858" s="159" t="s">
        <v>264</v>
      </c>
      <c r="B858" s="159" t="s">
        <v>109</v>
      </c>
      <c r="C858" s="159" t="s">
        <v>663</v>
      </c>
      <c r="D858" s="159" t="s">
        <v>1515</v>
      </c>
      <c r="E858" s="159" t="s">
        <v>1952</v>
      </c>
      <c r="F858" s="159" t="s">
        <v>1517</v>
      </c>
      <c r="G858" s="159" t="s">
        <v>1942</v>
      </c>
      <c r="H858" s="159" t="s">
        <v>91</v>
      </c>
      <c r="I858" s="159" t="s">
        <v>91</v>
      </c>
      <c r="J858" s="159" t="s">
        <v>276</v>
      </c>
      <c r="K858" s="160">
        <v>0</v>
      </c>
      <c r="L858" s="160">
        <v>0</v>
      </c>
      <c r="M858" s="161">
        <v>0</v>
      </c>
    </row>
    <row r="859" spans="1:13" x14ac:dyDescent="0.25">
      <c r="A859" s="162" t="s">
        <v>264</v>
      </c>
      <c r="B859" s="162" t="s">
        <v>109</v>
      </c>
      <c r="C859" s="162" t="s">
        <v>265</v>
      </c>
      <c r="D859" s="162" t="s">
        <v>762</v>
      </c>
      <c r="E859" s="162" t="s">
        <v>1953</v>
      </c>
      <c r="F859" s="162" t="s">
        <v>817</v>
      </c>
      <c r="G859" s="162" t="s">
        <v>125</v>
      </c>
      <c r="H859" s="162" t="s">
        <v>94</v>
      </c>
      <c r="I859" s="162" t="s">
        <v>94</v>
      </c>
      <c r="J859" s="162"/>
      <c r="K859" s="163">
        <v>0</v>
      </c>
      <c r="L859" s="163">
        <v>0</v>
      </c>
      <c r="M859" s="164">
        <v>19</v>
      </c>
    </row>
    <row r="860" spans="1:13" x14ac:dyDescent="0.25">
      <c r="A860" s="159" t="s">
        <v>264</v>
      </c>
      <c r="B860" s="159" t="s">
        <v>109</v>
      </c>
      <c r="C860" s="159" t="s">
        <v>347</v>
      </c>
      <c r="D860" s="159" t="s">
        <v>281</v>
      </c>
      <c r="E860" s="159" t="s">
        <v>1954</v>
      </c>
      <c r="F860" s="159" t="s">
        <v>349</v>
      </c>
      <c r="G860" s="159" t="s">
        <v>1955</v>
      </c>
      <c r="H860" s="159" t="s">
        <v>94</v>
      </c>
      <c r="I860" s="159" t="s">
        <v>94</v>
      </c>
      <c r="J860" s="159"/>
      <c r="K860" s="160">
        <v>0</v>
      </c>
      <c r="L860" s="160">
        <v>0</v>
      </c>
      <c r="M860" s="161">
        <v>18</v>
      </c>
    </row>
    <row r="861" spans="1:13" x14ac:dyDescent="0.25">
      <c r="A861" s="162" t="s">
        <v>264</v>
      </c>
      <c r="B861" s="162" t="s">
        <v>109</v>
      </c>
      <c r="C861" s="162" t="s">
        <v>347</v>
      </c>
      <c r="D861" s="162" t="s">
        <v>281</v>
      </c>
      <c r="E861" s="162" t="s">
        <v>1956</v>
      </c>
      <c r="F861" s="162" t="s">
        <v>349</v>
      </c>
      <c r="G861" s="162" t="s">
        <v>1957</v>
      </c>
      <c r="H861" s="162" t="s">
        <v>94</v>
      </c>
      <c r="I861" s="162" t="s">
        <v>94</v>
      </c>
      <c r="J861" s="162"/>
      <c r="K861" s="163">
        <v>0</v>
      </c>
      <c r="L861" s="163">
        <v>0</v>
      </c>
      <c r="M861" s="164">
        <v>17</v>
      </c>
    </row>
    <row r="862" spans="1:13" x14ac:dyDescent="0.25">
      <c r="A862" s="159" t="s">
        <v>264</v>
      </c>
      <c r="B862" s="159" t="s">
        <v>109</v>
      </c>
      <c r="C862" s="159" t="s">
        <v>347</v>
      </c>
      <c r="D862" s="159" t="s">
        <v>281</v>
      </c>
      <c r="E862" s="159" t="s">
        <v>1958</v>
      </c>
      <c r="F862" s="159" t="s">
        <v>349</v>
      </c>
      <c r="G862" s="159" t="s">
        <v>1959</v>
      </c>
      <c r="H862" s="159" t="s">
        <v>94</v>
      </c>
      <c r="I862" s="159" t="s">
        <v>94</v>
      </c>
      <c r="J862" s="159"/>
      <c r="K862" s="160">
        <v>0</v>
      </c>
      <c r="L862" s="160">
        <v>0</v>
      </c>
      <c r="M862" s="161">
        <v>12</v>
      </c>
    </row>
    <row r="863" spans="1:13" x14ac:dyDescent="0.25">
      <c r="A863" s="162" t="s">
        <v>264</v>
      </c>
      <c r="B863" s="162" t="s">
        <v>109</v>
      </c>
      <c r="C863" s="162" t="s">
        <v>503</v>
      </c>
      <c r="D863" s="162" t="s">
        <v>507</v>
      </c>
      <c r="E863" s="162" t="s">
        <v>1960</v>
      </c>
      <c r="F863" s="162" t="s">
        <v>509</v>
      </c>
      <c r="G863" s="162" t="s">
        <v>1961</v>
      </c>
      <c r="H863" s="162" t="s">
        <v>91</v>
      </c>
      <c r="I863" s="162" t="s">
        <v>91</v>
      </c>
      <c r="J863" s="162" t="s">
        <v>276</v>
      </c>
      <c r="K863" s="163">
        <v>0</v>
      </c>
      <c r="L863" s="163">
        <v>0</v>
      </c>
      <c r="M863" s="164">
        <v>0</v>
      </c>
    </row>
    <row r="864" spans="1:13" x14ac:dyDescent="0.25">
      <c r="A864" s="159" t="s">
        <v>264</v>
      </c>
      <c r="B864" s="159" t="s">
        <v>109</v>
      </c>
      <c r="C864" s="159" t="s">
        <v>347</v>
      </c>
      <c r="D864" s="159" t="s">
        <v>465</v>
      </c>
      <c r="E864" s="159" t="s">
        <v>1962</v>
      </c>
      <c r="F864" s="159" t="s">
        <v>467</v>
      </c>
      <c r="G864" s="159" t="s">
        <v>1961</v>
      </c>
      <c r="H864" s="159" t="s">
        <v>91</v>
      </c>
      <c r="I864" s="159" t="s">
        <v>91</v>
      </c>
      <c r="J864" s="159" t="s">
        <v>276</v>
      </c>
      <c r="K864" s="160">
        <v>3</v>
      </c>
      <c r="L864" s="160">
        <v>0</v>
      </c>
      <c r="M864" s="161">
        <v>3</v>
      </c>
    </row>
    <row r="865" spans="1:13" x14ac:dyDescent="0.25">
      <c r="A865" s="162" t="s">
        <v>264</v>
      </c>
      <c r="B865" s="162" t="s">
        <v>109</v>
      </c>
      <c r="C865" s="162" t="s">
        <v>265</v>
      </c>
      <c r="D865" s="162" t="s">
        <v>516</v>
      </c>
      <c r="E865" s="162" t="s">
        <v>1963</v>
      </c>
      <c r="F865" s="162" t="s">
        <v>518</v>
      </c>
      <c r="G865" s="162" t="s">
        <v>567</v>
      </c>
      <c r="H865" s="162" t="s">
        <v>91</v>
      </c>
      <c r="I865" s="162" t="s">
        <v>94</v>
      </c>
      <c r="J865" s="162"/>
      <c r="K865" s="163">
        <v>0</v>
      </c>
      <c r="L865" s="163">
        <v>0</v>
      </c>
      <c r="M865" s="164">
        <v>0</v>
      </c>
    </row>
    <row r="866" spans="1:13" x14ac:dyDescent="0.25">
      <c r="A866" s="159" t="s">
        <v>264</v>
      </c>
      <c r="B866" s="159" t="s">
        <v>109</v>
      </c>
      <c r="C866" s="159" t="s">
        <v>265</v>
      </c>
      <c r="D866" s="159" t="s">
        <v>516</v>
      </c>
      <c r="E866" s="159" t="s">
        <v>1964</v>
      </c>
      <c r="F866" s="159" t="s">
        <v>518</v>
      </c>
      <c r="G866" s="159" t="s">
        <v>575</v>
      </c>
      <c r="H866" s="159" t="s">
        <v>91</v>
      </c>
      <c r="I866" s="159" t="s">
        <v>94</v>
      </c>
      <c r="J866" s="159"/>
      <c r="K866" s="160">
        <v>0</v>
      </c>
      <c r="L866" s="160">
        <v>0</v>
      </c>
      <c r="M866" s="161">
        <v>1</v>
      </c>
    </row>
    <row r="867" spans="1:13" x14ac:dyDescent="0.25">
      <c r="A867" s="162" t="s">
        <v>264</v>
      </c>
      <c r="B867" s="162" t="s">
        <v>109</v>
      </c>
      <c r="C867" s="162" t="s">
        <v>607</v>
      </c>
      <c r="D867" s="162" t="s">
        <v>1965</v>
      </c>
      <c r="E867" s="162" t="s">
        <v>1966</v>
      </c>
      <c r="F867" s="162" t="s">
        <v>1967</v>
      </c>
      <c r="G867" s="162" t="s">
        <v>87</v>
      </c>
      <c r="H867" s="162" t="s">
        <v>94</v>
      </c>
      <c r="I867" s="162" t="s">
        <v>94</v>
      </c>
      <c r="J867" s="162"/>
      <c r="K867" s="163">
        <v>0</v>
      </c>
      <c r="L867" s="163">
        <v>0</v>
      </c>
      <c r="M867" s="164">
        <v>1</v>
      </c>
    </row>
    <row r="868" spans="1:13" x14ac:dyDescent="0.25">
      <c r="A868" s="159" t="s">
        <v>264</v>
      </c>
      <c r="B868" s="159" t="s">
        <v>109</v>
      </c>
      <c r="C868" s="159" t="s">
        <v>265</v>
      </c>
      <c r="D868" s="159" t="s">
        <v>603</v>
      </c>
      <c r="E868" s="159" t="s">
        <v>1968</v>
      </c>
      <c r="F868" s="159" t="s">
        <v>605</v>
      </c>
      <c r="G868" s="159" t="s">
        <v>599</v>
      </c>
      <c r="H868" s="159" t="s">
        <v>91</v>
      </c>
      <c r="I868" s="159" t="s">
        <v>94</v>
      </c>
      <c r="J868" s="159"/>
      <c r="K868" s="160">
        <v>0</v>
      </c>
      <c r="L868" s="160">
        <v>0</v>
      </c>
      <c r="M868" s="161">
        <v>1</v>
      </c>
    </row>
    <row r="869" spans="1:13" x14ac:dyDescent="0.25">
      <c r="A869" s="162" t="s">
        <v>264</v>
      </c>
      <c r="B869" s="162" t="s">
        <v>109</v>
      </c>
      <c r="C869" s="162" t="s">
        <v>265</v>
      </c>
      <c r="D869" s="162" t="s">
        <v>603</v>
      </c>
      <c r="E869" s="162" t="s">
        <v>1969</v>
      </c>
      <c r="F869" s="162" t="s">
        <v>605</v>
      </c>
      <c r="G869" s="162" t="s">
        <v>565</v>
      </c>
      <c r="H869" s="162" t="s">
        <v>91</v>
      </c>
      <c r="I869" s="162" t="s">
        <v>94</v>
      </c>
      <c r="J869" s="162"/>
      <c r="K869" s="163">
        <v>0</v>
      </c>
      <c r="L869" s="163">
        <v>0</v>
      </c>
      <c r="M869" s="164">
        <v>1</v>
      </c>
    </row>
    <row r="870" spans="1:13" x14ac:dyDescent="0.25">
      <c r="A870" s="159" t="s">
        <v>264</v>
      </c>
      <c r="B870" s="159" t="s">
        <v>109</v>
      </c>
      <c r="C870" s="159" t="s">
        <v>353</v>
      </c>
      <c r="D870" s="159" t="s">
        <v>1970</v>
      </c>
      <c r="E870" s="159" t="s">
        <v>1971</v>
      </c>
      <c r="F870" s="159" t="s">
        <v>1972</v>
      </c>
      <c r="G870" s="159" t="s">
        <v>840</v>
      </c>
      <c r="H870" s="159" t="s">
        <v>94</v>
      </c>
      <c r="I870" s="159" t="s">
        <v>94</v>
      </c>
      <c r="J870" s="159"/>
      <c r="K870" s="160">
        <v>0</v>
      </c>
      <c r="L870" s="160">
        <v>0</v>
      </c>
      <c r="M870" s="161">
        <v>5</v>
      </c>
    </row>
    <row r="871" spans="1:13" x14ac:dyDescent="0.25">
      <c r="A871" s="162" t="s">
        <v>264</v>
      </c>
      <c r="B871" s="162" t="s">
        <v>109</v>
      </c>
      <c r="C871" s="162" t="s">
        <v>1414</v>
      </c>
      <c r="D871" s="162" t="s">
        <v>1484</v>
      </c>
      <c r="E871" s="162" t="s">
        <v>1973</v>
      </c>
      <c r="F871" s="162" t="s">
        <v>1474</v>
      </c>
      <c r="G871" s="162" t="s">
        <v>125</v>
      </c>
      <c r="H871" s="162" t="s">
        <v>94</v>
      </c>
      <c r="I871" s="162" t="s">
        <v>94</v>
      </c>
      <c r="J871" s="162"/>
      <c r="K871" s="163">
        <v>0</v>
      </c>
      <c r="L871" s="163">
        <v>0</v>
      </c>
      <c r="M871" s="164">
        <v>0</v>
      </c>
    </row>
    <row r="872" spans="1:13" x14ac:dyDescent="0.25">
      <c r="A872" s="159" t="s">
        <v>264</v>
      </c>
      <c r="B872" s="159" t="s">
        <v>109</v>
      </c>
      <c r="C872" s="159" t="s">
        <v>1596</v>
      </c>
      <c r="D872" s="159" t="s">
        <v>723</v>
      </c>
      <c r="E872" s="159" t="s">
        <v>1974</v>
      </c>
      <c r="F872" s="159" t="s">
        <v>1975</v>
      </c>
      <c r="G872" s="159" t="s">
        <v>87</v>
      </c>
      <c r="H872" s="159" t="s">
        <v>94</v>
      </c>
      <c r="I872" s="159" t="s">
        <v>94</v>
      </c>
      <c r="J872" s="159"/>
      <c r="K872" s="160">
        <v>0</v>
      </c>
      <c r="L872" s="160">
        <v>0</v>
      </c>
      <c r="M872" s="161">
        <v>14</v>
      </c>
    </row>
    <row r="873" spans="1:13" x14ac:dyDescent="0.25">
      <c r="A873" s="162" t="s">
        <v>264</v>
      </c>
      <c r="B873" s="162" t="s">
        <v>109</v>
      </c>
      <c r="C873" s="162" t="s">
        <v>1596</v>
      </c>
      <c r="D873" s="162" t="s">
        <v>723</v>
      </c>
      <c r="E873" s="162" t="s">
        <v>1976</v>
      </c>
      <c r="F873" s="162" t="s">
        <v>1975</v>
      </c>
      <c r="G873" s="162" t="s">
        <v>125</v>
      </c>
      <c r="H873" s="162" t="s">
        <v>94</v>
      </c>
      <c r="I873" s="162" t="s">
        <v>94</v>
      </c>
      <c r="J873" s="162"/>
      <c r="K873" s="163">
        <v>0</v>
      </c>
      <c r="L873" s="163">
        <v>0</v>
      </c>
      <c r="M873" s="164">
        <v>39</v>
      </c>
    </row>
    <row r="874" spans="1:13" x14ac:dyDescent="0.25">
      <c r="A874" s="159" t="s">
        <v>264</v>
      </c>
      <c r="B874" s="159" t="s">
        <v>109</v>
      </c>
      <c r="C874" s="159" t="s">
        <v>1596</v>
      </c>
      <c r="D874" s="159" t="s">
        <v>723</v>
      </c>
      <c r="E874" s="159" t="s">
        <v>1977</v>
      </c>
      <c r="F874" s="159" t="s">
        <v>1975</v>
      </c>
      <c r="G874" s="159" t="s">
        <v>139</v>
      </c>
      <c r="H874" s="159" t="s">
        <v>94</v>
      </c>
      <c r="I874" s="159" t="s">
        <v>94</v>
      </c>
      <c r="J874" s="159"/>
      <c r="K874" s="160">
        <v>0</v>
      </c>
      <c r="L874" s="160">
        <v>0</v>
      </c>
      <c r="M874" s="161">
        <v>39</v>
      </c>
    </row>
    <row r="875" spans="1:13" x14ac:dyDescent="0.25">
      <c r="A875" s="162" t="s">
        <v>264</v>
      </c>
      <c r="B875" s="162" t="s">
        <v>109</v>
      </c>
      <c r="C875" s="162" t="s">
        <v>1596</v>
      </c>
      <c r="D875" s="162" t="s">
        <v>723</v>
      </c>
      <c r="E875" s="162" t="s">
        <v>1978</v>
      </c>
      <c r="F875" s="162" t="s">
        <v>1975</v>
      </c>
      <c r="G875" s="162" t="s">
        <v>148</v>
      </c>
      <c r="H875" s="162" t="s">
        <v>94</v>
      </c>
      <c r="I875" s="162" t="s">
        <v>94</v>
      </c>
      <c r="J875" s="162"/>
      <c r="K875" s="163">
        <v>0</v>
      </c>
      <c r="L875" s="163">
        <v>0</v>
      </c>
      <c r="M875" s="164">
        <v>14</v>
      </c>
    </row>
    <row r="876" spans="1:13" x14ac:dyDescent="0.25">
      <c r="A876" s="159" t="s">
        <v>264</v>
      </c>
      <c r="B876" s="159" t="s">
        <v>109</v>
      </c>
      <c r="C876" s="159" t="s">
        <v>1596</v>
      </c>
      <c r="D876" s="159" t="s">
        <v>723</v>
      </c>
      <c r="E876" s="159" t="s">
        <v>1979</v>
      </c>
      <c r="F876" s="159" t="s">
        <v>1975</v>
      </c>
      <c r="G876" s="159" t="s">
        <v>168</v>
      </c>
      <c r="H876" s="159" t="s">
        <v>94</v>
      </c>
      <c r="I876" s="159" t="s">
        <v>94</v>
      </c>
      <c r="J876" s="159"/>
      <c r="K876" s="160">
        <v>0</v>
      </c>
      <c r="L876" s="160">
        <v>0</v>
      </c>
      <c r="M876" s="161">
        <v>35</v>
      </c>
    </row>
    <row r="877" spans="1:13" x14ac:dyDescent="0.25">
      <c r="A877" s="162" t="s">
        <v>264</v>
      </c>
      <c r="B877" s="162" t="s">
        <v>109</v>
      </c>
      <c r="C877" s="162" t="s">
        <v>1596</v>
      </c>
      <c r="D877" s="162" t="s">
        <v>723</v>
      </c>
      <c r="E877" s="162" t="s">
        <v>1980</v>
      </c>
      <c r="F877" s="162" t="s">
        <v>1975</v>
      </c>
      <c r="G877" s="162" t="s">
        <v>173</v>
      </c>
      <c r="H877" s="162" t="s">
        <v>94</v>
      </c>
      <c r="I877" s="162" t="s">
        <v>94</v>
      </c>
      <c r="J877" s="162"/>
      <c r="K877" s="163">
        <v>0</v>
      </c>
      <c r="L877" s="163">
        <v>0</v>
      </c>
      <c r="M877" s="164">
        <v>24</v>
      </c>
    </row>
    <row r="878" spans="1:13" x14ac:dyDescent="0.25">
      <c r="A878" s="159" t="s">
        <v>264</v>
      </c>
      <c r="B878" s="159" t="s">
        <v>109</v>
      </c>
      <c r="C878" s="159" t="s">
        <v>1596</v>
      </c>
      <c r="D878" s="159" t="s">
        <v>723</v>
      </c>
      <c r="E878" s="159" t="s">
        <v>1981</v>
      </c>
      <c r="F878" s="159" t="s">
        <v>1975</v>
      </c>
      <c r="G878" s="159" t="s">
        <v>180</v>
      </c>
      <c r="H878" s="159" t="s">
        <v>94</v>
      </c>
      <c r="I878" s="159" t="s">
        <v>94</v>
      </c>
      <c r="J878" s="159"/>
      <c r="K878" s="160">
        <v>0</v>
      </c>
      <c r="L878" s="160">
        <v>0</v>
      </c>
      <c r="M878" s="161">
        <v>15</v>
      </c>
    </row>
    <row r="879" spans="1:13" x14ac:dyDescent="0.25">
      <c r="A879" s="162" t="s">
        <v>264</v>
      </c>
      <c r="B879" s="162" t="s">
        <v>109</v>
      </c>
      <c r="C879" s="162" t="s">
        <v>1596</v>
      </c>
      <c r="D879" s="162" t="s">
        <v>723</v>
      </c>
      <c r="E879" s="162" t="s">
        <v>1982</v>
      </c>
      <c r="F879" s="162" t="s">
        <v>1975</v>
      </c>
      <c r="G879" s="162" t="s">
        <v>181</v>
      </c>
      <c r="H879" s="162" t="s">
        <v>94</v>
      </c>
      <c r="I879" s="162" t="s">
        <v>94</v>
      </c>
      <c r="J879" s="162"/>
      <c r="K879" s="163">
        <v>0</v>
      </c>
      <c r="L879" s="163">
        <v>0</v>
      </c>
      <c r="M879" s="164">
        <v>25</v>
      </c>
    </row>
    <row r="880" spans="1:13" x14ac:dyDescent="0.25">
      <c r="A880" s="159" t="s">
        <v>264</v>
      </c>
      <c r="B880" s="159" t="s">
        <v>109</v>
      </c>
      <c r="C880" s="159" t="s">
        <v>1596</v>
      </c>
      <c r="D880" s="159" t="s">
        <v>723</v>
      </c>
      <c r="E880" s="159" t="s">
        <v>1983</v>
      </c>
      <c r="F880" s="159" t="s">
        <v>1975</v>
      </c>
      <c r="G880" s="159" t="s">
        <v>184</v>
      </c>
      <c r="H880" s="159" t="s">
        <v>94</v>
      </c>
      <c r="I880" s="159" t="s">
        <v>94</v>
      </c>
      <c r="J880" s="159"/>
      <c r="K880" s="160">
        <v>0</v>
      </c>
      <c r="L880" s="160">
        <v>0</v>
      </c>
      <c r="M880" s="161">
        <v>25</v>
      </c>
    </row>
    <row r="881" spans="1:13" x14ac:dyDescent="0.25">
      <c r="A881" s="162" t="s">
        <v>264</v>
      </c>
      <c r="B881" s="162" t="s">
        <v>109</v>
      </c>
      <c r="C881" s="162" t="s">
        <v>1596</v>
      </c>
      <c r="D881" s="162" t="s">
        <v>723</v>
      </c>
      <c r="E881" s="162" t="s">
        <v>1984</v>
      </c>
      <c r="F881" s="162" t="s">
        <v>1975</v>
      </c>
      <c r="G881" s="162" t="s">
        <v>388</v>
      </c>
      <c r="H881" s="162" t="s">
        <v>94</v>
      </c>
      <c r="I881" s="162" t="s">
        <v>94</v>
      </c>
      <c r="J881" s="162"/>
      <c r="K881" s="163">
        <v>0</v>
      </c>
      <c r="L881" s="163">
        <v>0</v>
      </c>
      <c r="M881" s="164">
        <v>26</v>
      </c>
    </row>
    <row r="882" spans="1:13" x14ac:dyDescent="0.25">
      <c r="A882" s="159" t="s">
        <v>264</v>
      </c>
      <c r="B882" s="159" t="s">
        <v>109</v>
      </c>
      <c r="C882" s="159" t="s">
        <v>1596</v>
      </c>
      <c r="D882" s="159" t="s">
        <v>723</v>
      </c>
      <c r="E882" s="159" t="s">
        <v>1985</v>
      </c>
      <c r="F882" s="159" t="s">
        <v>1975</v>
      </c>
      <c r="G882" s="159" t="s">
        <v>392</v>
      </c>
      <c r="H882" s="159" t="s">
        <v>94</v>
      </c>
      <c r="I882" s="159" t="s">
        <v>94</v>
      </c>
      <c r="J882" s="159"/>
      <c r="K882" s="160">
        <v>0</v>
      </c>
      <c r="L882" s="160">
        <v>0</v>
      </c>
      <c r="M882" s="161">
        <v>29</v>
      </c>
    </row>
    <row r="883" spans="1:13" x14ac:dyDescent="0.25">
      <c r="A883" s="162" t="s">
        <v>264</v>
      </c>
      <c r="B883" s="162" t="s">
        <v>109</v>
      </c>
      <c r="C883" s="162" t="s">
        <v>1596</v>
      </c>
      <c r="D883" s="162" t="s">
        <v>723</v>
      </c>
      <c r="E883" s="162" t="s">
        <v>1986</v>
      </c>
      <c r="F883" s="162" t="s">
        <v>1975</v>
      </c>
      <c r="G883" s="162" t="s">
        <v>216</v>
      </c>
      <c r="H883" s="162" t="s">
        <v>94</v>
      </c>
      <c r="I883" s="162" t="s">
        <v>94</v>
      </c>
      <c r="J883" s="162"/>
      <c r="K883" s="163">
        <v>0</v>
      </c>
      <c r="L883" s="163">
        <v>0</v>
      </c>
      <c r="M883" s="164">
        <v>29</v>
      </c>
    </row>
    <row r="884" spans="1:13" x14ac:dyDescent="0.25">
      <c r="A884" s="159" t="s">
        <v>264</v>
      </c>
      <c r="B884" s="159" t="s">
        <v>109</v>
      </c>
      <c r="C884" s="159" t="s">
        <v>1596</v>
      </c>
      <c r="D884" s="159" t="s">
        <v>723</v>
      </c>
      <c r="E884" s="159" t="s">
        <v>1987</v>
      </c>
      <c r="F884" s="159" t="s">
        <v>1975</v>
      </c>
      <c r="G884" s="159" t="s">
        <v>224</v>
      </c>
      <c r="H884" s="159" t="s">
        <v>94</v>
      </c>
      <c r="I884" s="159" t="s">
        <v>94</v>
      </c>
      <c r="J884" s="159"/>
      <c r="K884" s="160">
        <v>0</v>
      </c>
      <c r="L884" s="160">
        <v>0</v>
      </c>
      <c r="M884" s="161">
        <v>14</v>
      </c>
    </row>
    <row r="885" spans="1:13" x14ac:dyDescent="0.25">
      <c r="A885" s="162" t="s">
        <v>264</v>
      </c>
      <c r="B885" s="162" t="s">
        <v>109</v>
      </c>
      <c r="C885" s="162" t="s">
        <v>1596</v>
      </c>
      <c r="D885" s="162" t="s">
        <v>723</v>
      </c>
      <c r="E885" s="162" t="s">
        <v>1988</v>
      </c>
      <c r="F885" s="162" t="s">
        <v>1975</v>
      </c>
      <c r="G885" s="162" t="s">
        <v>415</v>
      </c>
      <c r="H885" s="162" t="s">
        <v>94</v>
      </c>
      <c r="I885" s="162" t="s">
        <v>94</v>
      </c>
      <c r="J885" s="162"/>
      <c r="K885" s="163">
        <v>0</v>
      </c>
      <c r="L885" s="163">
        <v>0</v>
      </c>
      <c r="M885" s="164">
        <v>33</v>
      </c>
    </row>
    <row r="886" spans="1:13" x14ac:dyDescent="0.25">
      <c r="A886" s="159" t="s">
        <v>264</v>
      </c>
      <c r="B886" s="159" t="s">
        <v>109</v>
      </c>
      <c r="C886" s="159" t="s">
        <v>1596</v>
      </c>
      <c r="D886" s="159" t="s">
        <v>723</v>
      </c>
      <c r="E886" s="159" t="s">
        <v>1989</v>
      </c>
      <c r="F886" s="159" t="s">
        <v>1975</v>
      </c>
      <c r="G886" s="159" t="s">
        <v>1920</v>
      </c>
      <c r="H886" s="159" t="s">
        <v>94</v>
      </c>
      <c r="I886" s="159" t="s">
        <v>94</v>
      </c>
      <c r="J886" s="159"/>
      <c r="K886" s="160">
        <v>0</v>
      </c>
      <c r="L886" s="160">
        <v>0</v>
      </c>
      <c r="M886" s="161">
        <v>20</v>
      </c>
    </row>
    <row r="887" spans="1:13" x14ac:dyDescent="0.25">
      <c r="A887" s="162" t="s">
        <v>264</v>
      </c>
      <c r="B887" s="162" t="s">
        <v>109</v>
      </c>
      <c r="C887" s="162" t="s">
        <v>1596</v>
      </c>
      <c r="D887" s="162" t="s">
        <v>723</v>
      </c>
      <c r="E887" s="162" t="s">
        <v>1990</v>
      </c>
      <c r="F887" s="162" t="s">
        <v>1975</v>
      </c>
      <c r="G887" s="162" t="s">
        <v>1955</v>
      </c>
      <c r="H887" s="162" t="s">
        <v>94</v>
      </c>
      <c r="I887" s="162" t="s">
        <v>94</v>
      </c>
      <c r="J887" s="162"/>
      <c r="K887" s="163">
        <v>0</v>
      </c>
      <c r="L887" s="163">
        <v>0</v>
      </c>
      <c r="M887" s="164">
        <v>23</v>
      </c>
    </row>
    <row r="888" spans="1:13" x14ac:dyDescent="0.25">
      <c r="A888" s="159" t="s">
        <v>264</v>
      </c>
      <c r="B888" s="159" t="s">
        <v>109</v>
      </c>
      <c r="C888" s="159" t="s">
        <v>559</v>
      </c>
      <c r="D888" s="159" t="s">
        <v>1268</v>
      </c>
      <c r="E888" s="159" t="s">
        <v>1991</v>
      </c>
      <c r="F888" s="159" t="s">
        <v>1270</v>
      </c>
      <c r="G888" s="159" t="s">
        <v>1244</v>
      </c>
      <c r="H888" s="159" t="s">
        <v>91</v>
      </c>
      <c r="I888" s="159" t="s">
        <v>91</v>
      </c>
      <c r="J888" s="159" t="s">
        <v>276</v>
      </c>
      <c r="K888" s="160">
        <v>1</v>
      </c>
      <c r="L888" s="160">
        <v>0</v>
      </c>
      <c r="M888" s="161">
        <v>1</v>
      </c>
    </row>
    <row r="889" spans="1:13" x14ac:dyDescent="0.25">
      <c r="A889" s="162" t="s">
        <v>264</v>
      </c>
      <c r="B889" s="162" t="s">
        <v>109</v>
      </c>
      <c r="C889" s="162" t="s">
        <v>347</v>
      </c>
      <c r="D889" s="162" t="s">
        <v>465</v>
      </c>
      <c r="E889" s="162" t="s">
        <v>1992</v>
      </c>
      <c r="F889" s="162" t="s">
        <v>467</v>
      </c>
      <c r="G889" s="162" t="s">
        <v>1259</v>
      </c>
      <c r="H889" s="162" t="s">
        <v>91</v>
      </c>
      <c r="I889" s="162" t="s">
        <v>91</v>
      </c>
      <c r="J889" s="162" t="s">
        <v>276</v>
      </c>
      <c r="K889" s="163">
        <v>0</v>
      </c>
      <c r="L889" s="163">
        <v>0</v>
      </c>
      <c r="M889" s="164">
        <v>0</v>
      </c>
    </row>
    <row r="890" spans="1:13" x14ac:dyDescent="0.25">
      <c r="A890" s="159" t="s">
        <v>264</v>
      </c>
      <c r="B890" s="159" t="s">
        <v>109</v>
      </c>
      <c r="C890" s="159" t="s">
        <v>347</v>
      </c>
      <c r="D890" s="159" t="s">
        <v>468</v>
      </c>
      <c r="E890" s="159" t="s">
        <v>1993</v>
      </c>
      <c r="F890" s="159" t="s">
        <v>470</v>
      </c>
      <c r="G890" s="159" t="s">
        <v>1942</v>
      </c>
      <c r="H890" s="159" t="s">
        <v>91</v>
      </c>
      <c r="I890" s="159" t="s">
        <v>91</v>
      </c>
      <c r="J890" s="159" t="s">
        <v>276</v>
      </c>
      <c r="K890" s="160">
        <v>2</v>
      </c>
      <c r="L890" s="160">
        <v>0</v>
      </c>
      <c r="M890" s="161">
        <v>2</v>
      </c>
    </row>
    <row r="891" spans="1:13" x14ac:dyDescent="0.25">
      <c r="A891" s="162" t="s">
        <v>264</v>
      </c>
      <c r="B891" s="162" t="s">
        <v>109</v>
      </c>
      <c r="C891" s="162" t="s">
        <v>663</v>
      </c>
      <c r="D891" s="162" t="s">
        <v>1515</v>
      </c>
      <c r="E891" s="162" t="s">
        <v>1994</v>
      </c>
      <c r="F891" s="162" t="s">
        <v>1517</v>
      </c>
      <c r="G891" s="162" t="s">
        <v>1244</v>
      </c>
      <c r="H891" s="162" t="s">
        <v>91</v>
      </c>
      <c r="I891" s="162" t="s">
        <v>91</v>
      </c>
      <c r="J891" s="162" t="s">
        <v>276</v>
      </c>
      <c r="K891" s="163">
        <v>0</v>
      </c>
      <c r="L891" s="163">
        <v>0</v>
      </c>
      <c r="M891" s="164">
        <v>0</v>
      </c>
    </row>
    <row r="892" spans="1:13" x14ac:dyDescent="0.25">
      <c r="A892" s="159" t="s">
        <v>264</v>
      </c>
      <c r="B892" s="159" t="s">
        <v>109</v>
      </c>
      <c r="C892" s="159" t="s">
        <v>277</v>
      </c>
      <c r="D892" s="159" t="s">
        <v>281</v>
      </c>
      <c r="E892" s="159" t="s">
        <v>1995</v>
      </c>
      <c r="F892" s="159" t="s">
        <v>140</v>
      </c>
      <c r="G892" s="159" t="s">
        <v>1996</v>
      </c>
      <c r="H892" s="159" t="s">
        <v>91</v>
      </c>
      <c r="I892" s="159" t="s">
        <v>91</v>
      </c>
      <c r="J892" s="159" t="s">
        <v>276</v>
      </c>
      <c r="K892" s="160">
        <v>1</v>
      </c>
      <c r="L892" s="160">
        <v>0</v>
      </c>
      <c r="M892" s="161">
        <v>1</v>
      </c>
    </row>
    <row r="893" spans="1:13" x14ac:dyDescent="0.25">
      <c r="A893" s="162" t="s">
        <v>264</v>
      </c>
      <c r="B893" s="162" t="s">
        <v>109</v>
      </c>
      <c r="C893" s="162" t="s">
        <v>277</v>
      </c>
      <c r="D893" s="162" t="s">
        <v>281</v>
      </c>
      <c r="E893" s="162" t="s">
        <v>1997</v>
      </c>
      <c r="F893" s="162" t="s">
        <v>140</v>
      </c>
      <c r="G893" s="162" t="s">
        <v>1299</v>
      </c>
      <c r="H893" s="162" t="s">
        <v>91</v>
      </c>
      <c r="I893" s="162" t="s">
        <v>91</v>
      </c>
      <c r="J893" s="162" t="s">
        <v>276</v>
      </c>
      <c r="K893" s="163">
        <v>0</v>
      </c>
      <c r="L893" s="163">
        <v>0</v>
      </c>
      <c r="M893" s="164">
        <v>0</v>
      </c>
    </row>
    <row r="894" spans="1:13" x14ac:dyDescent="0.25">
      <c r="A894" s="159" t="s">
        <v>264</v>
      </c>
      <c r="B894" s="159" t="s">
        <v>109</v>
      </c>
      <c r="C894" s="159" t="s">
        <v>503</v>
      </c>
      <c r="D894" s="159" t="s">
        <v>266</v>
      </c>
      <c r="E894" s="159" t="s">
        <v>1998</v>
      </c>
      <c r="F894" s="159" t="s">
        <v>1548</v>
      </c>
      <c r="G894" s="159" t="s">
        <v>1942</v>
      </c>
      <c r="H894" s="159" t="s">
        <v>91</v>
      </c>
      <c r="I894" s="159" t="s">
        <v>91</v>
      </c>
      <c r="J894" s="159" t="s">
        <v>276</v>
      </c>
      <c r="K894" s="160">
        <v>0</v>
      </c>
      <c r="L894" s="160">
        <v>0</v>
      </c>
      <c r="M894" s="161">
        <v>0</v>
      </c>
    </row>
    <row r="895" spans="1:13" x14ac:dyDescent="0.25">
      <c r="A895" s="162" t="s">
        <v>264</v>
      </c>
      <c r="B895" s="162" t="s">
        <v>109</v>
      </c>
      <c r="C895" s="162" t="s">
        <v>1271</v>
      </c>
      <c r="D895" s="162" t="s">
        <v>571</v>
      </c>
      <c r="E895" s="162" t="s">
        <v>1999</v>
      </c>
      <c r="F895" s="162" t="s">
        <v>1273</v>
      </c>
      <c r="G895" s="162" t="s">
        <v>1299</v>
      </c>
      <c r="H895" s="162" t="s">
        <v>91</v>
      </c>
      <c r="I895" s="162" t="s">
        <v>91</v>
      </c>
      <c r="J895" s="162" t="s">
        <v>276</v>
      </c>
      <c r="K895" s="163">
        <v>1</v>
      </c>
      <c r="L895" s="163">
        <v>0</v>
      </c>
      <c r="M895" s="164">
        <v>1</v>
      </c>
    </row>
    <row r="896" spans="1:13" x14ac:dyDescent="0.25">
      <c r="A896" s="159" t="s">
        <v>264</v>
      </c>
      <c r="B896" s="159" t="s">
        <v>109</v>
      </c>
      <c r="C896" s="159" t="s">
        <v>1508</v>
      </c>
      <c r="D896" s="159" t="s">
        <v>624</v>
      </c>
      <c r="E896" s="159" t="s">
        <v>2000</v>
      </c>
      <c r="F896" s="159" t="s">
        <v>1510</v>
      </c>
      <c r="G896" s="159" t="s">
        <v>1299</v>
      </c>
      <c r="H896" s="159" t="s">
        <v>91</v>
      </c>
      <c r="I896" s="159" t="s">
        <v>91</v>
      </c>
      <c r="J896" s="159" t="s">
        <v>276</v>
      </c>
      <c r="K896" s="160">
        <v>0</v>
      </c>
      <c r="L896" s="160">
        <v>0</v>
      </c>
      <c r="M896" s="161">
        <v>0</v>
      </c>
    </row>
    <row r="897" spans="1:13" x14ac:dyDescent="0.25">
      <c r="A897" s="162" t="s">
        <v>264</v>
      </c>
      <c r="B897" s="162" t="s">
        <v>109</v>
      </c>
      <c r="C897" s="162" t="s">
        <v>867</v>
      </c>
      <c r="D897" s="162" t="s">
        <v>281</v>
      </c>
      <c r="E897" s="162" t="s">
        <v>2001</v>
      </c>
      <c r="F897" s="162" t="s">
        <v>89</v>
      </c>
      <c r="G897" s="162" t="s">
        <v>2002</v>
      </c>
      <c r="H897" s="162" t="s">
        <v>91</v>
      </c>
      <c r="I897" s="162" t="s">
        <v>91</v>
      </c>
      <c r="J897" s="162" t="s">
        <v>276</v>
      </c>
      <c r="K897" s="163">
        <v>0</v>
      </c>
      <c r="L897" s="163">
        <v>0</v>
      </c>
      <c r="M897" s="164">
        <v>0</v>
      </c>
    </row>
    <row r="898" spans="1:13" x14ac:dyDescent="0.25">
      <c r="A898" s="159" t="s">
        <v>264</v>
      </c>
      <c r="B898" s="159" t="s">
        <v>109</v>
      </c>
      <c r="C898" s="159" t="s">
        <v>347</v>
      </c>
      <c r="D898" s="159" t="s">
        <v>456</v>
      </c>
      <c r="E898" s="159" t="s">
        <v>2003</v>
      </c>
      <c r="F898" s="159" t="s">
        <v>187</v>
      </c>
      <c r="G898" s="159" t="s">
        <v>1942</v>
      </c>
      <c r="H898" s="159" t="s">
        <v>91</v>
      </c>
      <c r="I898" s="159" t="s">
        <v>91</v>
      </c>
      <c r="J898" s="159" t="s">
        <v>276</v>
      </c>
      <c r="K898" s="160">
        <v>1</v>
      </c>
      <c r="L898" s="160">
        <v>0</v>
      </c>
      <c r="M898" s="161">
        <v>1</v>
      </c>
    </row>
    <row r="899" spans="1:13" x14ac:dyDescent="0.25">
      <c r="A899" s="162" t="s">
        <v>264</v>
      </c>
      <c r="B899" s="162" t="s">
        <v>109</v>
      </c>
      <c r="C899" s="162" t="s">
        <v>1196</v>
      </c>
      <c r="D899" s="162" t="s">
        <v>1499</v>
      </c>
      <c r="E899" s="162" t="s">
        <v>2004</v>
      </c>
      <c r="F899" s="162" t="s">
        <v>1501</v>
      </c>
      <c r="G899" s="162" t="s">
        <v>1942</v>
      </c>
      <c r="H899" s="162" t="s">
        <v>91</v>
      </c>
      <c r="I899" s="162" t="s">
        <v>91</v>
      </c>
      <c r="J899" s="162" t="s">
        <v>276</v>
      </c>
      <c r="K899" s="163">
        <v>0</v>
      </c>
      <c r="L899" s="163">
        <v>0</v>
      </c>
      <c r="M899" s="164">
        <v>0</v>
      </c>
    </row>
    <row r="900" spans="1:13" x14ac:dyDescent="0.25">
      <c r="A900" s="159" t="s">
        <v>264</v>
      </c>
      <c r="B900" s="159" t="s">
        <v>109</v>
      </c>
      <c r="C900" s="159" t="s">
        <v>607</v>
      </c>
      <c r="D900" s="159" t="s">
        <v>2005</v>
      </c>
      <c r="E900" s="159" t="s">
        <v>2006</v>
      </c>
      <c r="F900" s="159" t="s">
        <v>714</v>
      </c>
      <c r="G900" s="159" t="s">
        <v>87</v>
      </c>
      <c r="H900" s="159" t="s">
        <v>94</v>
      </c>
      <c r="I900" s="159" t="s">
        <v>94</v>
      </c>
      <c r="J900" s="159"/>
      <c r="K900" s="160">
        <v>0</v>
      </c>
      <c r="L900" s="160">
        <v>0</v>
      </c>
      <c r="M900" s="161">
        <v>3</v>
      </c>
    </row>
    <row r="901" spans="1:13" x14ac:dyDescent="0.25">
      <c r="A901" s="162" t="s">
        <v>264</v>
      </c>
      <c r="B901" s="162" t="s">
        <v>109</v>
      </c>
      <c r="C901" s="162" t="s">
        <v>645</v>
      </c>
      <c r="D901" s="162" t="s">
        <v>630</v>
      </c>
      <c r="E901" s="162" t="s">
        <v>2007</v>
      </c>
      <c r="F901" s="162" t="s">
        <v>1328</v>
      </c>
      <c r="G901" s="162" t="s">
        <v>1996</v>
      </c>
      <c r="H901" s="162" t="s">
        <v>91</v>
      </c>
      <c r="I901" s="162" t="s">
        <v>91</v>
      </c>
      <c r="J901" s="162" t="s">
        <v>276</v>
      </c>
      <c r="K901" s="163">
        <v>3</v>
      </c>
      <c r="L901" s="163">
        <v>0</v>
      </c>
      <c r="M901" s="164">
        <v>3</v>
      </c>
    </row>
    <row r="902" spans="1:13" x14ac:dyDescent="0.25">
      <c r="A902" s="159" t="s">
        <v>264</v>
      </c>
      <c r="B902" s="159" t="s">
        <v>109</v>
      </c>
      <c r="C902" s="159" t="s">
        <v>863</v>
      </c>
      <c r="D902" s="159" t="s">
        <v>864</v>
      </c>
      <c r="E902" s="159" t="s">
        <v>2008</v>
      </c>
      <c r="F902" s="159" t="s">
        <v>866</v>
      </c>
      <c r="G902" s="159" t="s">
        <v>1961</v>
      </c>
      <c r="H902" s="159" t="s">
        <v>91</v>
      </c>
      <c r="I902" s="159" t="s">
        <v>91</v>
      </c>
      <c r="J902" s="159" t="s">
        <v>276</v>
      </c>
      <c r="K902" s="160">
        <v>4</v>
      </c>
      <c r="L902" s="160">
        <v>0</v>
      </c>
      <c r="M902" s="161">
        <v>4</v>
      </c>
    </row>
    <row r="903" spans="1:13" x14ac:dyDescent="0.25">
      <c r="A903" s="162" t="s">
        <v>264</v>
      </c>
      <c r="B903" s="162" t="s">
        <v>109</v>
      </c>
      <c r="C903" s="162" t="s">
        <v>863</v>
      </c>
      <c r="D903" s="162" t="s">
        <v>454</v>
      </c>
      <c r="E903" s="162" t="s">
        <v>2009</v>
      </c>
      <c r="F903" s="162" t="s">
        <v>898</v>
      </c>
      <c r="G903" s="162" t="s">
        <v>2010</v>
      </c>
      <c r="H903" s="162" t="s">
        <v>91</v>
      </c>
      <c r="I903" s="162" t="s">
        <v>91</v>
      </c>
      <c r="J903" s="162" t="s">
        <v>276</v>
      </c>
      <c r="K903" s="163">
        <v>1</v>
      </c>
      <c r="L903" s="163">
        <v>0</v>
      </c>
      <c r="M903" s="164">
        <v>1</v>
      </c>
    </row>
    <row r="904" spans="1:13" x14ac:dyDescent="0.25">
      <c r="A904" s="159" t="s">
        <v>264</v>
      </c>
      <c r="B904" s="159" t="s">
        <v>109</v>
      </c>
      <c r="C904" s="159" t="s">
        <v>607</v>
      </c>
      <c r="D904" s="159" t="s">
        <v>571</v>
      </c>
      <c r="E904" s="159" t="s">
        <v>2011</v>
      </c>
      <c r="F904" s="159" t="s">
        <v>153</v>
      </c>
      <c r="G904" s="159" t="s">
        <v>1961</v>
      </c>
      <c r="H904" s="159" t="s">
        <v>91</v>
      </c>
      <c r="I904" s="159" t="s">
        <v>91</v>
      </c>
      <c r="J904" s="159" t="s">
        <v>276</v>
      </c>
      <c r="K904" s="160">
        <v>2</v>
      </c>
      <c r="L904" s="160">
        <v>0</v>
      </c>
      <c r="M904" s="161">
        <v>2</v>
      </c>
    </row>
    <row r="905" spans="1:13" x14ac:dyDescent="0.25">
      <c r="A905" s="162" t="s">
        <v>264</v>
      </c>
      <c r="B905" s="162" t="s">
        <v>109</v>
      </c>
      <c r="C905" s="162" t="s">
        <v>867</v>
      </c>
      <c r="D905" s="162" t="s">
        <v>281</v>
      </c>
      <c r="E905" s="162" t="s">
        <v>2012</v>
      </c>
      <c r="F905" s="162" t="s">
        <v>89</v>
      </c>
      <c r="G905" s="162" t="s">
        <v>2010</v>
      </c>
      <c r="H905" s="162" t="s">
        <v>91</v>
      </c>
      <c r="I905" s="162" t="s">
        <v>91</v>
      </c>
      <c r="J905" s="162" t="s">
        <v>276</v>
      </c>
      <c r="K905" s="163">
        <v>0</v>
      </c>
      <c r="L905" s="163">
        <v>0</v>
      </c>
      <c r="M905" s="164">
        <v>0</v>
      </c>
    </row>
    <row r="906" spans="1:13" x14ac:dyDescent="0.25">
      <c r="A906" s="159" t="s">
        <v>264</v>
      </c>
      <c r="B906" s="159" t="s">
        <v>109</v>
      </c>
      <c r="C906" s="159" t="s">
        <v>353</v>
      </c>
      <c r="D906" s="159" t="s">
        <v>630</v>
      </c>
      <c r="E906" s="159" t="s">
        <v>2013</v>
      </c>
      <c r="F906" s="159" t="s">
        <v>632</v>
      </c>
      <c r="G906" s="159" t="s">
        <v>1996</v>
      </c>
      <c r="H906" s="159" t="s">
        <v>91</v>
      </c>
      <c r="I906" s="159" t="s">
        <v>91</v>
      </c>
      <c r="J906" s="159" t="s">
        <v>276</v>
      </c>
      <c r="K906" s="160">
        <v>2</v>
      </c>
      <c r="L906" s="160">
        <v>0</v>
      </c>
      <c r="M906" s="161">
        <v>2</v>
      </c>
    </row>
    <row r="907" spans="1:13" x14ac:dyDescent="0.25">
      <c r="A907" s="162" t="s">
        <v>264</v>
      </c>
      <c r="B907" s="162" t="s">
        <v>109</v>
      </c>
      <c r="C907" s="162" t="s">
        <v>347</v>
      </c>
      <c r="D907" s="162" t="s">
        <v>454</v>
      </c>
      <c r="E907" s="162" t="s">
        <v>2014</v>
      </c>
      <c r="F907" s="162" t="s">
        <v>117</v>
      </c>
      <c r="G907" s="162" t="s">
        <v>2015</v>
      </c>
      <c r="H907" s="162" t="s">
        <v>91</v>
      </c>
      <c r="I907" s="162" t="s">
        <v>91</v>
      </c>
      <c r="J907" s="162" t="s">
        <v>276</v>
      </c>
      <c r="K907" s="163">
        <v>0</v>
      </c>
      <c r="L907" s="163">
        <v>0</v>
      </c>
      <c r="M907" s="164">
        <v>0</v>
      </c>
    </row>
    <row r="908" spans="1:13" x14ac:dyDescent="0.25">
      <c r="A908" s="159" t="s">
        <v>264</v>
      </c>
      <c r="B908" s="159" t="s">
        <v>109</v>
      </c>
      <c r="C908" s="159" t="s">
        <v>620</v>
      </c>
      <c r="D908" s="159" t="s">
        <v>621</v>
      </c>
      <c r="E908" s="159" t="s">
        <v>2016</v>
      </c>
      <c r="F908" s="159" t="s">
        <v>623</v>
      </c>
      <c r="G908" s="159" t="s">
        <v>1996</v>
      </c>
      <c r="H908" s="159" t="s">
        <v>91</v>
      </c>
      <c r="I908" s="159" t="s">
        <v>91</v>
      </c>
      <c r="J908" s="159" t="s">
        <v>276</v>
      </c>
      <c r="K908" s="160">
        <v>2</v>
      </c>
      <c r="L908" s="160">
        <v>0</v>
      </c>
      <c r="M908" s="161">
        <v>2</v>
      </c>
    </row>
    <row r="909" spans="1:13" x14ac:dyDescent="0.25">
      <c r="A909" s="162" t="s">
        <v>264</v>
      </c>
      <c r="B909" s="162" t="s">
        <v>109</v>
      </c>
      <c r="C909" s="162" t="s">
        <v>1508</v>
      </c>
      <c r="D909" s="162" t="s">
        <v>624</v>
      </c>
      <c r="E909" s="162" t="s">
        <v>2017</v>
      </c>
      <c r="F909" s="162" t="s">
        <v>1510</v>
      </c>
      <c r="G909" s="162" t="s">
        <v>2018</v>
      </c>
      <c r="H909" s="162" t="s">
        <v>91</v>
      </c>
      <c r="I909" s="162" t="s">
        <v>91</v>
      </c>
      <c r="J909" s="162" t="s">
        <v>276</v>
      </c>
      <c r="K909" s="163">
        <v>0</v>
      </c>
      <c r="L909" s="163">
        <v>0</v>
      </c>
      <c r="M909" s="164">
        <v>0</v>
      </c>
    </row>
    <row r="910" spans="1:13" x14ac:dyDescent="0.25">
      <c r="A910" s="159" t="s">
        <v>264</v>
      </c>
      <c r="B910" s="159" t="s">
        <v>109</v>
      </c>
      <c r="C910" s="159" t="s">
        <v>347</v>
      </c>
      <c r="D910" s="159" t="s">
        <v>465</v>
      </c>
      <c r="E910" s="159" t="s">
        <v>2019</v>
      </c>
      <c r="F910" s="159" t="s">
        <v>467</v>
      </c>
      <c r="G910" s="159" t="s">
        <v>1299</v>
      </c>
      <c r="H910" s="159" t="s">
        <v>91</v>
      </c>
      <c r="I910" s="159" t="s">
        <v>91</v>
      </c>
      <c r="J910" s="159" t="s">
        <v>276</v>
      </c>
      <c r="K910" s="160">
        <v>2</v>
      </c>
      <c r="L910" s="160">
        <v>0</v>
      </c>
      <c r="M910" s="161">
        <v>2</v>
      </c>
    </row>
    <row r="911" spans="1:13" x14ac:dyDescent="0.25">
      <c r="A911" s="162" t="s">
        <v>264</v>
      </c>
      <c r="B911" s="162" t="s">
        <v>109</v>
      </c>
      <c r="C911" s="162" t="s">
        <v>863</v>
      </c>
      <c r="D911" s="162" t="s">
        <v>864</v>
      </c>
      <c r="E911" s="162" t="s">
        <v>2020</v>
      </c>
      <c r="F911" s="162" t="s">
        <v>866</v>
      </c>
      <c r="G911" s="162" t="s">
        <v>1299</v>
      </c>
      <c r="H911" s="162" t="s">
        <v>91</v>
      </c>
      <c r="I911" s="162" t="s">
        <v>91</v>
      </c>
      <c r="J911" s="162" t="s">
        <v>276</v>
      </c>
      <c r="K911" s="163">
        <v>0</v>
      </c>
      <c r="L911" s="163">
        <v>0</v>
      </c>
      <c r="M911" s="164">
        <v>0</v>
      </c>
    </row>
    <row r="912" spans="1:13" x14ac:dyDescent="0.25">
      <c r="A912" s="159" t="s">
        <v>264</v>
      </c>
      <c r="B912" s="159" t="s">
        <v>109</v>
      </c>
      <c r="C912" s="159" t="s">
        <v>1508</v>
      </c>
      <c r="D912" s="159" t="s">
        <v>624</v>
      </c>
      <c r="E912" s="159" t="s">
        <v>2021</v>
      </c>
      <c r="F912" s="159" t="s">
        <v>1510</v>
      </c>
      <c r="G912" s="159" t="s">
        <v>1302</v>
      </c>
      <c r="H912" s="159" t="s">
        <v>91</v>
      </c>
      <c r="I912" s="159" t="s">
        <v>91</v>
      </c>
      <c r="J912" s="159" t="s">
        <v>276</v>
      </c>
      <c r="K912" s="160">
        <v>0</v>
      </c>
      <c r="L912" s="160">
        <v>0</v>
      </c>
      <c r="M912" s="161">
        <v>0</v>
      </c>
    </row>
    <row r="913" spans="1:13" x14ac:dyDescent="0.25">
      <c r="A913" s="162" t="s">
        <v>264</v>
      </c>
      <c r="B913" s="162" t="s">
        <v>109</v>
      </c>
      <c r="C913" s="162" t="s">
        <v>863</v>
      </c>
      <c r="D913" s="162" t="s">
        <v>864</v>
      </c>
      <c r="E913" s="162" t="s">
        <v>2022</v>
      </c>
      <c r="F913" s="162" t="s">
        <v>866</v>
      </c>
      <c r="G913" s="162" t="s">
        <v>1302</v>
      </c>
      <c r="H913" s="162" t="s">
        <v>91</v>
      </c>
      <c r="I913" s="162" t="s">
        <v>91</v>
      </c>
      <c r="J913" s="162" t="s">
        <v>276</v>
      </c>
      <c r="K913" s="163">
        <v>3</v>
      </c>
      <c r="L913" s="163">
        <v>0</v>
      </c>
      <c r="M913" s="164">
        <v>3</v>
      </c>
    </row>
    <row r="914" spans="1:13" x14ac:dyDescent="0.25">
      <c r="A914" s="159" t="s">
        <v>264</v>
      </c>
      <c r="B914" s="159" t="s">
        <v>109</v>
      </c>
      <c r="C914" s="159" t="s">
        <v>265</v>
      </c>
      <c r="D914" s="159" t="s">
        <v>603</v>
      </c>
      <c r="E914" s="159" t="s">
        <v>2023</v>
      </c>
      <c r="F914" s="159" t="s">
        <v>605</v>
      </c>
      <c r="G914" s="159" t="s">
        <v>567</v>
      </c>
      <c r="H914" s="159" t="s">
        <v>91</v>
      </c>
      <c r="I914" s="159" t="s">
        <v>94</v>
      </c>
      <c r="J914" s="159"/>
      <c r="K914" s="160">
        <v>0</v>
      </c>
      <c r="L914" s="160">
        <v>0</v>
      </c>
      <c r="M914" s="161">
        <v>2</v>
      </c>
    </row>
    <row r="915" spans="1:13" x14ac:dyDescent="0.25">
      <c r="A915" s="162" t="s">
        <v>264</v>
      </c>
      <c r="B915" s="162" t="s">
        <v>109</v>
      </c>
      <c r="C915" s="162" t="s">
        <v>347</v>
      </c>
      <c r="D915" s="162" t="s">
        <v>281</v>
      </c>
      <c r="E915" s="162" t="s">
        <v>2024</v>
      </c>
      <c r="F915" s="162" t="s">
        <v>349</v>
      </c>
      <c r="G915" s="162" t="s">
        <v>2025</v>
      </c>
      <c r="H915" s="162" t="s">
        <v>94</v>
      </c>
      <c r="I915" s="162" t="s">
        <v>94</v>
      </c>
      <c r="J915" s="162"/>
      <c r="K915" s="163">
        <v>0</v>
      </c>
      <c r="L915" s="163">
        <v>0</v>
      </c>
      <c r="M915" s="164">
        <v>7</v>
      </c>
    </row>
    <row r="916" spans="1:13" x14ac:dyDescent="0.25">
      <c r="A916" s="159" t="s">
        <v>264</v>
      </c>
      <c r="B916" s="159" t="s">
        <v>109</v>
      </c>
      <c r="C916" s="159" t="s">
        <v>570</v>
      </c>
      <c r="D916" s="159" t="s">
        <v>571</v>
      </c>
      <c r="E916" s="159" t="s">
        <v>2026</v>
      </c>
      <c r="F916" s="159" t="s">
        <v>573</v>
      </c>
      <c r="G916" s="159" t="s">
        <v>1961</v>
      </c>
      <c r="H916" s="159" t="s">
        <v>91</v>
      </c>
      <c r="I916" s="159" t="s">
        <v>91</v>
      </c>
      <c r="J916" s="159" t="s">
        <v>276</v>
      </c>
      <c r="K916" s="160">
        <v>0</v>
      </c>
      <c r="L916" s="160">
        <v>0</v>
      </c>
      <c r="M916" s="161">
        <v>0</v>
      </c>
    </row>
    <row r="917" spans="1:13" x14ac:dyDescent="0.25">
      <c r="A917" s="162" t="s">
        <v>264</v>
      </c>
      <c r="B917" s="162" t="s">
        <v>109</v>
      </c>
      <c r="C917" s="162" t="s">
        <v>1196</v>
      </c>
      <c r="D917" s="162" t="s">
        <v>666</v>
      </c>
      <c r="E917" s="162" t="s">
        <v>2027</v>
      </c>
      <c r="F917" s="162" t="s">
        <v>122</v>
      </c>
      <c r="G917" s="162" t="s">
        <v>1996</v>
      </c>
      <c r="H917" s="162" t="s">
        <v>91</v>
      </c>
      <c r="I917" s="162" t="s">
        <v>91</v>
      </c>
      <c r="J917" s="162" t="s">
        <v>276</v>
      </c>
      <c r="K917" s="163">
        <v>3</v>
      </c>
      <c r="L917" s="163">
        <v>0</v>
      </c>
      <c r="M917" s="164">
        <v>3</v>
      </c>
    </row>
    <row r="918" spans="1:13" x14ac:dyDescent="0.25">
      <c r="A918" s="159" t="s">
        <v>264</v>
      </c>
      <c r="B918" s="159" t="s">
        <v>109</v>
      </c>
      <c r="C918" s="159" t="s">
        <v>1196</v>
      </c>
      <c r="D918" s="159" t="s">
        <v>677</v>
      </c>
      <c r="E918" s="159" t="s">
        <v>2028</v>
      </c>
      <c r="F918" s="159" t="s">
        <v>1494</v>
      </c>
      <c r="G918" s="159" t="s">
        <v>1961</v>
      </c>
      <c r="H918" s="159" t="s">
        <v>91</v>
      </c>
      <c r="I918" s="159" t="s">
        <v>91</v>
      </c>
      <c r="J918" s="159" t="s">
        <v>276</v>
      </c>
      <c r="K918" s="160">
        <v>0</v>
      </c>
      <c r="L918" s="160">
        <v>0</v>
      </c>
      <c r="M918" s="161">
        <v>0</v>
      </c>
    </row>
    <row r="919" spans="1:13" x14ac:dyDescent="0.25">
      <c r="A919" s="162" t="s">
        <v>264</v>
      </c>
      <c r="B919" s="162" t="s">
        <v>109</v>
      </c>
      <c r="C919" s="162" t="s">
        <v>503</v>
      </c>
      <c r="D919" s="162" t="s">
        <v>266</v>
      </c>
      <c r="E919" s="162" t="s">
        <v>2029</v>
      </c>
      <c r="F919" s="162" t="s">
        <v>1548</v>
      </c>
      <c r="G919" s="162" t="s">
        <v>1518</v>
      </c>
      <c r="H919" s="162" t="s">
        <v>91</v>
      </c>
      <c r="I919" s="162" t="s">
        <v>91</v>
      </c>
      <c r="J919" s="162" t="s">
        <v>276</v>
      </c>
      <c r="K919" s="163">
        <v>0</v>
      </c>
      <c r="L919" s="163">
        <v>0</v>
      </c>
      <c r="M919" s="164">
        <v>0</v>
      </c>
    </row>
    <row r="920" spans="1:13" x14ac:dyDescent="0.25">
      <c r="A920" s="159" t="s">
        <v>264</v>
      </c>
      <c r="B920" s="159" t="s">
        <v>109</v>
      </c>
      <c r="C920" s="159" t="s">
        <v>863</v>
      </c>
      <c r="D920" s="159" t="s">
        <v>454</v>
      </c>
      <c r="E920" s="159" t="s">
        <v>2030</v>
      </c>
      <c r="F920" s="159" t="s">
        <v>898</v>
      </c>
      <c r="G920" s="159" t="s">
        <v>2031</v>
      </c>
      <c r="H920" s="159" t="s">
        <v>91</v>
      </c>
      <c r="I920" s="159" t="s">
        <v>91</v>
      </c>
      <c r="J920" s="159" t="s">
        <v>276</v>
      </c>
      <c r="K920" s="160">
        <v>0</v>
      </c>
      <c r="L920" s="160">
        <v>0</v>
      </c>
      <c r="M920" s="161">
        <v>0</v>
      </c>
    </row>
    <row r="921" spans="1:13" x14ac:dyDescent="0.25">
      <c r="A921" s="162" t="s">
        <v>264</v>
      </c>
      <c r="B921" s="162" t="s">
        <v>109</v>
      </c>
      <c r="C921" s="162" t="s">
        <v>1196</v>
      </c>
      <c r="D921" s="162" t="s">
        <v>1214</v>
      </c>
      <c r="E921" s="162" t="s">
        <v>2032</v>
      </c>
      <c r="F921" s="162" t="s">
        <v>128</v>
      </c>
      <c r="G921" s="162" t="s">
        <v>2033</v>
      </c>
      <c r="H921" s="162" t="s">
        <v>91</v>
      </c>
      <c r="I921" s="162" t="s">
        <v>91</v>
      </c>
      <c r="J921" s="162" t="s">
        <v>276</v>
      </c>
      <c r="K921" s="163">
        <v>0</v>
      </c>
      <c r="L921" s="163">
        <v>0</v>
      </c>
      <c r="M921" s="164">
        <v>0</v>
      </c>
    </row>
    <row r="922" spans="1:13" x14ac:dyDescent="0.25">
      <c r="A922" s="159" t="s">
        <v>264</v>
      </c>
      <c r="B922" s="159" t="s">
        <v>109</v>
      </c>
      <c r="C922" s="159" t="s">
        <v>270</v>
      </c>
      <c r="D922" s="159" t="s">
        <v>281</v>
      </c>
      <c r="E922" s="159" t="s">
        <v>2034</v>
      </c>
      <c r="F922" s="159" t="s">
        <v>178</v>
      </c>
      <c r="G922" s="159" t="s">
        <v>2033</v>
      </c>
      <c r="H922" s="159" t="s">
        <v>91</v>
      </c>
      <c r="I922" s="159" t="s">
        <v>91</v>
      </c>
      <c r="J922" s="159" t="s">
        <v>276</v>
      </c>
      <c r="K922" s="160">
        <v>0</v>
      </c>
      <c r="L922" s="160">
        <v>0</v>
      </c>
      <c r="M922" s="161">
        <v>0</v>
      </c>
    </row>
    <row r="923" spans="1:13" x14ac:dyDescent="0.25">
      <c r="A923" s="162" t="s">
        <v>264</v>
      </c>
      <c r="B923" s="162" t="s">
        <v>109</v>
      </c>
      <c r="C923" s="162" t="s">
        <v>503</v>
      </c>
      <c r="D923" s="162" t="s">
        <v>507</v>
      </c>
      <c r="E923" s="162" t="s">
        <v>2035</v>
      </c>
      <c r="F923" s="162" t="s">
        <v>509</v>
      </c>
      <c r="G923" s="162" t="s">
        <v>2033</v>
      </c>
      <c r="H923" s="162" t="s">
        <v>91</v>
      </c>
      <c r="I923" s="162" t="s">
        <v>91</v>
      </c>
      <c r="J923" s="162" t="s">
        <v>276</v>
      </c>
      <c r="K923" s="163">
        <v>0</v>
      </c>
      <c r="L923" s="163">
        <v>0</v>
      </c>
      <c r="M923" s="164">
        <v>0</v>
      </c>
    </row>
    <row r="924" spans="1:13" x14ac:dyDescent="0.25">
      <c r="A924" s="159" t="s">
        <v>264</v>
      </c>
      <c r="B924" s="159" t="s">
        <v>109</v>
      </c>
      <c r="C924" s="159" t="s">
        <v>1196</v>
      </c>
      <c r="D924" s="159" t="s">
        <v>1214</v>
      </c>
      <c r="E924" s="159" t="s">
        <v>2036</v>
      </c>
      <c r="F924" s="159" t="s">
        <v>128</v>
      </c>
      <c r="G924" s="159" t="s">
        <v>2037</v>
      </c>
      <c r="H924" s="159" t="s">
        <v>91</v>
      </c>
      <c r="I924" s="159" t="s">
        <v>91</v>
      </c>
      <c r="J924" s="159" t="s">
        <v>276</v>
      </c>
      <c r="K924" s="160">
        <v>0</v>
      </c>
      <c r="L924" s="160">
        <v>0</v>
      </c>
      <c r="M924" s="161">
        <v>0</v>
      </c>
    </row>
    <row r="925" spans="1:13" x14ac:dyDescent="0.25">
      <c r="A925" s="162" t="s">
        <v>264</v>
      </c>
      <c r="B925" s="162" t="s">
        <v>109</v>
      </c>
      <c r="C925" s="162" t="s">
        <v>347</v>
      </c>
      <c r="D925" s="162" t="s">
        <v>316</v>
      </c>
      <c r="E925" s="162" t="s">
        <v>2038</v>
      </c>
      <c r="F925" s="162" t="s">
        <v>421</v>
      </c>
      <c r="G925" s="162" t="s">
        <v>2039</v>
      </c>
      <c r="H925" s="162" t="s">
        <v>91</v>
      </c>
      <c r="I925" s="162" t="s">
        <v>91</v>
      </c>
      <c r="J925" s="162" t="s">
        <v>276</v>
      </c>
      <c r="K925" s="163">
        <v>0</v>
      </c>
      <c r="L925" s="163">
        <v>0</v>
      </c>
      <c r="M925" s="164">
        <v>0</v>
      </c>
    </row>
    <row r="926" spans="1:13" x14ac:dyDescent="0.25">
      <c r="A926" s="159" t="s">
        <v>264</v>
      </c>
      <c r="B926" s="159" t="s">
        <v>109</v>
      </c>
      <c r="C926" s="159" t="s">
        <v>347</v>
      </c>
      <c r="D926" s="159" t="s">
        <v>465</v>
      </c>
      <c r="E926" s="159" t="s">
        <v>2040</v>
      </c>
      <c r="F926" s="159" t="s">
        <v>467</v>
      </c>
      <c r="G926" s="159" t="s">
        <v>2018</v>
      </c>
      <c r="H926" s="159" t="s">
        <v>91</v>
      </c>
      <c r="I926" s="159" t="s">
        <v>91</v>
      </c>
      <c r="J926" s="159" t="s">
        <v>276</v>
      </c>
      <c r="K926" s="160">
        <v>0</v>
      </c>
      <c r="L926" s="160">
        <v>0</v>
      </c>
      <c r="M926" s="161">
        <v>0</v>
      </c>
    </row>
    <row r="927" spans="1:13" x14ac:dyDescent="0.25">
      <c r="A927" s="162" t="s">
        <v>264</v>
      </c>
      <c r="B927" s="162" t="s">
        <v>109</v>
      </c>
      <c r="C927" s="162" t="s">
        <v>863</v>
      </c>
      <c r="D927" s="162" t="s">
        <v>454</v>
      </c>
      <c r="E927" s="162" t="s">
        <v>2041</v>
      </c>
      <c r="F927" s="162" t="s">
        <v>898</v>
      </c>
      <c r="G927" s="162" t="s">
        <v>1296</v>
      </c>
      <c r="H927" s="162" t="s">
        <v>91</v>
      </c>
      <c r="I927" s="162" t="s">
        <v>91</v>
      </c>
      <c r="J927" s="162" t="s">
        <v>276</v>
      </c>
      <c r="K927" s="163">
        <v>0</v>
      </c>
      <c r="L927" s="163">
        <v>0</v>
      </c>
      <c r="M927" s="164">
        <v>0</v>
      </c>
    </row>
    <row r="928" spans="1:13" x14ac:dyDescent="0.25">
      <c r="A928" s="159" t="s">
        <v>264</v>
      </c>
      <c r="B928" s="159" t="s">
        <v>109</v>
      </c>
      <c r="C928" s="159" t="s">
        <v>867</v>
      </c>
      <c r="D928" s="159" t="s">
        <v>281</v>
      </c>
      <c r="E928" s="159" t="s">
        <v>2042</v>
      </c>
      <c r="F928" s="159" t="s">
        <v>89</v>
      </c>
      <c r="G928" s="159" t="s">
        <v>1296</v>
      </c>
      <c r="H928" s="159" t="s">
        <v>91</v>
      </c>
      <c r="I928" s="159" t="s">
        <v>91</v>
      </c>
      <c r="J928" s="159" t="s">
        <v>276</v>
      </c>
      <c r="K928" s="160">
        <v>4</v>
      </c>
      <c r="L928" s="160">
        <v>0</v>
      </c>
      <c r="M928" s="161">
        <v>4</v>
      </c>
    </row>
    <row r="929" spans="1:13" x14ac:dyDescent="0.25">
      <c r="A929" s="162" t="s">
        <v>264</v>
      </c>
      <c r="B929" s="162" t="s">
        <v>109</v>
      </c>
      <c r="C929" s="162" t="s">
        <v>270</v>
      </c>
      <c r="D929" s="162" t="s">
        <v>281</v>
      </c>
      <c r="E929" s="162" t="s">
        <v>2043</v>
      </c>
      <c r="F929" s="162" t="s">
        <v>178</v>
      </c>
      <c r="G929" s="162" t="s">
        <v>1996</v>
      </c>
      <c r="H929" s="162" t="s">
        <v>91</v>
      </c>
      <c r="I929" s="162" t="s">
        <v>91</v>
      </c>
      <c r="J929" s="162" t="s">
        <v>276</v>
      </c>
      <c r="K929" s="163">
        <v>2</v>
      </c>
      <c r="L929" s="163">
        <v>0</v>
      </c>
      <c r="M929" s="164">
        <v>2</v>
      </c>
    </row>
    <row r="930" spans="1:13" x14ac:dyDescent="0.25">
      <c r="A930" s="159" t="s">
        <v>264</v>
      </c>
      <c r="B930" s="159" t="s">
        <v>109</v>
      </c>
      <c r="C930" s="159" t="s">
        <v>270</v>
      </c>
      <c r="D930" s="159" t="s">
        <v>281</v>
      </c>
      <c r="E930" s="159" t="s">
        <v>2044</v>
      </c>
      <c r="F930" s="159" t="s">
        <v>178</v>
      </c>
      <c r="G930" s="159" t="s">
        <v>1299</v>
      </c>
      <c r="H930" s="159" t="s">
        <v>91</v>
      </c>
      <c r="I930" s="159" t="s">
        <v>91</v>
      </c>
      <c r="J930" s="159" t="s">
        <v>276</v>
      </c>
      <c r="K930" s="160">
        <v>1</v>
      </c>
      <c r="L930" s="160">
        <v>0</v>
      </c>
      <c r="M930" s="161">
        <v>1</v>
      </c>
    </row>
    <row r="931" spans="1:13" x14ac:dyDescent="0.25">
      <c r="A931" s="162" t="s">
        <v>264</v>
      </c>
      <c r="B931" s="162" t="s">
        <v>109</v>
      </c>
      <c r="C931" s="162" t="s">
        <v>1271</v>
      </c>
      <c r="D931" s="162" t="s">
        <v>571</v>
      </c>
      <c r="E931" s="162" t="s">
        <v>2045</v>
      </c>
      <c r="F931" s="162" t="s">
        <v>1273</v>
      </c>
      <c r="G931" s="162" t="s">
        <v>2015</v>
      </c>
      <c r="H931" s="162" t="s">
        <v>91</v>
      </c>
      <c r="I931" s="162" t="s">
        <v>91</v>
      </c>
      <c r="J931" s="162" t="s">
        <v>276</v>
      </c>
      <c r="K931" s="163">
        <v>0</v>
      </c>
      <c r="L931" s="163">
        <v>0</v>
      </c>
      <c r="M931" s="164">
        <v>0</v>
      </c>
    </row>
    <row r="932" spans="1:13" x14ac:dyDescent="0.25">
      <c r="A932" s="159" t="s">
        <v>264</v>
      </c>
      <c r="B932" s="159" t="s">
        <v>109</v>
      </c>
      <c r="C932" s="159" t="s">
        <v>347</v>
      </c>
      <c r="D932" s="159" t="s">
        <v>281</v>
      </c>
      <c r="E932" s="159" t="s">
        <v>2046</v>
      </c>
      <c r="F932" s="159" t="s">
        <v>349</v>
      </c>
      <c r="G932" s="159" t="s">
        <v>1996</v>
      </c>
      <c r="H932" s="159" t="s">
        <v>91</v>
      </c>
      <c r="I932" s="159" t="s">
        <v>91</v>
      </c>
      <c r="J932" s="159" t="s">
        <v>276</v>
      </c>
      <c r="K932" s="160">
        <v>1</v>
      </c>
      <c r="L932" s="160">
        <v>0</v>
      </c>
      <c r="M932" s="161">
        <v>1</v>
      </c>
    </row>
    <row r="933" spans="1:13" x14ac:dyDescent="0.25">
      <c r="A933" s="162" t="s">
        <v>264</v>
      </c>
      <c r="B933" s="162" t="s">
        <v>109</v>
      </c>
      <c r="C933" s="162" t="s">
        <v>347</v>
      </c>
      <c r="D933" s="162" t="s">
        <v>281</v>
      </c>
      <c r="E933" s="162" t="s">
        <v>2047</v>
      </c>
      <c r="F933" s="162" t="s">
        <v>349</v>
      </c>
      <c r="G933" s="162" t="s">
        <v>2015</v>
      </c>
      <c r="H933" s="162" t="s">
        <v>91</v>
      </c>
      <c r="I933" s="162" t="s">
        <v>91</v>
      </c>
      <c r="J933" s="162" t="s">
        <v>276</v>
      </c>
      <c r="K933" s="163">
        <v>0</v>
      </c>
      <c r="L933" s="163">
        <v>0</v>
      </c>
      <c r="M933" s="164">
        <v>0</v>
      </c>
    </row>
    <row r="934" spans="1:13" x14ac:dyDescent="0.25">
      <c r="A934" s="159" t="s">
        <v>264</v>
      </c>
      <c r="B934" s="159" t="s">
        <v>109</v>
      </c>
      <c r="C934" s="159" t="s">
        <v>347</v>
      </c>
      <c r="D934" s="159" t="s">
        <v>316</v>
      </c>
      <c r="E934" s="159" t="s">
        <v>2048</v>
      </c>
      <c r="F934" s="159" t="s">
        <v>421</v>
      </c>
      <c r="G934" s="159" t="s">
        <v>2049</v>
      </c>
      <c r="H934" s="159" t="s">
        <v>91</v>
      </c>
      <c r="I934" s="159" t="s">
        <v>91</v>
      </c>
      <c r="J934" s="159" t="s">
        <v>276</v>
      </c>
      <c r="K934" s="160">
        <v>1</v>
      </c>
      <c r="L934" s="160">
        <v>0</v>
      </c>
      <c r="M934" s="161">
        <v>1</v>
      </c>
    </row>
    <row r="935" spans="1:13" x14ac:dyDescent="0.25">
      <c r="A935" s="162" t="s">
        <v>264</v>
      </c>
      <c r="B935" s="162" t="s">
        <v>109</v>
      </c>
      <c r="C935" s="162" t="s">
        <v>347</v>
      </c>
      <c r="D935" s="162" t="s">
        <v>316</v>
      </c>
      <c r="E935" s="162" t="s">
        <v>2050</v>
      </c>
      <c r="F935" s="162" t="s">
        <v>421</v>
      </c>
      <c r="G935" s="162" t="s">
        <v>2031</v>
      </c>
      <c r="H935" s="162" t="s">
        <v>91</v>
      </c>
      <c r="I935" s="162" t="s">
        <v>91</v>
      </c>
      <c r="J935" s="162" t="s">
        <v>276</v>
      </c>
      <c r="K935" s="163">
        <v>0</v>
      </c>
      <c r="L935" s="163">
        <v>0</v>
      </c>
      <c r="M935" s="164">
        <v>0</v>
      </c>
    </row>
    <row r="936" spans="1:13" x14ac:dyDescent="0.25">
      <c r="A936" s="159" t="s">
        <v>264</v>
      </c>
      <c r="B936" s="159" t="s">
        <v>109</v>
      </c>
      <c r="C936" s="159" t="s">
        <v>863</v>
      </c>
      <c r="D936" s="159" t="s">
        <v>666</v>
      </c>
      <c r="E936" s="159" t="s">
        <v>2051</v>
      </c>
      <c r="F936" s="159" t="s">
        <v>1044</v>
      </c>
      <c r="G936" s="159" t="s">
        <v>2015</v>
      </c>
      <c r="H936" s="159" t="s">
        <v>91</v>
      </c>
      <c r="I936" s="159" t="s">
        <v>91</v>
      </c>
      <c r="J936" s="159" t="s">
        <v>276</v>
      </c>
      <c r="K936" s="160">
        <v>3</v>
      </c>
      <c r="L936" s="160">
        <v>0</v>
      </c>
      <c r="M936" s="161">
        <v>3</v>
      </c>
    </row>
    <row r="937" spans="1:13" x14ac:dyDescent="0.25">
      <c r="A937" s="162" t="s">
        <v>264</v>
      </c>
      <c r="B937" s="162" t="s">
        <v>109</v>
      </c>
      <c r="C937" s="162" t="s">
        <v>863</v>
      </c>
      <c r="D937" s="162" t="s">
        <v>666</v>
      </c>
      <c r="E937" s="162" t="s">
        <v>2052</v>
      </c>
      <c r="F937" s="162" t="s">
        <v>1044</v>
      </c>
      <c r="G937" s="162" t="s">
        <v>2031</v>
      </c>
      <c r="H937" s="162" t="s">
        <v>91</v>
      </c>
      <c r="I937" s="162" t="s">
        <v>91</v>
      </c>
      <c r="J937" s="162" t="s">
        <v>276</v>
      </c>
      <c r="K937" s="163">
        <v>0</v>
      </c>
      <c r="L937" s="163">
        <v>0</v>
      </c>
      <c r="M937" s="164">
        <v>0</v>
      </c>
    </row>
    <row r="938" spans="1:13" x14ac:dyDescent="0.25">
      <c r="A938" s="159" t="s">
        <v>264</v>
      </c>
      <c r="B938" s="159" t="s">
        <v>109</v>
      </c>
      <c r="C938" s="159" t="s">
        <v>863</v>
      </c>
      <c r="D938" s="159" t="s">
        <v>864</v>
      </c>
      <c r="E938" s="159" t="s">
        <v>2053</v>
      </c>
      <c r="F938" s="159" t="s">
        <v>866</v>
      </c>
      <c r="G938" s="159" t="s">
        <v>1259</v>
      </c>
      <c r="H938" s="159" t="s">
        <v>91</v>
      </c>
      <c r="I938" s="159" t="s">
        <v>91</v>
      </c>
      <c r="J938" s="159" t="s">
        <v>276</v>
      </c>
      <c r="K938" s="160">
        <v>5</v>
      </c>
      <c r="L938" s="160">
        <v>0</v>
      </c>
      <c r="M938" s="161">
        <v>5</v>
      </c>
    </row>
    <row r="939" spans="1:13" x14ac:dyDescent="0.25">
      <c r="A939" s="162" t="s">
        <v>264</v>
      </c>
      <c r="B939" s="162" t="s">
        <v>109</v>
      </c>
      <c r="C939" s="162" t="s">
        <v>863</v>
      </c>
      <c r="D939" s="162" t="s">
        <v>454</v>
      </c>
      <c r="E939" s="162" t="s">
        <v>2054</v>
      </c>
      <c r="F939" s="162" t="s">
        <v>898</v>
      </c>
      <c r="G939" s="162" t="s">
        <v>2039</v>
      </c>
      <c r="H939" s="162" t="s">
        <v>91</v>
      </c>
      <c r="I939" s="162" t="s">
        <v>91</v>
      </c>
      <c r="J939" s="162" t="s">
        <v>276</v>
      </c>
      <c r="K939" s="163">
        <v>2</v>
      </c>
      <c r="L939" s="163">
        <v>0</v>
      </c>
      <c r="M939" s="164">
        <v>2</v>
      </c>
    </row>
    <row r="940" spans="1:13" x14ac:dyDescent="0.25">
      <c r="A940" s="159" t="s">
        <v>264</v>
      </c>
      <c r="B940" s="159" t="s">
        <v>109</v>
      </c>
      <c r="C940" s="159" t="s">
        <v>863</v>
      </c>
      <c r="D940" s="159" t="s">
        <v>454</v>
      </c>
      <c r="E940" s="159" t="s">
        <v>2055</v>
      </c>
      <c r="F940" s="159" t="s">
        <v>898</v>
      </c>
      <c r="G940" s="159" t="s">
        <v>2002</v>
      </c>
      <c r="H940" s="159" t="s">
        <v>91</v>
      </c>
      <c r="I940" s="159" t="s">
        <v>91</v>
      </c>
      <c r="J940" s="159" t="s">
        <v>276</v>
      </c>
      <c r="K940" s="160">
        <v>0</v>
      </c>
      <c r="L940" s="160">
        <v>0</v>
      </c>
      <c r="M940" s="161">
        <v>0</v>
      </c>
    </row>
    <row r="941" spans="1:13" x14ac:dyDescent="0.25">
      <c r="A941" s="162" t="s">
        <v>264</v>
      </c>
      <c r="B941" s="162" t="s">
        <v>109</v>
      </c>
      <c r="C941" s="162" t="s">
        <v>867</v>
      </c>
      <c r="D941" s="162" t="s">
        <v>281</v>
      </c>
      <c r="E941" s="162" t="s">
        <v>2056</v>
      </c>
      <c r="F941" s="162" t="s">
        <v>89</v>
      </c>
      <c r="G941" s="162" t="s">
        <v>2039</v>
      </c>
      <c r="H941" s="162" t="s">
        <v>91</v>
      </c>
      <c r="I941" s="162" t="s">
        <v>91</v>
      </c>
      <c r="J941" s="162" t="s">
        <v>276</v>
      </c>
      <c r="K941" s="163">
        <v>1</v>
      </c>
      <c r="L941" s="163">
        <v>0</v>
      </c>
      <c r="M941" s="164">
        <v>1</v>
      </c>
    </row>
    <row r="942" spans="1:13" x14ac:dyDescent="0.25">
      <c r="A942" s="159" t="s">
        <v>264</v>
      </c>
      <c r="B942" s="159" t="s">
        <v>109</v>
      </c>
      <c r="C942" s="159" t="s">
        <v>607</v>
      </c>
      <c r="D942" s="159" t="s">
        <v>2057</v>
      </c>
      <c r="E942" s="159" t="s">
        <v>2058</v>
      </c>
      <c r="F942" s="159" t="s">
        <v>2059</v>
      </c>
      <c r="G942" s="159" t="s">
        <v>87</v>
      </c>
      <c r="H942" s="159" t="s">
        <v>94</v>
      </c>
      <c r="I942" s="159" t="s">
        <v>94</v>
      </c>
      <c r="J942" s="159"/>
      <c r="K942" s="160">
        <v>0</v>
      </c>
      <c r="L942" s="160">
        <v>0</v>
      </c>
      <c r="M942" s="161">
        <v>1</v>
      </c>
    </row>
    <row r="943" spans="1:13" x14ac:dyDescent="0.25">
      <c r="A943" s="162" t="s">
        <v>264</v>
      </c>
      <c r="B943" s="162" t="s">
        <v>109</v>
      </c>
      <c r="C943" s="162" t="s">
        <v>645</v>
      </c>
      <c r="D943" s="162" t="s">
        <v>2060</v>
      </c>
      <c r="E943" s="162" t="s">
        <v>2061</v>
      </c>
      <c r="F943" s="162" t="s">
        <v>2062</v>
      </c>
      <c r="G943" s="162" t="s">
        <v>87</v>
      </c>
      <c r="H943" s="162" t="s">
        <v>94</v>
      </c>
      <c r="I943" s="162" t="s">
        <v>94</v>
      </c>
      <c r="J943" s="162"/>
      <c r="K943" s="163">
        <v>0</v>
      </c>
      <c r="L943" s="163">
        <v>0</v>
      </c>
      <c r="M943" s="164">
        <v>2</v>
      </c>
    </row>
    <row r="944" spans="1:13" x14ac:dyDescent="0.25">
      <c r="A944" s="159" t="s">
        <v>264</v>
      </c>
      <c r="B944" s="159" t="s">
        <v>109</v>
      </c>
      <c r="C944" s="159" t="s">
        <v>645</v>
      </c>
      <c r="D944" s="159" t="s">
        <v>2060</v>
      </c>
      <c r="E944" s="159" t="s">
        <v>2063</v>
      </c>
      <c r="F944" s="159" t="s">
        <v>2062</v>
      </c>
      <c r="G944" s="159" t="s">
        <v>125</v>
      </c>
      <c r="H944" s="159" t="s">
        <v>94</v>
      </c>
      <c r="I944" s="159" t="s">
        <v>94</v>
      </c>
      <c r="J944" s="159"/>
      <c r="K944" s="160">
        <v>0</v>
      </c>
      <c r="L944" s="160">
        <v>0</v>
      </c>
      <c r="M944" s="161">
        <v>1</v>
      </c>
    </row>
    <row r="945" spans="1:13" x14ac:dyDescent="0.25">
      <c r="A945" s="162" t="s">
        <v>264</v>
      </c>
      <c r="B945" s="162" t="s">
        <v>109</v>
      </c>
      <c r="C945" s="162" t="s">
        <v>2064</v>
      </c>
      <c r="D945" s="162" t="s">
        <v>571</v>
      </c>
      <c r="E945" s="162" t="s">
        <v>2065</v>
      </c>
      <c r="F945" s="162" t="s">
        <v>2066</v>
      </c>
      <c r="G945" s="162" t="s">
        <v>87</v>
      </c>
      <c r="H945" s="162" t="s">
        <v>91</v>
      </c>
      <c r="I945" s="162" t="s">
        <v>94</v>
      </c>
      <c r="J945" s="162"/>
      <c r="K945" s="163">
        <v>0</v>
      </c>
      <c r="L945" s="163">
        <v>0</v>
      </c>
      <c r="M945" s="164">
        <v>29</v>
      </c>
    </row>
    <row r="946" spans="1:13" x14ac:dyDescent="0.25">
      <c r="A946" s="159" t="s">
        <v>264</v>
      </c>
      <c r="B946" s="159" t="s">
        <v>109</v>
      </c>
      <c r="C946" s="159" t="s">
        <v>559</v>
      </c>
      <c r="D946" s="159" t="s">
        <v>560</v>
      </c>
      <c r="E946" s="159" t="s">
        <v>2067</v>
      </c>
      <c r="F946" s="159" t="s">
        <v>562</v>
      </c>
      <c r="G946" s="159" t="s">
        <v>2018</v>
      </c>
      <c r="H946" s="159" t="s">
        <v>91</v>
      </c>
      <c r="I946" s="159" t="s">
        <v>91</v>
      </c>
      <c r="J946" s="159" t="s">
        <v>276</v>
      </c>
      <c r="K946" s="160">
        <v>0</v>
      </c>
      <c r="L946" s="160">
        <v>0</v>
      </c>
      <c r="M946" s="161">
        <v>0</v>
      </c>
    </row>
    <row r="947" spans="1:13" x14ac:dyDescent="0.25">
      <c r="A947" s="162" t="s">
        <v>264</v>
      </c>
      <c r="B947" s="162" t="s">
        <v>109</v>
      </c>
      <c r="C947" s="162" t="s">
        <v>347</v>
      </c>
      <c r="D947" s="162" t="s">
        <v>454</v>
      </c>
      <c r="E947" s="162" t="s">
        <v>2068</v>
      </c>
      <c r="F947" s="162" t="s">
        <v>117</v>
      </c>
      <c r="G947" s="162" t="s">
        <v>1286</v>
      </c>
      <c r="H947" s="162" t="s">
        <v>91</v>
      </c>
      <c r="I947" s="162" t="s">
        <v>91</v>
      </c>
      <c r="J947" s="162" t="s">
        <v>276</v>
      </c>
      <c r="K947" s="163">
        <v>0</v>
      </c>
      <c r="L947" s="163">
        <v>0</v>
      </c>
      <c r="M947" s="164">
        <v>0</v>
      </c>
    </row>
    <row r="948" spans="1:13" x14ac:dyDescent="0.25">
      <c r="A948" s="159" t="s">
        <v>264</v>
      </c>
      <c r="B948" s="159" t="s">
        <v>109</v>
      </c>
      <c r="C948" s="159" t="s">
        <v>1508</v>
      </c>
      <c r="D948" s="159" t="s">
        <v>624</v>
      </c>
      <c r="E948" s="159" t="s">
        <v>2069</v>
      </c>
      <c r="F948" s="159" t="s">
        <v>1510</v>
      </c>
      <c r="G948" s="159" t="s">
        <v>1265</v>
      </c>
      <c r="H948" s="159" t="s">
        <v>91</v>
      </c>
      <c r="I948" s="159" t="s">
        <v>91</v>
      </c>
      <c r="J948" s="159" t="s">
        <v>276</v>
      </c>
      <c r="K948" s="160">
        <v>0</v>
      </c>
      <c r="L948" s="160">
        <v>0</v>
      </c>
      <c r="M948" s="161">
        <v>0</v>
      </c>
    </row>
    <row r="949" spans="1:13" x14ac:dyDescent="0.25">
      <c r="A949" s="162" t="s">
        <v>264</v>
      </c>
      <c r="B949" s="162" t="s">
        <v>109</v>
      </c>
      <c r="C949" s="162" t="s">
        <v>663</v>
      </c>
      <c r="D949" s="162" t="s">
        <v>1515</v>
      </c>
      <c r="E949" s="162" t="s">
        <v>2070</v>
      </c>
      <c r="F949" s="162" t="s">
        <v>1517</v>
      </c>
      <c r="G949" s="162" t="s">
        <v>1961</v>
      </c>
      <c r="H949" s="162" t="s">
        <v>91</v>
      </c>
      <c r="I949" s="162" t="s">
        <v>91</v>
      </c>
      <c r="J949" s="162" t="s">
        <v>276</v>
      </c>
      <c r="K949" s="163">
        <v>0</v>
      </c>
      <c r="L949" s="163">
        <v>0</v>
      </c>
      <c r="M949" s="164">
        <v>0</v>
      </c>
    </row>
    <row r="950" spans="1:13" x14ac:dyDescent="0.25">
      <c r="A950" s="159" t="s">
        <v>264</v>
      </c>
      <c r="B950" s="159" t="s">
        <v>109</v>
      </c>
      <c r="C950" s="159" t="s">
        <v>277</v>
      </c>
      <c r="D950" s="159" t="s">
        <v>281</v>
      </c>
      <c r="E950" s="159" t="s">
        <v>2071</v>
      </c>
      <c r="F950" s="159" t="s">
        <v>140</v>
      </c>
      <c r="G950" s="159" t="s">
        <v>1278</v>
      </c>
      <c r="H950" s="159" t="s">
        <v>91</v>
      </c>
      <c r="I950" s="159" t="s">
        <v>91</v>
      </c>
      <c r="J950" s="159" t="s">
        <v>276</v>
      </c>
      <c r="K950" s="160">
        <v>1</v>
      </c>
      <c r="L950" s="160">
        <v>0</v>
      </c>
      <c r="M950" s="161">
        <v>1</v>
      </c>
    </row>
    <row r="951" spans="1:13" x14ac:dyDescent="0.25">
      <c r="A951" s="162" t="s">
        <v>264</v>
      </c>
      <c r="B951" s="162" t="s">
        <v>109</v>
      </c>
      <c r="C951" s="162" t="s">
        <v>353</v>
      </c>
      <c r="D951" s="162" t="s">
        <v>630</v>
      </c>
      <c r="E951" s="162" t="s">
        <v>2072</v>
      </c>
      <c r="F951" s="162" t="s">
        <v>632</v>
      </c>
      <c r="G951" s="162" t="s">
        <v>1278</v>
      </c>
      <c r="H951" s="162" t="s">
        <v>91</v>
      </c>
      <c r="I951" s="162" t="s">
        <v>91</v>
      </c>
      <c r="J951" s="162" t="s">
        <v>276</v>
      </c>
      <c r="K951" s="163">
        <v>0</v>
      </c>
      <c r="L951" s="163">
        <v>0</v>
      </c>
      <c r="M951" s="164">
        <v>0</v>
      </c>
    </row>
    <row r="952" spans="1:13" x14ac:dyDescent="0.25">
      <c r="A952" s="159" t="s">
        <v>264</v>
      </c>
      <c r="B952" s="159" t="s">
        <v>109</v>
      </c>
      <c r="C952" s="159" t="s">
        <v>347</v>
      </c>
      <c r="D952" s="159" t="s">
        <v>316</v>
      </c>
      <c r="E952" s="159" t="s">
        <v>2073</v>
      </c>
      <c r="F952" s="159" t="s">
        <v>421</v>
      </c>
      <c r="G952" s="159" t="s">
        <v>2074</v>
      </c>
      <c r="H952" s="159" t="s">
        <v>91</v>
      </c>
      <c r="I952" s="159" t="s">
        <v>91</v>
      </c>
      <c r="J952" s="159" t="s">
        <v>276</v>
      </c>
      <c r="K952" s="160">
        <v>3</v>
      </c>
      <c r="L952" s="160">
        <v>0</v>
      </c>
      <c r="M952" s="161">
        <v>3</v>
      </c>
    </row>
    <row r="953" spans="1:13" x14ac:dyDescent="0.25">
      <c r="A953" s="162" t="s">
        <v>264</v>
      </c>
      <c r="B953" s="162" t="s">
        <v>109</v>
      </c>
      <c r="C953" s="162" t="s">
        <v>347</v>
      </c>
      <c r="D953" s="162" t="s">
        <v>316</v>
      </c>
      <c r="E953" s="162" t="s">
        <v>2075</v>
      </c>
      <c r="F953" s="162" t="s">
        <v>421</v>
      </c>
      <c r="G953" s="162" t="s">
        <v>2076</v>
      </c>
      <c r="H953" s="162" t="s">
        <v>91</v>
      </c>
      <c r="I953" s="162" t="s">
        <v>91</v>
      </c>
      <c r="J953" s="162" t="s">
        <v>276</v>
      </c>
      <c r="K953" s="163">
        <v>0</v>
      </c>
      <c r="L953" s="163">
        <v>0</v>
      </c>
      <c r="M953" s="164">
        <v>0</v>
      </c>
    </row>
    <row r="954" spans="1:13" x14ac:dyDescent="0.25">
      <c r="A954" s="159" t="s">
        <v>264</v>
      </c>
      <c r="B954" s="159" t="s">
        <v>109</v>
      </c>
      <c r="C954" s="159" t="s">
        <v>2077</v>
      </c>
      <c r="D954" s="159" t="s">
        <v>571</v>
      </c>
      <c r="E954" s="159" t="s">
        <v>2078</v>
      </c>
      <c r="F954" s="159" t="s">
        <v>2079</v>
      </c>
      <c r="G954" s="159" t="s">
        <v>87</v>
      </c>
      <c r="H954" s="159" t="s">
        <v>94</v>
      </c>
      <c r="I954" s="159" t="s">
        <v>94</v>
      </c>
      <c r="J954" s="159"/>
      <c r="K954" s="160">
        <v>0</v>
      </c>
      <c r="L954" s="160">
        <v>0</v>
      </c>
      <c r="M954" s="161">
        <v>6</v>
      </c>
    </row>
    <row r="955" spans="1:13" x14ac:dyDescent="0.25">
      <c r="A955" s="162" t="s">
        <v>264</v>
      </c>
      <c r="B955" s="162" t="s">
        <v>109</v>
      </c>
      <c r="C955" s="162" t="s">
        <v>2077</v>
      </c>
      <c r="D955" s="162" t="s">
        <v>571</v>
      </c>
      <c r="E955" s="162" t="s">
        <v>2080</v>
      </c>
      <c r="F955" s="162" t="s">
        <v>2079</v>
      </c>
      <c r="G955" s="162" t="s">
        <v>125</v>
      </c>
      <c r="H955" s="162" t="s">
        <v>91</v>
      </c>
      <c r="I955" s="162" t="s">
        <v>94</v>
      </c>
      <c r="J955" s="162"/>
      <c r="K955" s="163">
        <v>0</v>
      </c>
      <c r="L955" s="163">
        <v>0</v>
      </c>
      <c r="M955" s="164">
        <v>6</v>
      </c>
    </row>
    <row r="956" spans="1:13" x14ac:dyDescent="0.25">
      <c r="A956" s="159" t="s">
        <v>264</v>
      </c>
      <c r="B956" s="159" t="s">
        <v>109</v>
      </c>
      <c r="C956" s="159" t="s">
        <v>607</v>
      </c>
      <c r="D956" s="159" t="s">
        <v>2081</v>
      </c>
      <c r="E956" s="159" t="s">
        <v>2082</v>
      </c>
      <c r="F956" s="159" t="s">
        <v>641</v>
      </c>
      <c r="G956" s="159" t="s">
        <v>87</v>
      </c>
      <c r="H956" s="159" t="s">
        <v>94</v>
      </c>
      <c r="I956" s="159" t="s">
        <v>94</v>
      </c>
      <c r="J956" s="159"/>
      <c r="K956" s="160">
        <v>0</v>
      </c>
      <c r="L956" s="160">
        <v>0</v>
      </c>
      <c r="M956" s="161">
        <v>1</v>
      </c>
    </row>
    <row r="957" spans="1:13" x14ac:dyDescent="0.25">
      <c r="A957" s="162" t="s">
        <v>264</v>
      </c>
      <c r="B957" s="162" t="s">
        <v>109</v>
      </c>
      <c r="C957" s="162" t="s">
        <v>270</v>
      </c>
      <c r="D957" s="162" t="s">
        <v>281</v>
      </c>
      <c r="E957" s="162" t="s">
        <v>2083</v>
      </c>
      <c r="F957" s="162" t="s">
        <v>178</v>
      </c>
      <c r="G957" s="162" t="s">
        <v>1278</v>
      </c>
      <c r="H957" s="162" t="s">
        <v>91</v>
      </c>
      <c r="I957" s="162" t="s">
        <v>91</v>
      </c>
      <c r="J957" s="162" t="s">
        <v>276</v>
      </c>
      <c r="K957" s="163">
        <v>4</v>
      </c>
      <c r="L957" s="163">
        <v>0</v>
      </c>
      <c r="M957" s="164">
        <v>4</v>
      </c>
    </row>
    <row r="958" spans="1:13" x14ac:dyDescent="0.25">
      <c r="A958" s="159" t="s">
        <v>264</v>
      </c>
      <c r="B958" s="159" t="s">
        <v>109</v>
      </c>
      <c r="C958" s="159" t="s">
        <v>570</v>
      </c>
      <c r="D958" s="159" t="s">
        <v>571</v>
      </c>
      <c r="E958" s="159" t="s">
        <v>2084</v>
      </c>
      <c r="F958" s="159" t="s">
        <v>573</v>
      </c>
      <c r="G958" s="159" t="s">
        <v>1259</v>
      </c>
      <c r="H958" s="159" t="s">
        <v>91</v>
      </c>
      <c r="I958" s="159" t="s">
        <v>91</v>
      </c>
      <c r="J958" s="159" t="s">
        <v>276</v>
      </c>
      <c r="K958" s="160">
        <v>1</v>
      </c>
      <c r="L958" s="160">
        <v>0</v>
      </c>
      <c r="M958" s="161">
        <v>1</v>
      </c>
    </row>
    <row r="959" spans="1:13" x14ac:dyDescent="0.25">
      <c r="A959" s="162" t="s">
        <v>264</v>
      </c>
      <c r="B959" s="162" t="s">
        <v>109</v>
      </c>
      <c r="C959" s="162" t="s">
        <v>607</v>
      </c>
      <c r="D959" s="162" t="s">
        <v>571</v>
      </c>
      <c r="E959" s="162" t="s">
        <v>2085</v>
      </c>
      <c r="F959" s="162" t="s">
        <v>153</v>
      </c>
      <c r="G959" s="162" t="s">
        <v>1259</v>
      </c>
      <c r="H959" s="162" t="s">
        <v>91</v>
      </c>
      <c r="I959" s="162" t="s">
        <v>91</v>
      </c>
      <c r="J959" s="162" t="s">
        <v>276</v>
      </c>
      <c r="K959" s="163">
        <v>0</v>
      </c>
      <c r="L959" s="163">
        <v>0</v>
      </c>
      <c r="M959" s="164">
        <v>0</v>
      </c>
    </row>
    <row r="960" spans="1:13" x14ac:dyDescent="0.25">
      <c r="A960" s="159" t="s">
        <v>264</v>
      </c>
      <c r="B960" s="159" t="s">
        <v>109</v>
      </c>
      <c r="C960" s="159" t="s">
        <v>607</v>
      </c>
      <c r="D960" s="159" t="s">
        <v>571</v>
      </c>
      <c r="E960" s="159" t="s">
        <v>2086</v>
      </c>
      <c r="F960" s="159" t="s">
        <v>153</v>
      </c>
      <c r="G960" s="159" t="s">
        <v>1299</v>
      </c>
      <c r="H960" s="159" t="s">
        <v>91</v>
      </c>
      <c r="I960" s="159" t="s">
        <v>91</v>
      </c>
      <c r="J960" s="159" t="s">
        <v>276</v>
      </c>
      <c r="K960" s="160">
        <v>3</v>
      </c>
      <c r="L960" s="160">
        <v>0</v>
      </c>
      <c r="M960" s="161">
        <v>3</v>
      </c>
    </row>
    <row r="961" spans="1:13" x14ac:dyDescent="0.25">
      <c r="A961" s="162" t="s">
        <v>264</v>
      </c>
      <c r="B961" s="162" t="s">
        <v>109</v>
      </c>
      <c r="C961" s="162" t="s">
        <v>503</v>
      </c>
      <c r="D961" s="162" t="s">
        <v>507</v>
      </c>
      <c r="E961" s="162" t="s">
        <v>2087</v>
      </c>
      <c r="F961" s="162" t="s">
        <v>509</v>
      </c>
      <c r="G961" s="162" t="s">
        <v>1259</v>
      </c>
      <c r="H961" s="162" t="s">
        <v>91</v>
      </c>
      <c r="I961" s="162" t="s">
        <v>91</v>
      </c>
      <c r="J961" s="162" t="s">
        <v>276</v>
      </c>
      <c r="K961" s="163">
        <v>0</v>
      </c>
      <c r="L961" s="163">
        <v>0</v>
      </c>
      <c r="M961" s="164">
        <v>0</v>
      </c>
    </row>
    <row r="962" spans="1:13" x14ac:dyDescent="0.25">
      <c r="A962" s="159" t="s">
        <v>264</v>
      </c>
      <c r="B962" s="159" t="s">
        <v>109</v>
      </c>
      <c r="C962" s="159" t="s">
        <v>1196</v>
      </c>
      <c r="D962" s="159" t="s">
        <v>677</v>
      </c>
      <c r="E962" s="159" t="s">
        <v>2088</v>
      </c>
      <c r="F962" s="159" t="s">
        <v>1494</v>
      </c>
      <c r="G962" s="159" t="s">
        <v>2018</v>
      </c>
      <c r="H962" s="159" t="s">
        <v>91</v>
      </c>
      <c r="I962" s="159" t="s">
        <v>91</v>
      </c>
      <c r="J962" s="159" t="s">
        <v>276</v>
      </c>
      <c r="K962" s="160">
        <v>0</v>
      </c>
      <c r="L962" s="160">
        <v>0</v>
      </c>
      <c r="M962" s="161">
        <v>0</v>
      </c>
    </row>
    <row r="963" spans="1:13" x14ac:dyDescent="0.25">
      <c r="A963" s="162" t="s">
        <v>264</v>
      </c>
      <c r="B963" s="162" t="s">
        <v>109</v>
      </c>
      <c r="C963" s="162" t="s">
        <v>645</v>
      </c>
      <c r="D963" s="162" t="s">
        <v>630</v>
      </c>
      <c r="E963" s="162" t="s">
        <v>2089</v>
      </c>
      <c r="F963" s="162" t="s">
        <v>1328</v>
      </c>
      <c r="G963" s="162" t="s">
        <v>1278</v>
      </c>
      <c r="H963" s="162" t="s">
        <v>91</v>
      </c>
      <c r="I963" s="162" t="s">
        <v>91</v>
      </c>
      <c r="J963" s="162" t="s">
        <v>276</v>
      </c>
      <c r="K963" s="163">
        <v>1</v>
      </c>
      <c r="L963" s="163">
        <v>0</v>
      </c>
      <c r="M963" s="164">
        <v>1</v>
      </c>
    </row>
    <row r="964" spans="1:13" x14ac:dyDescent="0.25">
      <c r="A964" s="159" t="s">
        <v>264</v>
      </c>
      <c r="B964" s="159" t="s">
        <v>109</v>
      </c>
      <c r="C964" s="159" t="s">
        <v>1196</v>
      </c>
      <c r="D964" s="159" t="s">
        <v>666</v>
      </c>
      <c r="E964" s="159" t="s">
        <v>2090</v>
      </c>
      <c r="F964" s="159" t="s">
        <v>122</v>
      </c>
      <c r="G964" s="159" t="s">
        <v>1278</v>
      </c>
      <c r="H964" s="159" t="s">
        <v>91</v>
      </c>
      <c r="I964" s="159" t="s">
        <v>91</v>
      </c>
      <c r="J964" s="159" t="s">
        <v>276</v>
      </c>
      <c r="K964" s="160">
        <v>1</v>
      </c>
      <c r="L964" s="160">
        <v>0</v>
      </c>
      <c r="M964" s="161">
        <v>1</v>
      </c>
    </row>
    <row r="965" spans="1:13" x14ac:dyDescent="0.25">
      <c r="A965" s="162" t="s">
        <v>264</v>
      </c>
      <c r="B965" s="162" t="s">
        <v>109</v>
      </c>
      <c r="C965" s="162" t="s">
        <v>1196</v>
      </c>
      <c r="D965" s="162" t="s">
        <v>1214</v>
      </c>
      <c r="E965" s="162" t="s">
        <v>2091</v>
      </c>
      <c r="F965" s="162" t="s">
        <v>128</v>
      </c>
      <c r="G965" s="162" t="s">
        <v>1961</v>
      </c>
      <c r="H965" s="162" t="s">
        <v>91</v>
      </c>
      <c r="I965" s="162" t="s">
        <v>91</v>
      </c>
      <c r="J965" s="162" t="s">
        <v>276</v>
      </c>
      <c r="K965" s="163">
        <v>0</v>
      </c>
      <c r="L965" s="163">
        <v>0</v>
      </c>
      <c r="M965" s="164">
        <v>0</v>
      </c>
    </row>
    <row r="966" spans="1:13" x14ac:dyDescent="0.25">
      <c r="A966" s="159" t="s">
        <v>264</v>
      </c>
      <c r="B966" s="159" t="s">
        <v>109</v>
      </c>
      <c r="C966" s="159" t="s">
        <v>863</v>
      </c>
      <c r="D966" s="159" t="s">
        <v>666</v>
      </c>
      <c r="E966" s="159" t="s">
        <v>2092</v>
      </c>
      <c r="F966" s="159" t="s">
        <v>1044</v>
      </c>
      <c r="G966" s="159" t="s">
        <v>1286</v>
      </c>
      <c r="H966" s="159" t="s">
        <v>91</v>
      </c>
      <c r="I966" s="159" t="s">
        <v>91</v>
      </c>
      <c r="J966" s="159" t="s">
        <v>276</v>
      </c>
      <c r="K966" s="160">
        <v>0</v>
      </c>
      <c r="L966" s="160">
        <v>0</v>
      </c>
      <c r="M966" s="161">
        <v>0</v>
      </c>
    </row>
    <row r="967" spans="1:13" x14ac:dyDescent="0.25">
      <c r="A967" s="162" t="s">
        <v>264</v>
      </c>
      <c r="B967" s="162" t="s">
        <v>109</v>
      </c>
      <c r="C967" s="162" t="s">
        <v>347</v>
      </c>
      <c r="D967" s="162" t="s">
        <v>281</v>
      </c>
      <c r="E967" s="162" t="s">
        <v>2093</v>
      </c>
      <c r="F967" s="162" t="s">
        <v>349</v>
      </c>
      <c r="G967" s="162" t="s">
        <v>2010</v>
      </c>
      <c r="H967" s="162" t="s">
        <v>91</v>
      </c>
      <c r="I967" s="162" t="s">
        <v>91</v>
      </c>
      <c r="J967" s="162" t="s">
        <v>276</v>
      </c>
      <c r="K967" s="163">
        <v>0</v>
      </c>
      <c r="L967" s="163">
        <v>0</v>
      </c>
      <c r="M967" s="164">
        <v>0</v>
      </c>
    </row>
    <row r="968" spans="1:13" x14ac:dyDescent="0.25">
      <c r="A968" s="159" t="s">
        <v>264</v>
      </c>
      <c r="B968" s="159" t="s">
        <v>109</v>
      </c>
      <c r="C968" s="159" t="s">
        <v>347</v>
      </c>
      <c r="D968" s="159" t="s">
        <v>281</v>
      </c>
      <c r="E968" s="159" t="s">
        <v>2094</v>
      </c>
      <c r="F968" s="159" t="s">
        <v>349</v>
      </c>
      <c r="G968" s="159" t="s">
        <v>1296</v>
      </c>
      <c r="H968" s="159" t="s">
        <v>91</v>
      </c>
      <c r="I968" s="159" t="s">
        <v>91</v>
      </c>
      <c r="J968" s="159" t="s">
        <v>276</v>
      </c>
      <c r="K968" s="160">
        <v>2</v>
      </c>
      <c r="L968" s="160">
        <v>0</v>
      </c>
      <c r="M968" s="161">
        <v>2</v>
      </c>
    </row>
    <row r="969" spans="1:13" x14ac:dyDescent="0.25">
      <c r="A969" s="162" t="s">
        <v>264</v>
      </c>
      <c r="B969" s="162" t="s">
        <v>109</v>
      </c>
      <c r="C969" s="162" t="s">
        <v>863</v>
      </c>
      <c r="D969" s="162" t="s">
        <v>454</v>
      </c>
      <c r="E969" s="162" t="s">
        <v>2095</v>
      </c>
      <c r="F969" s="162" t="s">
        <v>898</v>
      </c>
      <c r="G969" s="162" t="s">
        <v>2049</v>
      </c>
      <c r="H969" s="162" t="s">
        <v>91</v>
      </c>
      <c r="I969" s="162" t="s">
        <v>91</v>
      </c>
      <c r="J969" s="162" t="s">
        <v>276</v>
      </c>
      <c r="K969" s="163">
        <v>0</v>
      </c>
      <c r="L969" s="163">
        <v>0</v>
      </c>
      <c r="M969" s="164">
        <v>0</v>
      </c>
    </row>
    <row r="970" spans="1:13" x14ac:dyDescent="0.25">
      <c r="A970" s="159" t="s">
        <v>264</v>
      </c>
      <c r="B970" s="159" t="s">
        <v>109</v>
      </c>
      <c r="C970" s="159" t="s">
        <v>863</v>
      </c>
      <c r="D970" s="159" t="s">
        <v>454</v>
      </c>
      <c r="E970" s="159" t="s">
        <v>2096</v>
      </c>
      <c r="F970" s="159" t="s">
        <v>898</v>
      </c>
      <c r="G970" s="159" t="s">
        <v>2097</v>
      </c>
      <c r="H970" s="159" t="s">
        <v>91</v>
      </c>
      <c r="I970" s="159" t="s">
        <v>91</v>
      </c>
      <c r="J970" s="159" t="s">
        <v>276</v>
      </c>
      <c r="K970" s="160">
        <v>0</v>
      </c>
      <c r="L970" s="160">
        <v>0</v>
      </c>
      <c r="M970" s="161">
        <v>0</v>
      </c>
    </row>
    <row r="971" spans="1:13" x14ac:dyDescent="0.25">
      <c r="A971" s="162" t="s">
        <v>264</v>
      </c>
      <c r="B971" s="162" t="s">
        <v>109</v>
      </c>
      <c r="C971" s="162" t="s">
        <v>867</v>
      </c>
      <c r="D971" s="162" t="s">
        <v>281</v>
      </c>
      <c r="E971" s="162" t="s">
        <v>2098</v>
      </c>
      <c r="F971" s="162" t="s">
        <v>89</v>
      </c>
      <c r="G971" s="162" t="s">
        <v>2049</v>
      </c>
      <c r="H971" s="162" t="s">
        <v>91</v>
      </c>
      <c r="I971" s="162" t="s">
        <v>91</v>
      </c>
      <c r="J971" s="162" t="s">
        <v>276</v>
      </c>
      <c r="K971" s="163">
        <v>4</v>
      </c>
      <c r="L971" s="163">
        <v>0</v>
      </c>
      <c r="M971" s="164">
        <v>4</v>
      </c>
    </row>
    <row r="972" spans="1:13" x14ac:dyDescent="0.25">
      <c r="A972" s="159" t="s">
        <v>264</v>
      </c>
      <c r="B972" s="159" t="s">
        <v>109</v>
      </c>
      <c r="C972" s="159" t="s">
        <v>863</v>
      </c>
      <c r="D972" s="159" t="s">
        <v>454</v>
      </c>
      <c r="E972" s="159" t="s">
        <v>2099</v>
      </c>
      <c r="F972" s="159" t="s">
        <v>898</v>
      </c>
      <c r="G972" s="159" t="s">
        <v>2074</v>
      </c>
      <c r="H972" s="159" t="s">
        <v>91</v>
      </c>
      <c r="I972" s="159" t="s">
        <v>91</v>
      </c>
      <c r="J972" s="159" t="s">
        <v>276</v>
      </c>
      <c r="K972" s="160">
        <v>1</v>
      </c>
      <c r="L972" s="160">
        <v>0</v>
      </c>
      <c r="M972" s="161">
        <v>1</v>
      </c>
    </row>
    <row r="973" spans="1:13" x14ac:dyDescent="0.25">
      <c r="A973" s="162" t="s">
        <v>264</v>
      </c>
      <c r="B973" s="162" t="s">
        <v>109</v>
      </c>
      <c r="C973" s="162" t="s">
        <v>867</v>
      </c>
      <c r="D973" s="162" t="s">
        <v>281</v>
      </c>
      <c r="E973" s="162" t="s">
        <v>2100</v>
      </c>
      <c r="F973" s="162" t="s">
        <v>89</v>
      </c>
      <c r="G973" s="162" t="s">
        <v>2074</v>
      </c>
      <c r="H973" s="162" t="s">
        <v>91</v>
      </c>
      <c r="I973" s="162" t="s">
        <v>91</v>
      </c>
      <c r="J973" s="162" t="s">
        <v>276</v>
      </c>
      <c r="K973" s="163">
        <v>1</v>
      </c>
      <c r="L973" s="163">
        <v>0</v>
      </c>
      <c r="M973" s="164">
        <v>1</v>
      </c>
    </row>
    <row r="974" spans="1:13" x14ac:dyDescent="0.25">
      <c r="A974" s="159" t="s">
        <v>264</v>
      </c>
      <c r="B974" s="159" t="s">
        <v>109</v>
      </c>
      <c r="C974" s="159" t="s">
        <v>570</v>
      </c>
      <c r="D974" s="159" t="s">
        <v>571</v>
      </c>
      <c r="E974" s="159" t="s">
        <v>2101</v>
      </c>
      <c r="F974" s="159" t="s">
        <v>573</v>
      </c>
      <c r="G974" s="159" t="s">
        <v>1299</v>
      </c>
      <c r="H974" s="159" t="s">
        <v>91</v>
      </c>
      <c r="I974" s="159" t="s">
        <v>91</v>
      </c>
      <c r="J974" s="159" t="s">
        <v>276</v>
      </c>
      <c r="K974" s="160">
        <v>1</v>
      </c>
      <c r="L974" s="160">
        <v>0</v>
      </c>
      <c r="M974" s="161">
        <v>1</v>
      </c>
    </row>
    <row r="975" spans="1:13" x14ac:dyDescent="0.25">
      <c r="A975" s="162" t="s">
        <v>264</v>
      </c>
      <c r="B975" s="162" t="s">
        <v>109</v>
      </c>
      <c r="C975" s="162" t="s">
        <v>347</v>
      </c>
      <c r="D975" s="162" t="s">
        <v>281</v>
      </c>
      <c r="E975" s="162" t="s">
        <v>2102</v>
      </c>
      <c r="F975" s="162" t="s">
        <v>349</v>
      </c>
      <c r="G975" s="162" t="s">
        <v>1299</v>
      </c>
      <c r="H975" s="162" t="s">
        <v>91</v>
      </c>
      <c r="I975" s="162" t="s">
        <v>91</v>
      </c>
      <c r="J975" s="162" t="s">
        <v>276</v>
      </c>
      <c r="K975" s="163">
        <v>0</v>
      </c>
      <c r="L975" s="163">
        <v>0</v>
      </c>
      <c r="M975" s="164">
        <v>0</v>
      </c>
    </row>
    <row r="976" spans="1:13" x14ac:dyDescent="0.25">
      <c r="A976" s="159" t="s">
        <v>264</v>
      </c>
      <c r="B976" s="159" t="s">
        <v>109</v>
      </c>
      <c r="C976" s="159" t="s">
        <v>347</v>
      </c>
      <c r="D976" s="159" t="s">
        <v>316</v>
      </c>
      <c r="E976" s="159" t="s">
        <v>2103</v>
      </c>
      <c r="F976" s="159" t="s">
        <v>421</v>
      </c>
      <c r="G976" s="159" t="s">
        <v>2002</v>
      </c>
      <c r="H976" s="159" t="s">
        <v>91</v>
      </c>
      <c r="I976" s="159" t="s">
        <v>91</v>
      </c>
      <c r="J976" s="159" t="s">
        <v>276</v>
      </c>
      <c r="K976" s="160">
        <v>0</v>
      </c>
      <c r="L976" s="160">
        <v>0</v>
      </c>
      <c r="M976" s="161">
        <v>0</v>
      </c>
    </row>
    <row r="977" spans="1:13" x14ac:dyDescent="0.25">
      <c r="A977" s="162" t="s">
        <v>264</v>
      </c>
      <c r="B977" s="162" t="s">
        <v>109</v>
      </c>
      <c r="C977" s="162" t="s">
        <v>1196</v>
      </c>
      <c r="D977" s="162" t="s">
        <v>677</v>
      </c>
      <c r="E977" s="162" t="s">
        <v>2104</v>
      </c>
      <c r="F977" s="162" t="s">
        <v>1494</v>
      </c>
      <c r="G977" s="162" t="s">
        <v>2033</v>
      </c>
      <c r="H977" s="162" t="s">
        <v>91</v>
      </c>
      <c r="I977" s="162" t="s">
        <v>91</v>
      </c>
      <c r="J977" s="162" t="s">
        <v>276</v>
      </c>
      <c r="K977" s="163">
        <v>0</v>
      </c>
      <c r="L977" s="163">
        <v>0</v>
      </c>
      <c r="M977" s="164">
        <v>0</v>
      </c>
    </row>
    <row r="978" spans="1:13" x14ac:dyDescent="0.25">
      <c r="A978" s="159" t="s">
        <v>264</v>
      </c>
      <c r="B978" s="159" t="s">
        <v>109</v>
      </c>
      <c r="C978" s="159" t="s">
        <v>722</v>
      </c>
      <c r="D978" s="159" t="s">
        <v>437</v>
      </c>
      <c r="E978" s="159" t="s">
        <v>2105</v>
      </c>
      <c r="F978" s="159" t="s">
        <v>2106</v>
      </c>
      <c r="G978" s="159" t="s">
        <v>87</v>
      </c>
      <c r="H978" s="159" t="s">
        <v>94</v>
      </c>
      <c r="I978" s="159" t="s">
        <v>94</v>
      </c>
      <c r="J978" s="159"/>
      <c r="K978" s="160">
        <v>0</v>
      </c>
      <c r="L978" s="160">
        <v>0</v>
      </c>
      <c r="M978" s="161">
        <v>1</v>
      </c>
    </row>
    <row r="979" spans="1:13" x14ac:dyDescent="0.25">
      <c r="A979" s="162" t="s">
        <v>264</v>
      </c>
      <c r="B979" s="162" t="s">
        <v>109</v>
      </c>
      <c r="C979" s="162" t="s">
        <v>1414</v>
      </c>
      <c r="D979" s="162" t="s">
        <v>2107</v>
      </c>
      <c r="E979" s="162" t="s">
        <v>2108</v>
      </c>
      <c r="F979" s="162" t="s">
        <v>2109</v>
      </c>
      <c r="G979" s="162" t="s">
        <v>87</v>
      </c>
      <c r="H979" s="162" t="s">
        <v>91</v>
      </c>
      <c r="I979" s="162" t="s">
        <v>94</v>
      </c>
      <c r="J979" s="162"/>
      <c r="K979" s="163">
        <v>0</v>
      </c>
      <c r="L979" s="163">
        <v>0</v>
      </c>
      <c r="M979" s="164">
        <v>1</v>
      </c>
    </row>
    <row r="980" spans="1:13" x14ac:dyDescent="0.25">
      <c r="A980" s="159" t="s">
        <v>264</v>
      </c>
      <c r="B980" s="159" t="s">
        <v>109</v>
      </c>
      <c r="C980" s="159" t="s">
        <v>1743</v>
      </c>
      <c r="D980" s="159" t="s">
        <v>407</v>
      </c>
      <c r="E980" s="159" t="s">
        <v>2110</v>
      </c>
      <c r="F980" s="159" t="s">
        <v>1745</v>
      </c>
      <c r="G980" s="159" t="s">
        <v>139</v>
      </c>
      <c r="H980" s="159" t="s">
        <v>94</v>
      </c>
      <c r="I980" s="159" t="s">
        <v>94</v>
      </c>
      <c r="J980" s="159"/>
      <c r="K980" s="160">
        <v>0</v>
      </c>
      <c r="L980" s="160">
        <v>0</v>
      </c>
      <c r="M980" s="161">
        <v>7</v>
      </c>
    </row>
    <row r="981" spans="1:13" x14ac:dyDescent="0.25">
      <c r="A981" s="162" t="s">
        <v>264</v>
      </c>
      <c r="B981" s="162" t="s">
        <v>109</v>
      </c>
      <c r="C981" s="162" t="s">
        <v>347</v>
      </c>
      <c r="D981" s="162" t="s">
        <v>316</v>
      </c>
      <c r="E981" s="162" t="s">
        <v>2111</v>
      </c>
      <c r="F981" s="162" t="s">
        <v>421</v>
      </c>
      <c r="G981" s="162" t="s">
        <v>2112</v>
      </c>
      <c r="H981" s="162" t="s">
        <v>91</v>
      </c>
      <c r="I981" s="162" t="s">
        <v>91</v>
      </c>
      <c r="J981" s="162"/>
      <c r="K981" s="163">
        <v>0</v>
      </c>
      <c r="L981" s="163">
        <v>0</v>
      </c>
      <c r="M981" s="164">
        <v>0</v>
      </c>
    </row>
    <row r="982" spans="1:13" x14ac:dyDescent="0.25">
      <c r="A982" s="159" t="s">
        <v>264</v>
      </c>
      <c r="B982" s="159" t="s">
        <v>109</v>
      </c>
      <c r="C982" s="159" t="s">
        <v>347</v>
      </c>
      <c r="D982" s="159" t="s">
        <v>316</v>
      </c>
      <c r="E982" s="159" t="s">
        <v>2113</v>
      </c>
      <c r="F982" s="159" t="s">
        <v>421</v>
      </c>
      <c r="G982" s="159" t="s">
        <v>2114</v>
      </c>
      <c r="H982" s="159" t="s">
        <v>91</v>
      </c>
      <c r="I982" s="159" t="s">
        <v>91</v>
      </c>
      <c r="J982" s="159"/>
      <c r="K982" s="160">
        <v>0</v>
      </c>
      <c r="L982" s="160">
        <v>0</v>
      </c>
      <c r="M982" s="161">
        <v>0</v>
      </c>
    </row>
    <row r="983" spans="1:13" x14ac:dyDescent="0.25">
      <c r="A983" s="162" t="s">
        <v>264</v>
      </c>
      <c r="B983" s="162" t="s">
        <v>109</v>
      </c>
      <c r="C983" s="162" t="s">
        <v>347</v>
      </c>
      <c r="D983" s="162" t="s">
        <v>454</v>
      </c>
      <c r="E983" s="162" t="s">
        <v>2115</v>
      </c>
      <c r="F983" s="162" t="s">
        <v>117</v>
      </c>
      <c r="G983" s="162" t="s">
        <v>2010</v>
      </c>
      <c r="H983" s="162" t="s">
        <v>91</v>
      </c>
      <c r="I983" s="162" t="s">
        <v>91</v>
      </c>
      <c r="J983" s="162"/>
      <c r="K983" s="163">
        <v>0</v>
      </c>
      <c r="L983" s="163">
        <v>0</v>
      </c>
      <c r="M983" s="164">
        <v>1</v>
      </c>
    </row>
    <row r="984" spans="1:13" x14ac:dyDescent="0.25">
      <c r="A984" s="159" t="s">
        <v>264</v>
      </c>
      <c r="B984" s="159" t="s">
        <v>109</v>
      </c>
      <c r="C984" s="159" t="s">
        <v>863</v>
      </c>
      <c r="D984" s="159" t="s">
        <v>864</v>
      </c>
      <c r="E984" s="159" t="s">
        <v>2116</v>
      </c>
      <c r="F984" s="159" t="s">
        <v>866</v>
      </c>
      <c r="G984" s="159" t="s">
        <v>2018</v>
      </c>
      <c r="H984" s="159" t="s">
        <v>91</v>
      </c>
      <c r="I984" s="159" t="s">
        <v>91</v>
      </c>
      <c r="J984" s="159"/>
      <c r="K984" s="160">
        <v>0</v>
      </c>
      <c r="L984" s="160">
        <v>0</v>
      </c>
      <c r="M984" s="161">
        <v>2</v>
      </c>
    </row>
    <row r="985" spans="1:13" x14ac:dyDescent="0.25">
      <c r="A985" s="162" t="s">
        <v>264</v>
      </c>
      <c r="B985" s="162" t="s">
        <v>109</v>
      </c>
      <c r="C985" s="162" t="s">
        <v>1196</v>
      </c>
      <c r="D985" s="162" t="s">
        <v>281</v>
      </c>
      <c r="E985" s="162" t="s">
        <v>2117</v>
      </c>
      <c r="F985" s="162" t="s">
        <v>1453</v>
      </c>
      <c r="G985" s="162" t="s">
        <v>1942</v>
      </c>
      <c r="H985" s="162" t="s">
        <v>91</v>
      </c>
      <c r="I985" s="162" t="s">
        <v>91</v>
      </c>
      <c r="J985" s="162"/>
      <c r="K985" s="163">
        <v>0</v>
      </c>
      <c r="L985" s="163">
        <v>0</v>
      </c>
      <c r="M985" s="164">
        <v>1</v>
      </c>
    </row>
    <row r="986" spans="1:13" x14ac:dyDescent="0.25">
      <c r="A986" s="159" t="s">
        <v>264</v>
      </c>
      <c r="B986" s="159" t="s">
        <v>109</v>
      </c>
      <c r="C986" s="159" t="s">
        <v>863</v>
      </c>
      <c r="D986" s="159" t="s">
        <v>454</v>
      </c>
      <c r="E986" s="159" t="s">
        <v>2118</v>
      </c>
      <c r="F986" s="159" t="s">
        <v>898</v>
      </c>
      <c r="G986" s="159" t="s">
        <v>2119</v>
      </c>
      <c r="H986" s="159" t="s">
        <v>91</v>
      </c>
      <c r="I986" s="159" t="s">
        <v>91</v>
      </c>
      <c r="J986" s="159"/>
      <c r="K986" s="160">
        <v>0</v>
      </c>
      <c r="L986" s="160">
        <v>0</v>
      </c>
      <c r="M986" s="161">
        <v>0</v>
      </c>
    </row>
    <row r="987" spans="1:13" x14ac:dyDescent="0.25">
      <c r="A987" s="162" t="s">
        <v>264</v>
      </c>
      <c r="B987" s="162" t="s">
        <v>109</v>
      </c>
      <c r="C987" s="162" t="s">
        <v>1508</v>
      </c>
      <c r="D987" s="162" t="s">
        <v>624</v>
      </c>
      <c r="E987" s="162" t="s">
        <v>2120</v>
      </c>
      <c r="F987" s="162" t="s">
        <v>1510</v>
      </c>
      <c r="G987" s="162" t="s">
        <v>1996</v>
      </c>
      <c r="H987" s="162" t="s">
        <v>91</v>
      </c>
      <c r="I987" s="162" t="s">
        <v>91</v>
      </c>
      <c r="J987" s="162" t="s">
        <v>276</v>
      </c>
      <c r="K987" s="163">
        <v>0</v>
      </c>
      <c r="L987" s="163">
        <v>0</v>
      </c>
      <c r="M987" s="164">
        <v>0</v>
      </c>
    </row>
    <row r="988" spans="1:13" x14ac:dyDescent="0.25">
      <c r="A988" s="159" t="s">
        <v>264</v>
      </c>
      <c r="B988" s="159" t="s">
        <v>109</v>
      </c>
      <c r="C988" s="159" t="s">
        <v>1196</v>
      </c>
      <c r="D988" s="159" t="s">
        <v>666</v>
      </c>
      <c r="E988" s="159" t="s">
        <v>2121</v>
      </c>
      <c r="F988" s="159" t="s">
        <v>122</v>
      </c>
      <c r="G988" s="159" t="s">
        <v>2015</v>
      </c>
      <c r="H988" s="159" t="s">
        <v>91</v>
      </c>
      <c r="I988" s="159" t="s">
        <v>91</v>
      </c>
      <c r="J988" s="159"/>
      <c r="K988" s="160">
        <v>0</v>
      </c>
      <c r="L988" s="160">
        <v>0</v>
      </c>
      <c r="M988" s="161">
        <v>2</v>
      </c>
    </row>
    <row r="989" spans="1:13" x14ac:dyDescent="0.25">
      <c r="A989" s="162" t="s">
        <v>264</v>
      </c>
      <c r="B989" s="162" t="s">
        <v>109</v>
      </c>
      <c r="C989" s="162" t="s">
        <v>270</v>
      </c>
      <c r="D989" s="162" t="s">
        <v>281</v>
      </c>
      <c r="E989" s="162" t="s">
        <v>2122</v>
      </c>
      <c r="F989" s="162" t="s">
        <v>178</v>
      </c>
      <c r="G989" s="162" t="s">
        <v>2015</v>
      </c>
      <c r="H989" s="162" t="s">
        <v>91</v>
      </c>
      <c r="I989" s="162" t="s">
        <v>91</v>
      </c>
      <c r="J989" s="162" t="s">
        <v>276</v>
      </c>
      <c r="K989" s="163">
        <v>2</v>
      </c>
      <c r="L989" s="163">
        <v>0</v>
      </c>
      <c r="M989" s="164">
        <v>2</v>
      </c>
    </row>
    <row r="990" spans="1:13" x14ac:dyDescent="0.25">
      <c r="A990" s="159" t="s">
        <v>264</v>
      </c>
      <c r="B990" s="159" t="s">
        <v>109</v>
      </c>
      <c r="C990" s="159" t="s">
        <v>277</v>
      </c>
      <c r="D990" s="159" t="s">
        <v>281</v>
      </c>
      <c r="E990" s="159" t="s">
        <v>2123</v>
      </c>
      <c r="F990" s="159" t="s">
        <v>140</v>
      </c>
      <c r="G990" s="159" t="s">
        <v>2015</v>
      </c>
      <c r="H990" s="159" t="s">
        <v>91</v>
      </c>
      <c r="I990" s="159" t="s">
        <v>91</v>
      </c>
      <c r="J990" s="159"/>
      <c r="K990" s="160">
        <v>0</v>
      </c>
      <c r="L990" s="160">
        <v>0</v>
      </c>
      <c r="M990" s="161">
        <v>1</v>
      </c>
    </row>
    <row r="991" spans="1:13" x14ac:dyDescent="0.25">
      <c r="A991" s="162" t="s">
        <v>264</v>
      </c>
      <c r="B991" s="162" t="s">
        <v>109</v>
      </c>
      <c r="C991" s="162" t="s">
        <v>863</v>
      </c>
      <c r="D991" s="162" t="s">
        <v>666</v>
      </c>
      <c r="E991" s="162" t="s">
        <v>2124</v>
      </c>
      <c r="F991" s="162" t="s">
        <v>1044</v>
      </c>
      <c r="G991" s="162" t="s">
        <v>2010</v>
      </c>
      <c r="H991" s="162" t="s">
        <v>91</v>
      </c>
      <c r="I991" s="162" t="s">
        <v>91</v>
      </c>
      <c r="J991" s="162"/>
      <c r="K991" s="163">
        <v>0</v>
      </c>
      <c r="L991" s="163">
        <v>0</v>
      </c>
      <c r="M991" s="164">
        <v>4</v>
      </c>
    </row>
    <row r="992" spans="1:13" x14ac:dyDescent="0.25">
      <c r="A992" s="159" t="s">
        <v>264</v>
      </c>
      <c r="B992" s="159" t="s">
        <v>109</v>
      </c>
      <c r="C992" s="159" t="s">
        <v>347</v>
      </c>
      <c r="D992" s="159" t="s">
        <v>281</v>
      </c>
      <c r="E992" s="159" t="s">
        <v>2125</v>
      </c>
      <c r="F992" s="159" t="s">
        <v>349</v>
      </c>
      <c r="G992" s="159" t="s">
        <v>2039</v>
      </c>
      <c r="H992" s="159" t="s">
        <v>91</v>
      </c>
      <c r="I992" s="159" t="s">
        <v>91</v>
      </c>
      <c r="J992" s="159"/>
      <c r="K992" s="160">
        <v>0</v>
      </c>
      <c r="L992" s="160">
        <v>0</v>
      </c>
      <c r="M992" s="161">
        <v>1</v>
      </c>
    </row>
    <row r="993" spans="1:13" x14ac:dyDescent="0.25">
      <c r="A993" s="162" t="s">
        <v>264</v>
      </c>
      <c r="B993" s="162" t="s">
        <v>109</v>
      </c>
      <c r="C993" s="162" t="s">
        <v>347</v>
      </c>
      <c r="D993" s="162" t="s">
        <v>281</v>
      </c>
      <c r="E993" s="162" t="s">
        <v>2126</v>
      </c>
      <c r="F993" s="162" t="s">
        <v>349</v>
      </c>
      <c r="G993" s="162" t="s">
        <v>2049</v>
      </c>
      <c r="H993" s="162" t="s">
        <v>91</v>
      </c>
      <c r="I993" s="162" t="s">
        <v>91</v>
      </c>
      <c r="J993" s="162"/>
      <c r="K993" s="163">
        <v>0</v>
      </c>
      <c r="L993" s="163">
        <v>0</v>
      </c>
      <c r="M993" s="164">
        <v>0</v>
      </c>
    </row>
    <row r="994" spans="1:13" x14ac:dyDescent="0.25">
      <c r="A994" s="159" t="s">
        <v>264</v>
      </c>
      <c r="B994" s="159" t="s">
        <v>109</v>
      </c>
      <c r="C994" s="159" t="s">
        <v>1508</v>
      </c>
      <c r="D994" s="159" t="s">
        <v>624</v>
      </c>
      <c r="E994" s="159" t="s">
        <v>2127</v>
      </c>
      <c r="F994" s="159" t="s">
        <v>1510</v>
      </c>
      <c r="G994" s="159" t="s">
        <v>2031</v>
      </c>
      <c r="H994" s="159" t="s">
        <v>91</v>
      </c>
      <c r="I994" s="159" t="s">
        <v>91</v>
      </c>
      <c r="J994" s="159" t="s">
        <v>276</v>
      </c>
      <c r="K994" s="160">
        <v>0</v>
      </c>
      <c r="L994" s="160">
        <v>0</v>
      </c>
      <c r="M994" s="161">
        <v>0</v>
      </c>
    </row>
    <row r="995" spans="1:13" x14ac:dyDescent="0.25">
      <c r="A995" s="162" t="s">
        <v>264</v>
      </c>
      <c r="B995" s="162" t="s">
        <v>109</v>
      </c>
      <c r="C995" s="162" t="s">
        <v>1687</v>
      </c>
      <c r="D995" s="162" t="s">
        <v>976</v>
      </c>
      <c r="E995" s="162" t="s">
        <v>2128</v>
      </c>
      <c r="F995" s="162" t="s">
        <v>1689</v>
      </c>
      <c r="G995" s="162" t="s">
        <v>1783</v>
      </c>
      <c r="H995" s="162" t="s">
        <v>91</v>
      </c>
      <c r="I995" s="162" t="s">
        <v>94</v>
      </c>
      <c r="J995" s="162"/>
      <c r="K995" s="163">
        <v>0</v>
      </c>
      <c r="L995" s="163">
        <v>0</v>
      </c>
      <c r="M995" s="164">
        <v>19</v>
      </c>
    </row>
    <row r="996" spans="1:13" x14ac:dyDescent="0.25">
      <c r="A996" s="159" t="s">
        <v>264</v>
      </c>
      <c r="B996" s="159" t="s">
        <v>109</v>
      </c>
      <c r="C996" s="159" t="s">
        <v>863</v>
      </c>
      <c r="D996" s="159" t="s">
        <v>666</v>
      </c>
      <c r="E996" s="159" t="s">
        <v>2129</v>
      </c>
      <c r="F996" s="159" t="s">
        <v>1044</v>
      </c>
      <c r="G996" s="159" t="s">
        <v>2002</v>
      </c>
      <c r="H996" s="159" t="s">
        <v>91</v>
      </c>
      <c r="I996" s="159" t="s">
        <v>91</v>
      </c>
      <c r="J996" s="159"/>
      <c r="K996" s="160">
        <v>0</v>
      </c>
      <c r="L996" s="160">
        <v>0</v>
      </c>
      <c r="M996" s="161">
        <v>1</v>
      </c>
    </row>
    <row r="997" spans="1:13" x14ac:dyDescent="0.25">
      <c r="A997" s="162" t="s">
        <v>264</v>
      </c>
      <c r="B997" s="162" t="s">
        <v>109</v>
      </c>
      <c r="C997" s="162" t="s">
        <v>867</v>
      </c>
      <c r="D997" s="162" t="s">
        <v>281</v>
      </c>
      <c r="E997" s="162" t="s">
        <v>2130</v>
      </c>
      <c r="F997" s="162" t="s">
        <v>89</v>
      </c>
      <c r="G997" s="162" t="s">
        <v>2119</v>
      </c>
      <c r="H997" s="162" t="s">
        <v>91</v>
      </c>
      <c r="I997" s="162" t="s">
        <v>91</v>
      </c>
      <c r="J997" s="162"/>
      <c r="K997" s="163">
        <v>0</v>
      </c>
      <c r="L997" s="163">
        <v>0</v>
      </c>
      <c r="M997" s="164">
        <v>0</v>
      </c>
    </row>
    <row r="998" spans="1:13" x14ac:dyDescent="0.25">
      <c r="A998" s="159" t="s">
        <v>264</v>
      </c>
      <c r="B998" s="159" t="s">
        <v>109</v>
      </c>
      <c r="C998" s="159" t="s">
        <v>347</v>
      </c>
      <c r="D998" s="159" t="s">
        <v>316</v>
      </c>
      <c r="E998" s="159" t="s">
        <v>2131</v>
      </c>
      <c r="F998" s="159" t="s">
        <v>421</v>
      </c>
      <c r="G998" s="159" t="s">
        <v>2097</v>
      </c>
      <c r="H998" s="159" t="s">
        <v>91</v>
      </c>
      <c r="I998" s="159" t="s">
        <v>91</v>
      </c>
      <c r="J998" s="159"/>
      <c r="K998" s="160">
        <v>0</v>
      </c>
      <c r="L998" s="160">
        <v>0</v>
      </c>
      <c r="M998" s="161">
        <v>0</v>
      </c>
    </row>
    <row r="999" spans="1:13" x14ac:dyDescent="0.25">
      <c r="A999" s="162" t="s">
        <v>264</v>
      </c>
      <c r="B999" s="162" t="s">
        <v>109</v>
      </c>
      <c r="C999" s="162" t="s">
        <v>353</v>
      </c>
      <c r="D999" s="162" t="s">
        <v>630</v>
      </c>
      <c r="E999" s="162" t="s">
        <v>2132</v>
      </c>
      <c r="F999" s="162" t="s">
        <v>632</v>
      </c>
      <c r="G999" s="162" t="s">
        <v>2015</v>
      </c>
      <c r="H999" s="162" t="s">
        <v>91</v>
      </c>
      <c r="I999" s="162" t="s">
        <v>91</v>
      </c>
      <c r="J999" s="162"/>
      <c r="K999" s="163">
        <v>0</v>
      </c>
      <c r="L999" s="163">
        <v>0</v>
      </c>
      <c r="M999" s="164">
        <v>0</v>
      </c>
    </row>
    <row r="1000" spans="1:13" x14ac:dyDescent="0.25">
      <c r="A1000" s="159" t="s">
        <v>264</v>
      </c>
      <c r="B1000" s="159" t="s">
        <v>109</v>
      </c>
      <c r="C1000" s="159" t="s">
        <v>559</v>
      </c>
      <c r="D1000" s="159" t="s">
        <v>560</v>
      </c>
      <c r="E1000" s="159" t="s">
        <v>2133</v>
      </c>
      <c r="F1000" s="159" t="s">
        <v>562</v>
      </c>
      <c r="G1000" s="159" t="s">
        <v>1265</v>
      </c>
      <c r="H1000" s="159" t="s">
        <v>91</v>
      </c>
      <c r="I1000" s="159" t="s">
        <v>91</v>
      </c>
      <c r="J1000" s="159" t="s">
        <v>276</v>
      </c>
      <c r="K1000" s="160">
        <v>2</v>
      </c>
      <c r="L1000" s="160">
        <v>0</v>
      </c>
      <c r="M1000" s="161">
        <v>2</v>
      </c>
    </row>
    <row r="1001" spans="1:13" x14ac:dyDescent="0.25">
      <c r="A1001" s="162" t="s">
        <v>264</v>
      </c>
      <c r="B1001" s="162" t="s">
        <v>109</v>
      </c>
      <c r="C1001" s="162" t="s">
        <v>1271</v>
      </c>
      <c r="D1001" s="162" t="s">
        <v>571</v>
      </c>
      <c r="E1001" s="162" t="s">
        <v>2134</v>
      </c>
      <c r="F1001" s="162" t="s">
        <v>1273</v>
      </c>
      <c r="G1001" s="162" t="s">
        <v>1286</v>
      </c>
      <c r="H1001" s="162" t="s">
        <v>91</v>
      </c>
      <c r="I1001" s="162" t="s">
        <v>91</v>
      </c>
      <c r="J1001" s="162" t="s">
        <v>276</v>
      </c>
      <c r="K1001" s="163">
        <v>0</v>
      </c>
      <c r="L1001" s="163">
        <v>0</v>
      </c>
      <c r="M1001" s="164">
        <v>0</v>
      </c>
    </row>
    <row r="1002" spans="1:13" x14ac:dyDescent="0.25">
      <c r="A1002" s="159" t="s">
        <v>264</v>
      </c>
      <c r="B1002" s="159" t="s">
        <v>109</v>
      </c>
      <c r="C1002" s="159" t="s">
        <v>347</v>
      </c>
      <c r="D1002" s="159" t="s">
        <v>316</v>
      </c>
      <c r="E1002" s="159" t="s">
        <v>2135</v>
      </c>
      <c r="F1002" s="159" t="s">
        <v>421</v>
      </c>
      <c r="G1002" s="159" t="s">
        <v>2136</v>
      </c>
      <c r="H1002" s="159" t="s">
        <v>91</v>
      </c>
      <c r="I1002" s="159" t="s">
        <v>91</v>
      </c>
      <c r="J1002" s="159"/>
      <c r="K1002" s="160">
        <v>0</v>
      </c>
      <c r="L1002" s="160">
        <v>0</v>
      </c>
      <c r="M1002" s="161">
        <v>0</v>
      </c>
    </row>
    <row r="1003" spans="1:13" x14ac:dyDescent="0.25">
      <c r="A1003" s="162" t="s">
        <v>264</v>
      </c>
      <c r="B1003" s="162" t="s">
        <v>109</v>
      </c>
      <c r="C1003" s="162" t="s">
        <v>347</v>
      </c>
      <c r="D1003" s="162" t="s">
        <v>316</v>
      </c>
      <c r="E1003" s="162" t="s">
        <v>2137</v>
      </c>
      <c r="F1003" s="162" t="s">
        <v>421</v>
      </c>
      <c r="G1003" s="162" t="s">
        <v>2138</v>
      </c>
      <c r="H1003" s="162" t="s">
        <v>91</v>
      </c>
      <c r="I1003" s="162" t="s">
        <v>91</v>
      </c>
      <c r="J1003" s="162"/>
      <c r="K1003" s="163">
        <v>0</v>
      </c>
      <c r="L1003" s="163">
        <v>0</v>
      </c>
      <c r="M1003" s="164">
        <v>1</v>
      </c>
    </row>
    <row r="1004" spans="1:13" x14ac:dyDescent="0.25">
      <c r="A1004" s="159" t="s">
        <v>264</v>
      </c>
      <c r="B1004" s="159" t="s">
        <v>109</v>
      </c>
      <c r="C1004" s="159" t="s">
        <v>863</v>
      </c>
      <c r="D1004" s="159" t="s">
        <v>454</v>
      </c>
      <c r="E1004" s="159" t="s">
        <v>2139</v>
      </c>
      <c r="F1004" s="159" t="s">
        <v>898</v>
      </c>
      <c r="G1004" s="159" t="s">
        <v>2076</v>
      </c>
      <c r="H1004" s="159" t="s">
        <v>91</v>
      </c>
      <c r="I1004" s="159" t="s">
        <v>91</v>
      </c>
      <c r="J1004" s="159"/>
      <c r="K1004" s="160">
        <v>0</v>
      </c>
      <c r="L1004" s="160">
        <v>0</v>
      </c>
      <c r="M1004" s="161">
        <v>0</v>
      </c>
    </row>
    <row r="1005" spans="1:13" x14ac:dyDescent="0.25">
      <c r="A1005" s="162" t="s">
        <v>264</v>
      </c>
      <c r="B1005" s="162" t="s">
        <v>109</v>
      </c>
      <c r="C1005" s="162" t="s">
        <v>1271</v>
      </c>
      <c r="D1005" s="162" t="s">
        <v>571</v>
      </c>
      <c r="E1005" s="162" t="s">
        <v>2140</v>
      </c>
      <c r="F1005" s="162" t="s">
        <v>1273</v>
      </c>
      <c r="G1005" s="162" t="s">
        <v>2031</v>
      </c>
      <c r="H1005" s="162" t="s">
        <v>91</v>
      </c>
      <c r="I1005" s="162" t="s">
        <v>91</v>
      </c>
      <c r="J1005" s="162" t="s">
        <v>276</v>
      </c>
      <c r="K1005" s="163">
        <v>3</v>
      </c>
      <c r="L1005" s="163">
        <v>0</v>
      </c>
      <c r="M1005" s="164">
        <v>3</v>
      </c>
    </row>
    <row r="1006" spans="1:13" x14ac:dyDescent="0.25">
      <c r="A1006" s="159" t="s">
        <v>264</v>
      </c>
      <c r="B1006" s="159" t="s">
        <v>109</v>
      </c>
      <c r="C1006" s="159" t="s">
        <v>347</v>
      </c>
      <c r="D1006" s="159" t="s">
        <v>316</v>
      </c>
      <c r="E1006" s="159" t="s">
        <v>2141</v>
      </c>
      <c r="F1006" s="159" t="s">
        <v>421</v>
      </c>
      <c r="G1006" s="159" t="s">
        <v>2119</v>
      </c>
      <c r="H1006" s="159" t="s">
        <v>91</v>
      </c>
      <c r="I1006" s="159" t="s">
        <v>91</v>
      </c>
      <c r="J1006" s="159"/>
      <c r="K1006" s="160">
        <v>0</v>
      </c>
      <c r="L1006" s="160">
        <v>0</v>
      </c>
      <c r="M1006" s="161">
        <v>0</v>
      </c>
    </row>
    <row r="1007" spans="1:13" x14ac:dyDescent="0.25">
      <c r="A1007" s="162" t="s">
        <v>264</v>
      </c>
      <c r="B1007" s="162" t="s">
        <v>109</v>
      </c>
      <c r="C1007" s="162" t="s">
        <v>1271</v>
      </c>
      <c r="D1007" s="162" t="s">
        <v>571</v>
      </c>
      <c r="E1007" s="162" t="s">
        <v>2142</v>
      </c>
      <c r="F1007" s="162" t="s">
        <v>1273</v>
      </c>
      <c r="G1007" s="162" t="s">
        <v>1302</v>
      </c>
      <c r="H1007" s="162" t="s">
        <v>91</v>
      </c>
      <c r="I1007" s="162" t="s">
        <v>91</v>
      </c>
      <c r="J1007" s="162" t="s">
        <v>276</v>
      </c>
      <c r="K1007" s="163">
        <v>0</v>
      </c>
      <c r="L1007" s="163">
        <v>0</v>
      </c>
      <c r="M1007" s="164">
        <v>0</v>
      </c>
    </row>
    <row r="1008" spans="1:13" x14ac:dyDescent="0.25">
      <c r="A1008" s="159" t="s">
        <v>264</v>
      </c>
      <c r="B1008" s="159" t="s">
        <v>109</v>
      </c>
      <c r="C1008" s="159" t="s">
        <v>620</v>
      </c>
      <c r="D1008" s="159" t="s">
        <v>621</v>
      </c>
      <c r="E1008" s="159" t="s">
        <v>2143</v>
      </c>
      <c r="F1008" s="159" t="s">
        <v>623</v>
      </c>
      <c r="G1008" s="159" t="s">
        <v>1278</v>
      </c>
      <c r="H1008" s="159" t="s">
        <v>91</v>
      </c>
      <c r="I1008" s="159" t="s">
        <v>91</v>
      </c>
      <c r="J1008" s="159" t="s">
        <v>276</v>
      </c>
      <c r="K1008" s="160">
        <v>7</v>
      </c>
      <c r="L1008" s="160">
        <v>0</v>
      </c>
      <c r="M1008" s="161">
        <v>7</v>
      </c>
    </row>
    <row r="1009" spans="1:13" x14ac:dyDescent="0.25">
      <c r="A1009" s="162" t="s">
        <v>264</v>
      </c>
      <c r="B1009" s="162" t="s">
        <v>109</v>
      </c>
      <c r="C1009" s="162" t="s">
        <v>867</v>
      </c>
      <c r="D1009" s="162" t="s">
        <v>281</v>
      </c>
      <c r="E1009" s="162" t="s">
        <v>2144</v>
      </c>
      <c r="F1009" s="162" t="s">
        <v>89</v>
      </c>
      <c r="G1009" s="162" t="s">
        <v>2076</v>
      </c>
      <c r="H1009" s="162" t="s">
        <v>91</v>
      </c>
      <c r="I1009" s="162" t="s">
        <v>91</v>
      </c>
      <c r="J1009" s="162"/>
      <c r="K1009" s="163">
        <v>0</v>
      </c>
      <c r="L1009" s="163">
        <v>0</v>
      </c>
      <c r="M1009" s="164">
        <v>0</v>
      </c>
    </row>
    <row r="1010" spans="1:13" x14ac:dyDescent="0.25">
      <c r="A1010" s="159" t="s">
        <v>264</v>
      </c>
      <c r="B1010" s="159" t="s">
        <v>109</v>
      </c>
      <c r="C1010" s="159" t="s">
        <v>1414</v>
      </c>
      <c r="D1010" s="159" t="s">
        <v>1422</v>
      </c>
      <c r="E1010" s="159" t="s">
        <v>2145</v>
      </c>
      <c r="F1010" s="159" t="s">
        <v>1424</v>
      </c>
      <c r="G1010" s="159" t="s">
        <v>125</v>
      </c>
      <c r="H1010" s="159" t="s">
        <v>94</v>
      </c>
      <c r="I1010" s="159" t="s">
        <v>94</v>
      </c>
      <c r="J1010" s="159"/>
      <c r="K1010" s="160">
        <v>0</v>
      </c>
      <c r="L1010" s="160">
        <v>0</v>
      </c>
      <c r="M1010" s="161">
        <v>1</v>
      </c>
    </row>
    <row r="1011" spans="1:13" x14ac:dyDescent="0.25">
      <c r="A1011" s="162" t="s">
        <v>264</v>
      </c>
      <c r="B1011" s="162" t="s">
        <v>109</v>
      </c>
      <c r="C1011" s="162" t="s">
        <v>1600</v>
      </c>
      <c r="D1011" s="162" t="s">
        <v>2146</v>
      </c>
      <c r="E1011" s="162" t="s">
        <v>2147</v>
      </c>
      <c r="F1011" s="162" t="s">
        <v>2148</v>
      </c>
      <c r="G1011" s="162" t="s">
        <v>87</v>
      </c>
      <c r="H1011" s="162" t="s">
        <v>94</v>
      </c>
      <c r="I1011" s="162" t="s">
        <v>94</v>
      </c>
      <c r="J1011" s="162"/>
      <c r="K1011" s="163">
        <v>0</v>
      </c>
      <c r="L1011" s="163">
        <v>0</v>
      </c>
      <c r="M1011" s="164">
        <v>3</v>
      </c>
    </row>
    <row r="1012" spans="1:13" x14ac:dyDescent="0.25">
      <c r="A1012" s="159" t="s">
        <v>264</v>
      </c>
      <c r="B1012" s="159" t="s">
        <v>109</v>
      </c>
      <c r="C1012" s="159" t="s">
        <v>347</v>
      </c>
      <c r="D1012" s="159" t="s">
        <v>281</v>
      </c>
      <c r="E1012" s="159" t="s">
        <v>2149</v>
      </c>
      <c r="F1012" s="159" t="s">
        <v>349</v>
      </c>
      <c r="G1012" s="159" t="s">
        <v>2074</v>
      </c>
      <c r="H1012" s="159" t="s">
        <v>91</v>
      </c>
      <c r="I1012" s="159" t="s">
        <v>91</v>
      </c>
      <c r="J1012" s="159"/>
      <c r="K1012" s="160">
        <v>0</v>
      </c>
      <c r="L1012" s="160">
        <v>0</v>
      </c>
      <c r="M1012" s="161">
        <v>2</v>
      </c>
    </row>
    <row r="1013" spans="1:13" x14ac:dyDescent="0.25">
      <c r="A1013" s="162" t="s">
        <v>264</v>
      </c>
      <c r="B1013" s="162" t="s">
        <v>109</v>
      </c>
      <c r="C1013" s="162" t="s">
        <v>867</v>
      </c>
      <c r="D1013" s="162" t="s">
        <v>281</v>
      </c>
      <c r="E1013" s="162" t="s">
        <v>2150</v>
      </c>
      <c r="F1013" s="162" t="s">
        <v>89</v>
      </c>
      <c r="G1013" s="162" t="s">
        <v>2112</v>
      </c>
      <c r="H1013" s="162" t="s">
        <v>91</v>
      </c>
      <c r="I1013" s="162" t="s">
        <v>91</v>
      </c>
      <c r="J1013" s="162"/>
      <c r="K1013" s="163">
        <v>0</v>
      </c>
      <c r="L1013" s="163">
        <v>0</v>
      </c>
      <c r="M1013" s="164">
        <v>0</v>
      </c>
    </row>
    <row r="1014" spans="1:13" x14ac:dyDescent="0.25">
      <c r="A1014" s="159" t="s">
        <v>264</v>
      </c>
      <c r="B1014" s="159" t="s">
        <v>109</v>
      </c>
      <c r="C1014" s="159" t="s">
        <v>607</v>
      </c>
      <c r="D1014" s="159" t="s">
        <v>639</v>
      </c>
      <c r="E1014" s="159" t="s">
        <v>2151</v>
      </c>
      <c r="F1014" s="159" t="s">
        <v>641</v>
      </c>
      <c r="G1014" s="159" t="s">
        <v>125</v>
      </c>
      <c r="H1014" s="159" t="s">
        <v>94</v>
      </c>
      <c r="I1014" s="159" t="s">
        <v>94</v>
      </c>
      <c r="J1014" s="159"/>
      <c r="K1014" s="160">
        <v>0</v>
      </c>
      <c r="L1014" s="160">
        <v>0</v>
      </c>
      <c r="M1014" s="161">
        <v>0</v>
      </c>
    </row>
    <row r="1015" spans="1:13" x14ac:dyDescent="0.25">
      <c r="A1015" s="162" t="s">
        <v>264</v>
      </c>
      <c r="B1015" s="162" t="s">
        <v>109</v>
      </c>
      <c r="C1015" s="162" t="s">
        <v>270</v>
      </c>
      <c r="D1015" s="162" t="s">
        <v>281</v>
      </c>
      <c r="E1015" s="162" t="s">
        <v>2152</v>
      </c>
      <c r="F1015" s="162" t="s">
        <v>178</v>
      </c>
      <c r="G1015" s="162" t="s">
        <v>1286</v>
      </c>
      <c r="H1015" s="162" t="s">
        <v>91</v>
      </c>
      <c r="I1015" s="162" t="s">
        <v>91</v>
      </c>
      <c r="J1015" s="162" t="s">
        <v>276</v>
      </c>
      <c r="K1015" s="163">
        <v>6</v>
      </c>
      <c r="L1015" s="163">
        <v>0</v>
      </c>
      <c r="M1015" s="164">
        <v>6</v>
      </c>
    </row>
    <row r="1016" spans="1:13" x14ac:dyDescent="0.25">
      <c r="A1016" s="159" t="s">
        <v>264</v>
      </c>
      <c r="B1016" s="159" t="s">
        <v>109</v>
      </c>
      <c r="C1016" s="159" t="s">
        <v>726</v>
      </c>
      <c r="D1016" s="159" t="s">
        <v>2153</v>
      </c>
      <c r="E1016" s="159" t="s">
        <v>2154</v>
      </c>
      <c r="F1016" s="159" t="s">
        <v>2155</v>
      </c>
      <c r="G1016" s="159" t="s">
        <v>87</v>
      </c>
      <c r="H1016" s="159" t="s">
        <v>94</v>
      </c>
      <c r="I1016" s="159" t="s">
        <v>94</v>
      </c>
      <c r="J1016" s="159"/>
      <c r="K1016" s="160">
        <v>0</v>
      </c>
      <c r="L1016" s="160">
        <v>0</v>
      </c>
      <c r="M1016" s="161">
        <v>1</v>
      </c>
    </row>
    <row r="1017" spans="1:13" x14ac:dyDescent="0.25">
      <c r="A1017" s="162" t="s">
        <v>264</v>
      </c>
      <c r="B1017" s="162" t="s">
        <v>109</v>
      </c>
      <c r="C1017" s="162" t="s">
        <v>1196</v>
      </c>
      <c r="D1017" s="162" t="s">
        <v>1214</v>
      </c>
      <c r="E1017" s="162" t="s">
        <v>2156</v>
      </c>
      <c r="F1017" s="162" t="s">
        <v>128</v>
      </c>
      <c r="G1017" s="162" t="s">
        <v>2018</v>
      </c>
      <c r="H1017" s="162" t="s">
        <v>91</v>
      </c>
      <c r="I1017" s="162" t="s">
        <v>91</v>
      </c>
      <c r="J1017" s="162"/>
      <c r="K1017" s="163">
        <v>0</v>
      </c>
      <c r="L1017" s="163">
        <v>0</v>
      </c>
      <c r="M1017" s="164">
        <v>0</v>
      </c>
    </row>
    <row r="1018" spans="1:13" x14ac:dyDescent="0.25">
      <c r="A1018" s="159" t="s">
        <v>264</v>
      </c>
      <c r="B1018" s="159" t="s">
        <v>109</v>
      </c>
      <c r="C1018" s="159" t="s">
        <v>1196</v>
      </c>
      <c r="D1018" s="159" t="s">
        <v>666</v>
      </c>
      <c r="E1018" s="159" t="s">
        <v>2157</v>
      </c>
      <c r="F1018" s="159" t="s">
        <v>122</v>
      </c>
      <c r="G1018" s="159" t="s">
        <v>1286</v>
      </c>
      <c r="H1018" s="159" t="s">
        <v>91</v>
      </c>
      <c r="I1018" s="159" t="s">
        <v>91</v>
      </c>
      <c r="J1018" s="159"/>
      <c r="K1018" s="160">
        <v>0</v>
      </c>
      <c r="L1018" s="160">
        <v>0</v>
      </c>
      <c r="M1018" s="161">
        <v>0</v>
      </c>
    </row>
    <row r="1019" spans="1:13" x14ac:dyDescent="0.25">
      <c r="A1019" s="162" t="s">
        <v>264</v>
      </c>
      <c r="B1019" s="162" t="s">
        <v>109</v>
      </c>
      <c r="C1019" s="162" t="s">
        <v>863</v>
      </c>
      <c r="D1019" s="162" t="s">
        <v>454</v>
      </c>
      <c r="E1019" s="162" t="s">
        <v>2158</v>
      </c>
      <c r="F1019" s="162" t="s">
        <v>898</v>
      </c>
      <c r="G1019" s="162" t="s">
        <v>2112</v>
      </c>
      <c r="H1019" s="162" t="s">
        <v>91</v>
      </c>
      <c r="I1019" s="162" t="s">
        <v>91</v>
      </c>
      <c r="J1019" s="162"/>
      <c r="K1019" s="163">
        <v>0</v>
      </c>
      <c r="L1019" s="163">
        <v>0</v>
      </c>
      <c r="M1019" s="164">
        <v>0</v>
      </c>
    </row>
    <row r="1020" spans="1:13" x14ac:dyDescent="0.25">
      <c r="A1020" s="159" t="s">
        <v>264</v>
      </c>
      <c r="B1020" s="159" t="s">
        <v>109</v>
      </c>
      <c r="C1020" s="159" t="s">
        <v>347</v>
      </c>
      <c r="D1020" s="159" t="s">
        <v>316</v>
      </c>
      <c r="E1020" s="159" t="s">
        <v>2159</v>
      </c>
      <c r="F1020" s="159" t="s">
        <v>421</v>
      </c>
      <c r="G1020" s="159" t="s">
        <v>2160</v>
      </c>
      <c r="H1020" s="159" t="s">
        <v>91</v>
      </c>
      <c r="I1020" s="159" t="s">
        <v>91</v>
      </c>
      <c r="J1020" s="159"/>
      <c r="K1020" s="160">
        <v>0</v>
      </c>
      <c r="L1020" s="160">
        <v>0</v>
      </c>
      <c r="M1020" s="161">
        <v>0</v>
      </c>
    </row>
    <row r="1021" spans="1:13" x14ac:dyDescent="0.25">
      <c r="A1021" s="162" t="s">
        <v>264</v>
      </c>
      <c r="B1021" s="162" t="s">
        <v>109</v>
      </c>
      <c r="C1021" s="162" t="s">
        <v>270</v>
      </c>
      <c r="D1021" s="162" t="s">
        <v>1840</v>
      </c>
      <c r="E1021" s="162" t="s">
        <v>2161</v>
      </c>
      <c r="F1021" s="162" t="s">
        <v>1842</v>
      </c>
      <c r="G1021" s="162" t="s">
        <v>139</v>
      </c>
      <c r="H1021" s="162" t="s">
        <v>94</v>
      </c>
      <c r="I1021" s="162" t="s">
        <v>94</v>
      </c>
      <c r="J1021" s="162"/>
      <c r="K1021" s="163">
        <v>0</v>
      </c>
      <c r="L1021" s="163">
        <v>0</v>
      </c>
      <c r="M1021" s="164">
        <v>1</v>
      </c>
    </row>
    <row r="1022" spans="1:13" x14ac:dyDescent="0.25">
      <c r="A1022" s="159" t="s">
        <v>264</v>
      </c>
      <c r="B1022" s="159" t="s">
        <v>109</v>
      </c>
      <c r="C1022" s="159" t="s">
        <v>1271</v>
      </c>
      <c r="D1022" s="159" t="s">
        <v>571</v>
      </c>
      <c r="E1022" s="159" t="s">
        <v>2162</v>
      </c>
      <c r="F1022" s="159" t="s">
        <v>1273</v>
      </c>
      <c r="G1022" s="159" t="s">
        <v>2163</v>
      </c>
      <c r="H1022" s="159" t="s">
        <v>91</v>
      </c>
      <c r="I1022" s="159" t="s">
        <v>91</v>
      </c>
      <c r="J1022" s="159" t="s">
        <v>276</v>
      </c>
      <c r="K1022" s="160">
        <v>2</v>
      </c>
      <c r="L1022" s="160">
        <v>0</v>
      </c>
      <c r="M1022" s="161">
        <v>2</v>
      </c>
    </row>
    <row r="1023" spans="1:13" x14ac:dyDescent="0.25">
      <c r="A1023" s="162" t="s">
        <v>264</v>
      </c>
      <c r="B1023" s="162" t="s">
        <v>109</v>
      </c>
      <c r="C1023" s="162" t="s">
        <v>1271</v>
      </c>
      <c r="D1023" s="162" t="s">
        <v>571</v>
      </c>
      <c r="E1023" s="162" t="s">
        <v>2164</v>
      </c>
      <c r="F1023" s="162" t="s">
        <v>1273</v>
      </c>
      <c r="G1023" s="162" t="s">
        <v>2097</v>
      </c>
      <c r="H1023" s="162" t="s">
        <v>91</v>
      </c>
      <c r="I1023" s="162" t="s">
        <v>91</v>
      </c>
      <c r="J1023" s="162" t="s">
        <v>276</v>
      </c>
      <c r="K1023" s="163">
        <v>1</v>
      </c>
      <c r="L1023" s="163">
        <v>0</v>
      </c>
      <c r="M1023" s="164">
        <v>1</v>
      </c>
    </row>
    <row r="1024" spans="1:13" x14ac:dyDescent="0.25">
      <c r="A1024" s="159" t="s">
        <v>264</v>
      </c>
      <c r="B1024" s="159" t="s">
        <v>109</v>
      </c>
      <c r="C1024" s="159" t="s">
        <v>347</v>
      </c>
      <c r="D1024" s="159" t="s">
        <v>281</v>
      </c>
      <c r="E1024" s="159" t="s">
        <v>2165</v>
      </c>
      <c r="F1024" s="159" t="s">
        <v>349</v>
      </c>
      <c r="G1024" s="159" t="s">
        <v>1302</v>
      </c>
      <c r="H1024" s="159" t="s">
        <v>91</v>
      </c>
      <c r="I1024" s="159" t="s">
        <v>91</v>
      </c>
      <c r="J1024" s="159" t="s">
        <v>276</v>
      </c>
      <c r="K1024" s="160">
        <v>0</v>
      </c>
      <c r="L1024" s="160">
        <v>0</v>
      </c>
      <c r="M1024" s="161">
        <v>0</v>
      </c>
    </row>
    <row r="1025" spans="1:13" x14ac:dyDescent="0.25">
      <c r="A1025" s="162" t="s">
        <v>264</v>
      </c>
      <c r="B1025" s="162" t="s">
        <v>109</v>
      </c>
      <c r="C1025" s="162" t="s">
        <v>347</v>
      </c>
      <c r="D1025" s="162" t="s">
        <v>281</v>
      </c>
      <c r="E1025" s="162" t="s">
        <v>2166</v>
      </c>
      <c r="F1025" s="162" t="s">
        <v>349</v>
      </c>
      <c r="G1025" s="162" t="s">
        <v>2163</v>
      </c>
      <c r="H1025" s="162" t="s">
        <v>91</v>
      </c>
      <c r="I1025" s="162" t="s">
        <v>91</v>
      </c>
      <c r="J1025" s="162" t="s">
        <v>276</v>
      </c>
      <c r="K1025" s="163">
        <v>0</v>
      </c>
      <c r="L1025" s="163">
        <v>0</v>
      </c>
      <c r="M1025" s="164">
        <v>0</v>
      </c>
    </row>
    <row r="1026" spans="1:13" x14ac:dyDescent="0.25">
      <c r="A1026" s="159" t="s">
        <v>264</v>
      </c>
      <c r="B1026" s="159" t="s">
        <v>109</v>
      </c>
      <c r="C1026" s="159" t="s">
        <v>347</v>
      </c>
      <c r="D1026" s="159" t="s">
        <v>316</v>
      </c>
      <c r="E1026" s="159" t="s">
        <v>2167</v>
      </c>
      <c r="F1026" s="159" t="s">
        <v>421</v>
      </c>
      <c r="G1026" s="159" t="s">
        <v>2168</v>
      </c>
      <c r="H1026" s="159" t="s">
        <v>91</v>
      </c>
      <c r="I1026" s="159" t="s">
        <v>91</v>
      </c>
      <c r="J1026" s="159" t="s">
        <v>276</v>
      </c>
      <c r="K1026" s="160">
        <v>0</v>
      </c>
      <c r="L1026" s="160">
        <v>0</v>
      </c>
      <c r="M1026" s="161">
        <v>0</v>
      </c>
    </row>
    <row r="1027" spans="1:13" x14ac:dyDescent="0.25">
      <c r="A1027" s="162" t="s">
        <v>264</v>
      </c>
      <c r="B1027" s="162" t="s">
        <v>109</v>
      </c>
      <c r="C1027" s="162" t="s">
        <v>863</v>
      </c>
      <c r="D1027" s="162" t="s">
        <v>844</v>
      </c>
      <c r="E1027" s="162" t="s">
        <v>2169</v>
      </c>
      <c r="F1027" s="162" t="s">
        <v>974</v>
      </c>
      <c r="G1027" s="162" t="s">
        <v>168</v>
      </c>
      <c r="H1027" s="162" t="s">
        <v>94</v>
      </c>
      <c r="I1027" s="162" t="s">
        <v>94</v>
      </c>
      <c r="J1027" s="162"/>
      <c r="K1027" s="163">
        <v>0</v>
      </c>
      <c r="L1027" s="163">
        <v>0</v>
      </c>
      <c r="M1027" s="164">
        <v>2</v>
      </c>
    </row>
    <row r="1028" spans="1:13" x14ac:dyDescent="0.25">
      <c r="A1028" s="159" t="s">
        <v>264</v>
      </c>
      <c r="B1028" s="159" t="s">
        <v>109</v>
      </c>
      <c r="C1028" s="159" t="s">
        <v>347</v>
      </c>
      <c r="D1028" s="159" t="s">
        <v>316</v>
      </c>
      <c r="E1028" s="159" t="s">
        <v>2170</v>
      </c>
      <c r="F1028" s="159" t="s">
        <v>421</v>
      </c>
      <c r="G1028" s="159" t="s">
        <v>2171</v>
      </c>
      <c r="H1028" s="159" t="s">
        <v>91</v>
      </c>
      <c r="I1028" s="159" t="s">
        <v>91</v>
      </c>
      <c r="J1028" s="159" t="s">
        <v>276</v>
      </c>
      <c r="K1028" s="160">
        <v>0</v>
      </c>
      <c r="L1028" s="160">
        <v>0</v>
      </c>
      <c r="M1028" s="161">
        <v>0</v>
      </c>
    </row>
    <row r="1029" spans="1:13" x14ac:dyDescent="0.25">
      <c r="A1029" s="162" t="s">
        <v>264</v>
      </c>
      <c r="B1029" s="162" t="s">
        <v>109</v>
      </c>
      <c r="C1029" s="162" t="s">
        <v>347</v>
      </c>
      <c r="D1029" s="162" t="s">
        <v>465</v>
      </c>
      <c r="E1029" s="162" t="s">
        <v>2172</v>
      </c>
      <c r="F1029" s="162" t="s">
        <v>467</v>
      </c>
      <c r="G1029" s="162" t="s">
        <v>1302</v>
      </c>
      <c r="H1029" s="162" t="s">
        <v>91</v>
      </c>
      <c r="I1029" s="162" t="s">
        <v>91</v>
      </c>
      <c r="J1029" s="162" t="s">
        <v>276</v>
      </c>
      <c r="K1029" s="163">
        <v>0</v>
      </c>
      <c r="L1029" s="163">
        <v>0</v>
      </c>
      <c r="M1029" s="164">
        <v>0</v>
      </c>
    </row>
    <row r="1030" spans="1:13" x14ac:dyDescent="0.25">
      <c r="A1030" s="159" t="s">
        <v>264</v>
      </c>
      <c r="B1030" s="159" t="s">
        <v>109</v>
      </c>
      <c r="C1030" s="159" t="s">
        <v>347</v>
      </c>
      <c r="D1030" s="159" t="s">
        <v>468</v>
      </c>
      <c r="E1030" s="159" t="s">
        <v>2173</v>
      </c>
      <c r="F1030" s="159" t="s">
        <v>470</v>
      </c>
      <c r="G1030" s="159" t="s">
        <v>2037</v>
      </c>
      <c r="H1030" s="159" t="s">
        <v>91</v>
      </c>
      <c r="I1030" s="159" t="s">
        <v>91</v>
      </c>
      <c r="J1030" s="159" t="s">
        <v>276</v>
      </c>
      <c r="K1030" s="160">
        <v>1</v>
      </c>
      <c r="L1030" s="160">
        <v>0</v>
      </c>
      <c r="M1030" s="161">
        <v>1</v>
      </c>
    </row>
    <row r="1031" spans="1:13" x14ac:dyDescent="0.25">
      <c r="A1031" s="162" t="s">
        <v>264</v>
      </c>
      <c r="B1031" s="162" t="s">
        <v>109</v>
      </c>
      <c r="C1031" s="162" t="s">
        <v>620</v>
      </c>
      <c r="D1031" s="162" t="s">
        <v>621</v>
      </c>
      <c r="E1031" s="162" t="s">
        <v>2174</v>
      </c>
      <c r="F1031" s="162" t="s">
        <v>623</v>
      </c>
      <c r="G1031" s="162" t="s">
        <v>1302</v>
      </c>
      <c r="H1031" s="162" t="s">
        <v>91</v>
      </c>
      <c r="I1031" s="162" t="s">
        <v>91</v>
      </c>
      <c r="J1031" s="162" t="s">
        <v>276</v>
      </c>
      <c r="K1031" s="163">
        <v>1</v>
      </c>
      <c r="L1031" s="163">
        <v>0</v>
      </c>
      <c r="M1031" s="164">
        <v>1</v>
      </c>
    </row>
    <row r="1032" spans="1:13" x14ac:dyDescent="0.25">
      <c r="A1032" s="159" t="s">
        <v>264</v>
      </c>
      <c r="B1032" s="159" t="s">
        <v>109</v>
      </c>
      <c r="C1032" s="159" t="s">
        <v>620</v>
      </c>
      <c r="D1032" s="159" t="s">
        <v>621</v>
      </c>
      <c r="E1032" s="159" t="s">
        <v>2175</v>
      </c>
      <c r="F1032" s="159" t="s">
        <v>623</v>
      </c>
      <c r="G1032" s="159" t="s">
        <v>2163</v>
      </c>
      <c r="H1032" s="159" t="s">
        <v>91</v>
      </c>
      <c r="I1032" s="159" t="s">
        <v>91</v>
      </c>
      <c r="J1032" s="159" t="s">
        <v>276</v>
      </c>
      <c r="K1032" s="160">
        <v>0</v>
      </c>
      <c r="L1032" s="160">
        <v>0</v>
      </c>
      <c r="M1032" s="161">
        <v>0</v>
      </c>
    </row>
    <row r="1033" spans="1:13" x14ac:dyDescent="0.25">
      <c r="A1033" s="162" t="s">
        <v>264</v>
      </c>
      <c r="B1033" s="162" t="s">
        <v>109</v>
      </c>
      <c r="C1033" s="162" t="s">
        <v>863</v>
      </c>
      <c r="D1033" s="162" t="s">
        <v>864</v>
      </c>
      <c r="E1033" s="162" t="s">
        <v>2176</v>
      </c>
      <c r="F1033" s="162" t="s">
        <v>866</v>
      </c>
      <c r="G1033" s="162" t="s">
        <v>2163</v>
      </c>
      <c r="H1033" s="162" t="s">
        <v>91</v>
      </c>
      <c r="I1033" s="162" t="s">
        <v>91</v>
      </c>
      <c r="J1033" s="162" t="s">
        <v>276</v>
      </c>
      <c r="K1033" s="163">
        <v>0</v>
      </c>
      <c r="L1033" s="163">
        <v>0</v>
      </c>
      <c r="M1033" s="164">
        <v>0</v>
      </c>
    </row>
    <row r="1034" spans="1:13" x14ac:dyDescent="0.25">
      <c r="A1034" s="159" t="s">
        <v>264</v>
      </c>
      <c r="B1034" s="159" t="s">
        <v>109</v>
      </c>
      <c r="C1034" s="159" t="s">
        <v>1196</v>
      </c>
      <c r="D1034" s="159" t="s">
        <v>666</v>
      </c>
      <c r="E1034" s="159" t="s">
        <v>2177</v>
      </c>
      <c r="F1034" s="159" t="s">
        <v>122</v>
      </c>
      <c r="G1034" s="159" t="s">
        <v>1302</v>
      </c>
      <c r="H1034" s="159" t="s">
        <v>91</v>
      </c>
      <c r="I1034" s="159" t="s">
        <v>91</v>
      </c>
      <c r="J1034" s="159" t="s">
        <v>276</v>
      </c>
      <c r="K1034" s="160">
        <v>0</v>
      </c>
      <c r="L1034" s="160">
        <v>0</v>
      </c>
      <c r="M1034" s="161">
        <v>0</v>
      </c>
    </row>
    <row r="1035" spans="1:13" x14ac:dyDescent="0.25">
      <c r="A1035" s="162" t="s">
        <v>264</v>
      </c>
      <c r="B1035" s="162" t="s">
        <v>109</v>
      </c>
      <c r="C1035" s="162" t="s">
        <v>607</v>
      </c>
      <c r="D1035" s="162" t="s">
        <v>571</v>
      </c>
      <c r="E1035" s="162" t="s">
        <v>2178</v>
      </c>
      <c r="F1035" s="162" t="s">
        <v>153</v>
      </c>
      <c r="G1035" s="162" t="s">
        <v>1302</v>
      </c>
      <c r="H1035" s="162" t="s">
        <v>91</v>
      </c>
      <c r="I1035" s="162" t="s">
        <v>91</v>
      </c>
      <c r="J1035" s="162" t="s">
        <v>276</v>
      </c>
      <c r="K1035" s="163">
        <v>0</v>
      </c>
      <c r="L1035" s="163">
        <v>0</v>
      </c>
      <c r="M1035" s="164">
        <v>0</v>
      </c>
    </row>
    <row r="1036" spans="1:13" x14ac:dyDescent="0.25">
      <c r="A1036" s="159" t="s">
        <v>264</v>
      </c>
      <c r="B1036" s="159" t="s">
        <v>109</v>
      </c>
      <c r="C1036" s="159" t="s">
        <v>1508</v>
      </c>
      <c r="D1036" s="159" t="s">
        <v>624</v>
      </c>
      <c r="E1036" s="159" t="s">
        <v>2179</v>
      </c>
      <c r="F1036" s="159" t="s">
        <v>1510</v>
      </c>
      <c r="G1036" s="159" t="s">
        <v>2163</v>
      </c>
      <c r="H1036" s="159" t="s">
        <v>91</v>
      </c>
      <c r="I1036" s="159" t="s">
        <v>91</v>
      </c>
      <c r="J1036" s="159" t="s">
        <v>276</v>
      </c>
      <c r="K1036" s="160">
        <v>0</v>
      </c>
      <c r="L1036" s="160">
        <v>0</v>
      </c>
      <c r="M1036" s="161">
        <v>0</v>
      </c>
    </row>
    <row r="1037" spans="1:13" x14ac:dyDescent="0.25">
      <c r="A1037" s="162" t="s">
        <v>264</v>
      </c>
      <c r="B1037" s="162" t="s">
        <v>109</v>
      </c>
      <c r="C1037" s="162" t="s">
        <v>867</v>
      </c>
      <c r="D1037" s="162" t="s">
        <v>281</v>
      </c>
      <c r="E1037" s="162" t="s">
        <v>2180</v>
      </c>
      <c r="F1037" s="162" t="s">
        <v>89</v>
      </c>
      <c r="G1037" s="162" t="s">
        <v>2097</v>
      </c>
      <c r="H1037" s="162" t="s">
        <v>91</v>
      </c>
      <c r="I1037" s="162" t="s">
        <v>91</v>
      </c>
      <c r="J1037" s="162" t="s">
        <v>276</v>
      </c>
      <c r="K1037" s="163">
        <v>0</v>
      </c>
      <c r="L1037" s="163">
        <v>0</v>
      </c>
      <c r="M1037" s="164">
        <v>0</v>
      </c>
    </row>
    <row r="1038" spans="1:13" x14ac:dyDescent="0.25">
      <c r="A1038" s="159" t="s">
        <v>264</v>
      </c>
      <c r="B1038" s="159" t="s">
        <v>109</v>
      </c>
      <c r="C1038" s="159" t="s">
        <v>867</v>
      </c>
      <c r="D1038" s="159" t="s">
        <v>281</v>
      </c>
      <c r="E1038" s="159" t="s">
        <v>2181</v>
      </c>
      <c r="F1038" s="159" t="s">
        <v>89</v>
      </c>
      <c r="G1038" s="159" t="s">
        <v>2168</v>
      </c>
      <c r="H1038" s="159" t="s">
        <v>91</v>
      </c>
      <c r="I1038" s="159" t="s">
        <v>91</v>
      </c>
      <c r="J1038" s="159" t="s">
        <v>276</v>
      </c>
      <c r="K1038" s="160">
        <v>0</v>
      </c>
      <c r="L1038" s="160">
        <v>0</v>
      </c>
      <c r="M1038" s="161">
        <v>0</v>
      </c>
    </row>
    <row r="1039" spans="1:13" x14ac:dyDescent="0.25">
      <c r="A1039" s="162" t="s">
        <v>264</v>
      </c>
      <c r="B1039" s="162" t="s">
        <v>109</v>
      </c>
      <c r="C1039" s="162" t="s">
        <v>277</v>
      </c>
      <c r="D1039" s="162" t="s">
        <v>281</v>
      </c>
      <c r="E1039" s="162" t="s">
        <v>2182</v>
      </c>
      <c r="F1039" s="162" t="s">
        <v>140</v>
      </c>
      <c r="G1039" s="162" t="s">
        <v>1302</v>
      </c>
      <c r="H1039" s="162" t="s">
        <v>91</v>
      </c>
      <c r="I1039" s="162" t="s">
        <v>91</v>
      </c>
      <c r="J1039" s="162" t="s">
        <v>276</v>
      </c>
      <c r="K1039" s="163">
        <v>0</v>
      </c>
      <c r="L1039" s="163">
        <v>0</v>
      </c>
      <c r="M1039" s="164">
        <v>0</v>
      </c>
    </row>
    <row r="1040" spans="1:13" x14ac:dyDescent="0.25">
      <c r="A1040" s="159" t="s">
        <v>264</v>
      </c>
      <c r="B1040" s="159" t="s">
        <v>109</v>
      </c>
      <c r="C1040" s="159" t="s">
        <v>277</v>
      </c>
      <c r="D1040" s="159" t="s">
        <v>281</v>
      </c>
      <c r="E1040" s="159" t="s">
        <v>2183</v>
      </c>
      <c r="F1040" s="159" t="s">
        <v>140</v>
      </c>
      <c r="G1040" s="159" t="s">
        <v>2163</v>
      </c>
      <c r="H1040" s="159" t="s">
        <v>91</v>
      </c>
      <c r="I1040" s="159" t="s">
        <v>91</v>
      </c>
      <c r="J1040" s="159" t="s">
        <v>276</v>
      </c>
      <c r="K1040" s="160">
        <v>0</v>
      </c>
      <c r="L1040" s="160">
        <v>0</v>
      </c>
      <c r="M1040" s="161">
        <v>0</v>
      </c>
    </row>
    <row r="1041" spans="1:13" x14ac:dyDescent="0.25">
      <c r="A1041" s="162" t="s">
        <v>264</v>
      </c>
      <c r="B1041" s="162" t="s">
        <v>109</v>
      </c>
      <c r="C1041" s="162" t="s">
        <v>570</v>
      </c>
      <c r="D1041" s="162" t="s">
        <v>571</v>
      </c>
      <c r="E1041" s="162" t="s">
        <v>2184</v>
      </c>
      <c r="F1041" s="162" t="s">
        <v>573</v>
      </c>
      <c r="G1041" s="162" t="s">
        <v>1302</v>
      </c>
      <c r="H1041" s="162" t="s">
        <v>91</v>
      </c>
      <c r="I1041" s="162" t="s">
        <v>91</v>
      </c>
      <c r="J1041" s="162" t="s">
        <v>276</v>
      </c>
      <c r="K1041" s="163">
        <v>0</v>
      </c>
      <c r="L1041" s="163">
        <v>0</v>
      </c>
      <c r="M1041" s="164">
        <v>0</v>
      </c>
    </row>
    <row r="1042" spans="1:13" x14ac:dyDescent="0.25">
      <c r="A1042" s="159" t="s">
        <v>264</v>
      </c>
      <c r="B1042" s="159" t="s">
        <v>109</v>
      </c>
      <c r="C1042" s="159" t="s">
        <v>347</v>
      </c>
      <c r="D1042" s="159" t="s">
        <v>281</v>
      </c>
      <c r="E1042" s="159" t="s">
        <v>2185</v>
      </c>
      <c r="F1042" s="159" t="s">
        <v>349</v>
      </c>
      <c r="G1042" s="159" t="s">
        <v>2097</v>
      </c>
      <c r="H1042" s="159" t="s">
        <v>91</v>
      </c>
      <c r="I1042" s="159" t="s">
        <v>91</v>
      </c>
      <c r="J1042" s="159" t="s">
        <v>276</v>
      </c>
      <c r="K1042" s="160">
        <v>1</v>
      </c>
      <c r="L1042" s="160">
        <v>0</v>
      </c>
      <c r="M1042" s="161">
        <v>1</v>
      </c>
    </row>
    <row r="1043" spans="1:13" x14ac:dyDescent="0.25">
      <c r="A1043" s="162" t="s">
        <v>264</v>
      </c>
      <c r="B1043" s="162" t="s">
        <v>109</v>
      </c>
      <c r="C1043" s="162" t="s">
        <v>347</v>
      </c>
      <c r="D1043" s="162" t="s">
        <v>281</v>
      </c>
      <c r="E1043" s="162" t="s">
        <v>2186</v>
      </c>
      <c r="F1043" s="162" t="s">
        <v>349</v>
      </c>
      <c r="G1043" s="162" t="s">
        <v>2168</v>
      </c>
      <c r="H1043" s="162" t="s">
        <v>91</v>
      </c>
      <c r="I1043" s="162" t="s">
        <v>91</v>
      </c>
      <c r="J1043" s="162" t="s">
        <v>276</v>
      </c>
      <c r="K1043" s="163">
        <v>0</v>
      </c>
      <c r="L1043" s="163">
        <v>0</v>
      </c>
      <c r="M1043" s="164">
        <v>0</v>
      </c>
    </row>
    <row r="1044" spans="1:13" x14ac:dyDescent="0.25">
      <c r="A1044" s="159" t="s">
        <v>264</v>
      </c>
      <c r="B1044" s="159" t="s">
        <v>109</v>
      </c>
      <c r="C1044" s="159" t="s">
        <v>347</v>
      </c>
      <c r="D1044" s="159" t="s">
        <v>316</v>
      </c>
      <c r="E1044" s="159" t="s">
        <v>2187</v>
      </c>
      <c r="F1044" s="159" t="s">
        <v>421</v>
      </c>
      <c r="G1044" s="159" t="s">
        <v>2188</v>
      </c>
      <c r="H1044" s="159" t="s">
        <v>91</v>
      </c>
      <c r="I1044" s="159" t="s">
        <v>91</v>
      </c>
      <c r="J1044" s="159" t="s">
        <v>276</v>
      </c>
      <c r="K1044" s="160">
        <v>1</v>
      </c>
      <c r="L1044" s="160">
        <v>0</v>
      </c>
      <c r="M1044" s="161">
        <v>1</v>
      </c>
    </row>
    <row r="1045" spans="1:13" x14ac:dyDescent="0.25">
      <c r="A1045" s="162" t="s">
        <v>264</v>
      </c>
      <c r="B1045" s="162" t="s">
        <v>109</v>
      </c>
      <c r="C1045" s="162" t="s">
        <v>347</v>
      </c>
      <c r="D1045" s="162" t="s">
        <v>316</v>
      </c>
      <c r="E1045" s="162" t="s">
        <v>2189</v>
      </c>
      <c r="F1045" s="162" t="s">
        <v>421</v>
      </c>
      <c r="G1045" s="162" t="s">
        <v>2190</v>
      </c>
      <c r="H1045" s="162" t="s">
        <v>91</v>
      </c>
      <c r="I1045" s="162" t="s">
        <v>91</v>
      </c>
      <c r="J1045" s="162" t="s">
        <v>276</v>
      </c>
      <c r="K1045" s="163">
        <v>0</v>
      </c>
      <c r="L1045" s="163">
        <v>0</v>
      </c>
      <c r="M1045" s="164">
        <v>0</v>
      </c>
    </row>
    <row r="1046" spans="1:13" x14ac:dyDescent="0.25">
      <c r="A1046" s="159" t="s">
        <v>264</v>
      </c>
      <c r="B1046" s="159" t="s">
        <v>109</v>
      </c>
      <c r="C1046" s="159" t="s">
        <v>347</v>
      </c>
      <c r="D1046" s="159" t="s">
        <v>454</v>
      </c>
      <c r="E1046" s="159" t="s">
        <v>2191</v>
      </c>
      <c r="F1046" s="159" t="s">
        <v>117</v>
      </c>
      <c r="G1046" s="159" t="s">
        <v>2097</v>
      </c>
      <c r="H1046" s="159" t="s">
        <v>91</v>
      </c>
      <c r="I1046" s="159" t="s">
        <v>91</v>
      </c>
      <c r="J1046" s="159" t="s">
        <v>276</v>
      </c>
      <c r="K1046" s="160">
        <v>1</v>
      </c>
      <c r="L1046" s="160">
        <v>0</v>
      </c>
      <c r="M1046" s="161">
        <v>1</v>
      </c>
    </row>
    <row r="1047" spans="1:13" x14ac:dyDescent="0.25">
      <c r="A1047" s="162" t="s">
        <v>264</v>
      </c>
      <c r="B1047" s="162" t="s">
        <v>109</v>
      </c>
      <c r="C1047" s="162" t="s">
        <v>863</v>
      </c>
      <c r="D1047" s="162" t="s">
        <v>666</v>
      </c>
      <c r="E1047" s="162" t="s">
        <v>2192</v>
      </c>
      <c r="F1047" s="162" t="s">
        <v>1044</v>
      </c>
      <c r="G1047" s="162" t="s">
        <v>2097</v>
      </c>
      <c r="H1047" s="162" t="s">
        <v>91</v>
      </c>
      <c r="I1047" s="162" t="s">
        <v>91</v>
      </c>
      <c r="J1047" s="162" t="s">
        <v>276</v>
      </c>
      <c r="K1047" s="163">
        <v>0</v>
      </c>
      <c r="L1047" s="163">
        <v>0</v>
      </c>
      <c r="M1047" s="164">
        <v>0</v>
      </c>
    </row>
    <row r="1048" spans="1:13" x14ac:dyDescent="0.25">
      <c r="A1048" s="159" t="s">
        <v>264</v>
      </c>
      <c r="B1048" s="159" t="s">
        <v>109</v>
      </c>
      <c r="C1048" s="159" t="s">
        <v>863</v>
      </c>
      <c r="D1048" s="159" t="s">
        <v>666</v>
      </c>
      <c r="E1048" s="159" t="s">
        <v>2193</v>
      </c>
      <c r="F1048" s="159" t="s">
        <v>1044</v>
      </c>
      <c r="G1048" s="159" t="s">
        <v>2168</v>
      </c>
      <c r="H1048" s="159" t="s">
        <v>91</v>
      </c>
      <c r="I1048" s="159" t="s">
        <v>91</v>
      </c>
      <c r="J1048" s="159" t="s">
        <v>276</v>
      </c>
      <c r="K1048" s="160">
        <v>1</v>
      </c>
      <c r="L1048" s="160">
        <v>0</v>
      </c>
      <c r="M1048" s="161">
        <v>1</v>
      </c>
    </row>
    <row r="1049" spans="1:13" x14ac:dyDescent="0.25">
      <c r="A1049" s="162" t="s">
        <v>264</v>
      </c>
      <c r="B1049" s="162" t="s">
        <v>109</v>
      </c>
      <c r="C1049" s="162" t="s">
        <v>863</v>
      </c>
      <c r="D1049" s="162" t="s">
        <v>864</v>
      </c>
      <c r="E1049" s="162" t="s">
        <v>2194</v>
      </c>
      <c r="F1049" s="162" t="s">
        <v>866</v>
      </c>
      <c r="G1049" s="162" t="s">
        <v>2097</v>
      </c>
      <c r="H1049" s="162" t="s">
        <v>91</v>
      </c>
      <c r="I1049" s="162" t="s">
        <v>91</v>
      </c>
      <c r="J1049" s="162" t="s">
        <v>276</v>
      </c>
      <c r="K1049" s="163">
        <v>3</v>
      </c>
      <c r="L1049" s="163">
        <v>0</v>
      </c>
      <c r="M1049" s="164">
        <v>3</v>
      </c>
    </row>
    <row r="1050" spans="1:13" x14ac:dyDescent="0.25">
      <c r="A1050" s="159" t="s">
        <v>264</v>
      </c>
      <c r="B1050" s="159" t="s">
        <v>109</v>
      </c>
      <c r="C1050" s="159" t="s">
        <v>863</v>
      </c>
      <c r="D1050" s="159" t="s">
        <v>454</v>
      </c>
      <c r="E1050" s="159" t="s">
        <v>2195</v>
      </c>
      <c r="F1050" s="159" t="s">
        <v>898</v>
      </c>
      <c r="G1050" s="159" t="s">
        <v>2168</v>
      </c>
      <c r="H1050" s="159" t="s">
        <v>91</v>
      </c>
      <c r="I1050" s="159" t="s">
        <v>91</v>
      </c>
      <c r="J1050" s="159" t="s">
        <v>276</v>
      </c>
      <c r="K1050" s="160">
        <v>0</v>
      </c>
      <c r="L1050" s="160">
        <v>0</v>
      </c>
      <c r="M1050" s="161">
        <v>0</v>
      </c>
    </row>
    <row r="1051" spans="1:13" x14ac:dyDescent="0.25">
      <c r="A1051" s="162" t="s">
        <v>264</v>
      </c>
      <c r="B1051" s="162" t="s">
        <v>109</v>
      </c>
      <c r="C1051" s="162" t="s">
        <v>863</v>
      </c>
      <c r="D1051" s="162" t="s">
        <v>454</v>
      </c>
      <c r="E1051" s="162" t="s">
        <v>2196</v>
      </c>
      <c r="F1051" s="162" t="s">
        <v>898</v>
      </c>
      <c r="G1051" s="162" t="s">
        <v>2171</v>
      </c>
      <c r="H1051" s="162" t="s">
        <v>91</v>
      </c>
      <c r="I1051" s="162" t="s">
        <v>91</v>
      </c>
      <c r="J1051" s="162" t="s">
        <v>276</v>
      </c>
      <c r="K1051" s="163">
        <v>0</v>
      </c>
      <c r="L1051" s="163">
        <v>0</v>
      </c>
      <c r="M1051" s="164">
        <v>0</v>
      </c>
    </row>
    <row r="1052" spans="1:13" x14ac:dyDescent="0.25">
      <c r="A1052" s="159" t="s">
        <v>264</v>
      </c>
      <c r="B1052" s="159" t="s">
        <v>109</v>
      </c>
      <c r="C1052" s="159" t="s">
        <v>1196</v>
      </c>
      <c r="D1052" s="159" t="s">
        <v>1214</v>
      </c>
      <c r="E1052" s="159" t="s">
        <v>2197</v>
      </c>
      <c r="F1052" s="159" t="s">
        <v>128</v>
      </c>
      <c r="G1052" s="159" t="s">
        <v>1302</v>
      </c>
      <c r="H1052" s="159" t="s">
        <v>91</v>
      </c>
      <c r="I1052" s="159" t="s">
        <v>91</v>
      </c>
      <c r="J1052" s="159" t="s">
        <v>276</v>
      </c>
      <c r="K1052" s="160">
        <v>0</v>
      </c>
      <c r="L1052" s="160">
        <v>0</v>
      </c>
      <c r="M1052" s="161">
        <v>0</v>
      </c>
    </row>
    <row r="1053" spans="1:13" x14ac:dyDescent="0.25">
      <c r="A1053" s="162" t="s">
        <v>264</v>
      </c>
      <c r="B1053" s="162" t="s">
        <v>109</v>
      </c>
      <c r="C1053" s="162" t="s">
        <v>1196</v>
      </c>
      <c r="D1053" s="162" t="s">
        <v>677</v>
      </c>
      <c r="E1053" s="162" t="s">
        <v>2198</v>
      </c>
      <c r="F1053" s="162" t="s">
        <v>1494</v>
      </c>
      <c r="G1053" s="162" t="s">
        <v>1302</v>
      </c>
      <c r="H1053" s="162" t="s">
        <v>91</v>
      </c>
      <c r="I1053" s="162" t="s">
        <v>91</v>
      </c>
      <c r="J1053" s="162" t="s">
        <v>276</v>
      </c>
      <c r="K1053" s="163">
        <v>0</v>
      </c>
      <c r="L1053" s="163">
        <v>0</v>
      </c>
      <c r="M1053" s="164">
        <v>0</v>
      </c>
    </row>
    <row r="1054" spans="1:13" x14ac:dyDescent="0.25">
      <c r="A1054" s="159" t="s">
        <v>264</v>
      </c>
      <c r="B1054" s="159" t="s">
        <v>109</v>
      </c>
      <c r="C1054" s="159" t="s">
        <v>270</v>
      </c>
      <c r="D1054" s="159" t="s">
        <v>281</v>
      </c>
      <c r="E1054" s="159" t="s">
        <v>2199</v>
      </c>
      <c r="F1054" s="159" t="s">
        <v>178</v>
      </c>
      <c r="G1054" s="159" t="s">
        <v>2097</v>
      </c>
      <c r="H1054" s="159" t="s">
        <v>91</v>
      </c>
      <c r="I1054" s="159" t="s">
        <v>91</v>
      </c>
      <c r="J1054" s="159" t="s">
        <v>276</v>
      </c>
      <c r="K1054" s="160">
        <v>0</v>
      </c>
      <c r="L1054" s="160">
        <v>0</v>
      </c>
      <c r="M1054" s="161">
        <v>0</v>
      </c>
    </row>
    <row r="1055" spans="1:13" x14ac:dyDescent="0.25">
      <c r="A1055" s="162" t="s">
        <v>264</v>
      </c>
      <c r="B1055" s="162" t="s">
        <v>109</v>
      </c>
      <c r="C1055" s="162" t="s">
        <v>1196</v>
      </c>
      <c r="D1055" s="162" t="s">
        <v>281</v>
      </c>
      <c r="E1055" s="162" t="s">
        <v>2200</v>
      </c>
      <c r="F1055" s="162" t="s">
        <v>1453</v>
      </c>
      <c r="G1055" s="162" t="s">
        <v>2037</v>
      </c>
      <c r="H1055" s="162" t="s">
        <v>91</v>
      </c>
      <c r="I1055" s="162" t="s">
        <v>91</v>
      </c>
      <c r="J1055" s="162" t="s">
        <v>276</v>
      </c>
      <c r="K1055" s="163">
        <v>0</v>
      </c>
      <c r="L1055" s="163">
        <v>0</v>
      </c>
      <c r="M1055" s="164">
        <v>0</v>
      </c>
    </row>
    <row r="1056" spans="1:13" x14ac:dyDescent="0.25">
      <c r="A1056" s="159" t="s">
        <v>264</v>
      </c>
      <c r="B1056" s="159" t="s">
        <v>109</v>
      </c>
      <c r="C1056" s="159" t="s">
        <v>270</v>
      </c>
      <c r="D1056" s="159" t="s">
        <v>281</v>
      </c>
      <c r="E1056" s="159" t="s">
        <v>2201</v>
      </c>
      <c r="F1056" s="159" t="s">
        <v>178</v>
      </c>
      <c r="G1056" s="159" t="s">
        <v>2163</v>
      </c>
      <c r="H1056" s="159" t="s">
        <v>91</v>
      </c>
      <c r="I1056" s="159" t="s">
        <v>91</v>
      </c>
      <c r="J1056" s="159" t="s">
        <v>276</v>
      </c>
      <c r="K1056" s="160">
        <v>0</v>
      </c>
      <c r="L1056" s="160">
        <v>0</v>
      </c>
      <c r="M1056" s="161">
        <v>0</v>
      </c>
    </row>
    <row r="1057" spans="1:13" x14ac:dyDescent="0.25">
      <c r="A1057" s="162" t="s">
        <v>264</v>
      </c>
      <c r="B1057" s="162" t="s">
        <v>109</v>
      </c>
      <c r="C1057" s="162" t="s">
        <v>1271</v>
      </c>
      <c r="D1057" s="162" t="s">
        <v>571</v>
      </c>
      <c r="E1057" s="162" t="s">
        <v>2202</v>
      </c>
      <c r="F1057" s="162" t="s">
        <v>1273</v>
      </c>
      <c r="G1057" s="162" t="s">
        <v>2168</v>
      </c>
      <c r="H1057" s="162" t="s">
        <v>91</v>
      </c>
      <c r="I1057" s="162" t="s">
        <v>91</v>
      </c>
      <c r="J1057" s="162" t="s">
        <v>276</v>
      </c>
      <c r="K1057" s="163">
        <v>0</v>
      </c>
      <c r="L1057" s="163">
        <v>0</v>
      </c>
      <c r="M1057" s="164">
        <v>0</v>
      </c>
    </row>
    <row r="1058" spans="1:13" x14ac:dyDescent="0.25">
      <c r="A1058" s="159" t="s">
        <v>264</v>
      </c>
      <c r="B1058" s="159" t="s">
        <v>109</v>
      </c>
      <c r="C1058" s="159" t="s">
        <v>1271</v>
      </c>
      <c r="D1058" s="159" t="s">
        <v>571</v>
      </c>
      <c r="E1058" s="159" t="s">
        <v>2203</v>
      </c>
      <c r="F1058" s="159" t="s">
        <v>1273</v>
      </c>
      <c r="G1058" s="159" t="s">
        <v>2171</v>
      </c>
      <c r="H1058" s="159" t="s">
        <v>91</v>
      </c>
      <c r="I1058" s="159" t="s">
        <v>91</v>
      </c>
      <c r="J1058" s="159" t="s">
        <v>276</v>
      </c>
      <c r="K1058" s="160">
        <v>2</v>
      </c>
      <c r="L1058" s="160">
        <v>0</v>
      </c>
      <c r="M1058" s="161">
        <v>2</v>
      </c>
    </row>
    <row r="1059" spans="1:13" x14ac:dyDescent="0.25">
      <c r="A1059" s="162" t="s">
        <v>264</v>
      </c>
      <c r="B1059" s="162" t="s">
        <v>109</v>
      </c>
      <c r="C1059" s="162" t="s">
        <v>1508</v>
      </c>
      <c r="D1059" s="162" t="s">
        <v>624</v>
      </c>
      <c r="E1059" s="162" t="s">
        <v>2204</v>
      </c>
      <c r="F1059" s="162" t="s">
        <v>1510</v>
      </c>
      <c r="G1059" s="162" t="s">
        <v>2097</v>
      </c>
      <c r="H1059" s="162" t="s">
        <v>91</v>
      </c>
      <c r="I1059" s="162" t="s">
        <v>91</v>
      </c>
      <c r="J1059" s="162" t="s">
        <v>276</v>
      </c>
      <c r="K1059" s="163">
        <v>0</v>
      </c>
      <c r="L1059" s="163">
        <v>0</v>
      </c>
      <c r="M1059" s="164">
        <v>0</v>
      </c>
    </row>
    <row r="1060" spans="1:13" x14ac:dyDescent="0.25">
      <c r="A1060" s="159" t="s">
        <v>264</v>
      </c>
      <c r="B1060" s="159" t="s">
        <v>109</v>
      </c>
      <c r="C1060" s="159" t="s">
        <v>867</v>
      </c>
      <c r="D1060" s="159" t="s">
        <v>281</v>
      </c>
      <c r="E1060" s="159" t="s">
        <v>2205</v>
      </c>
      <c r="F1060" s="159" t="s">
        <v>89</v>
      </c>
      <c r="G1060" s="159" t="s">
        <v>2171</v>
      </c>
      <c r="H1060" s="159" t="s">
        <v>91</v>
      </c>
      <c r="I1060" s="159" t="s">
        <v>91</v>
      </c>
      <c r="J1060" s="159" t="s">
        <v>276</v>
      </c>
      <c r="K1060" s="160">
        <v>2</v>
      </c>
      <c r="L1060" s="160">
        <v>0</v>
      </c>
      <c r="M1060" s="161">
        <v>2</v>
      </c>
    </row>
    <row r="1061" spans="1:13" x14ac:dyDescent="0.25">
      <c r="A1061" s="162" t="s">
        <v>264</v>
      </c>
      <c r="B1061" s="162" t="s">
        <v>109</v>
      </c>
      <c r="C1061" s="162" t="s">
        <v>867</v>
      </c>
      <c r="D1061" s="162" t="s">
        <v>281</v>
      </c>
      <c r="E1061" s="162" t="s">
        <v>2206</v>
      </c>
      <c r="F1061" s="162" t="s">
        <v>89</v>
      </c>
      <c r="G1061" s="162" t="s">
        <v>2188</v>
      </c>
      <c r="H1061" s="162" t="s">
        <v>91</v>
      </c>
      <c r="I1061" s="162" t="s">
        <v>91</v>
      </c>
      <c r="J1061" s="162" t="s">
        <v>276</v>
      </c>
      <c r="K1061" s="163">
        <v>0</v>
      </c>
      <c r="L1061" s="163">
        <v>0</v>
      </c>
      <c r="M1061" s="164">
        <v>0</v>
      </c>
    </row>
    <row r="1062" spans="1:13" x14ac:dyDescent="0.25">
      <c r="A1062" s="159" t="s">
        <v>264</v>
      </c>
      <c r="B1062" s="159" t="s">
        <v>109</v>
      </c>
      <c r="C1062" s="159" t="s">
        <v>277</v>
      </c>
      <c r="D1062" s="159" t="s">
        <v>281</v>
      </c>
      <c r="E1062" s="159" t="s">
        <v>2207</v>
      </c>
      <c r="F1062" s="159" t="s">
        <v>140</v>
      </c>
      <c r="G1062" s="159" t="s">
        <v>2097</v>
      </c>
      <c r="H1062" s="159" t="s">
        <v>91</v>
      </c>
      <c r="I1062" s="159" t="s">
        <v>91</v>
      </c>
      <c r="J1062" s="159" t="s">
        <v>276</v>
      </c>
      <c r="K1062" s="160">
        <v>0</v>
      </c>
      <c r="L1062" s="160">
        <v>0</v>
      </c>
      <c r="M1062" s="161">
        <v>0</v>
      </c>
    </row>
    <row r="1063" spans="1:13" x14ac:dyDescent="0.25">
      <c r="A1063" s="162" t="s">
        <v>264</v>
      </c>
      <c r="B1063" s="162" t="s">
        <v>109</v>
      </c>
      <c r="C1063" s="162" t="s">
        <v>2208</v>
      </c>
      <c r="D1063" s="162" t="s">
        <v>2209</v>
      </c>
      <c r="E1063" s="162" t="s">
        <v>2210</v>
      </c>
      <c r="F1063" s="162" t="s">
        <v>2211</v>
      </c>
      <c r="G1063" s="162" t="s">
        <v>87</v>
      </c>
      <c r="H1063" s="162" t="s">
        <v>94</v>
      </c>
      <c r="I1063" s="162" t="s">
        <v>94</v>
      </c>
      <c r="J1063" s="162"/>
      <c r="K1063" s="163">
        <v>0</v>
      </c>
      <c r="L1063" s="163">
        <v>0</v>
      </c>
      <c r="M1063" s="164">
        <v>50</v>
      </c>
    </row>
    <row r="1064" spans="1:13" x14ac:dyDescent="0.25">
      <c r="A1064" s="159" t="s">
        <v>264</v>
      </c>
      <c r="B1064" s="159" t="s">
        <v>109</v>
      </c>
      <c r="C1064" s="159" t="s">
        <v>347</v>
      </c>
      <c r="D1064" s="159" t="s">
        <v>316</v>
      </c>
      <c r="E1064" s="159" t="s">
        <v>2212</v>
      </c>
      <c r="F1064" s="159" t="s">
        <v>421</v>
      </c>
      <c r="G1064" s="159" t="s">
        <v>2213</v>
      </c>
      <c r="H1064" s="159" t="s">
        <v>91</v>
      </c>
      <c r="I1064" s="159" t="s">
        <v>91</v>
      </c>
      <c r="J1064" s="159" t="s">
        <v>276</v>
      </c>
      <c r="K1064" s="160">
        <v>0</v>
      </c>
      <c r="L1064" s="160">
        <v>0</v>
      </c>
      <c r="M1064" s="161">
        <v>0</v>
      </c>
    </row>
    <row r="1065" spans="1:13" x14ac:dyDescent="0.25">
      <c r="A1065" s="162" t="s">
        <v>264</v>
      </c>
      <c r="B1065" s="162" t="s">
        <v>109</v>
      </c>
      <c r="C1065" s="162" t="s">
        <v>347</v>
      </c>
      <c r="D1065" s="162" t="s">
        <v>465</v>
      </c>
      <c r="E1065" s="162" t="s">
        <v>2214</v>
      </c>
      <c r="F1065" s="162" t="s">
        <v>467</v>
      </c>
      <c r="G1065" s="162" t="s">
        <v>2037</v>
      </c>
      <c r="H1065" s="162" t="s">
        <v>91</v>
      </c>
      <c r="I1065" s="162" t="s">
        <v>91</v>
      </c>
      <c r="J1065" s="162" t="s">
        <v>276</v>
      </c>
      <c r="K1065" s="163">
        <v>0</v>
      </c>
      <c r="L1065" s="163">
        <v>0</v>
      </c>
      <c r="M1065" s="164">
        <v>0</v>
      </c>
    </row>
    <row r="1066" spans="1:13" x14ac:dyDescent="0.25">
      <c r="A1066" s="159" t="s">
        <v>264</v>
      </c>
      <c r="B1066" s="159" t="s">
        <v>109</v>
      </c>
      <c r="C1066" s="159" t="s">
        <v>607</v>
      </c>
      <c r="D1066" s="159" t="s">
        <v>571</v>
      </c>
      <c r="E1066" s="159" t="s">
        <v>2215</v>
      </c>
      <c r="F1066" s="159" t="s">
        <v>153</v>
      </c>
      <c r="G1066" s="159" t="s">
        <v>2163</v>
      </c>
      <c r="H1066" s="159" t="s">
        <v>91</v>
      </c>
      <c r="I1066" s="159" t="s">
        <v>91</v>
      </c>
      <c r="J1066" s="159" t="s">
        <v>276</v>
      </c>
      <c r="K1066" s="160">
        <v>0</v>
      </c>
      <c r="L1066" s="160">
        <v>0</v>
      </c>
      <c r="M1066" s="161">
        <v>0</v>
      </c>
    </row>
    <row r="1067" spans="1:13" x14ac:dyDescent="0.25">
      <c r="A1067" s="162" t="s">
        <v>264</v>
      </c>
      <c r="B1067" s="162" t="s">
        <v>109</v>
      </c>
      <c r="C1067" s="162" t="s">
        <v>270</v>
      </c>
      <c r="D1067" s="162" t="s">
        <v>281</v>
      </c>
      <c r="E1067" s="162" t="s">
        <v>2216</v>
      </c>
      <c r="F1067" s="162" t="s">
        <v>178</v>
      </c>
      <c r="G1067" s="162" t="s">
        <v>2168</v>
      </c>
      <c r="H1067" s="162" t="s">
        <v>91</v>
      </c>
      <c r="I1067" s="162" t="s">
        <v>91</v>
      </c>
      <c r="J1067" s="162" t="s">
        <v>276</v>
      </c>
      <c r="K1067" s="163">
        <v>0</v>
      </c>
      <c r="L1067" s="163">
        <v>0</v>
      </c>
      <c r="M1067" s="164">
        <v>0</v>
      </c>
    </row>
    <row r="1068" spans="1:13" x14ac:dyDescent="0.25">
      <c r="A1068" s="159" t="s">
        <v>264</v>
      </c>
      <c r="B1068" s="159" t="s">
        <v>109</v>
      </c>
      <c r="C1068" s="159" t="s">
        <v>347</v>
      </c>
      <c r="D1068" s="159" t="s">
        <v>281</v>
      </c>
      <c r="E1068" s="159" t="s">
        <v>2217</v>
      </c>
      <c r="F1068" s="159" t="s">
        <v>349</v>
      </c>
      <c r="G1068" s="159" t="s">
        <v>2171</v>
      </c>
      <c r="H1068" s="159" t="s">
        <v>91</v>
      </c>
      <c r="I1068" s="159" t="s">
        <v>91</v>
      </c>
      <c r="J1068" s="159" t="s">
        <v>276</v>
      </c>
      <c r="K1068" s="160">
        <v>0</v>
      </c>
      <c r="L1068" s="160">
        <v>0</v>
      </c>
      <c r="M1068" s="161">
        <v>0</v>
      </c>
    </row>
    <row r="1069" spans="1:13" x14ac:dyDescent="0.25">
      <c r="A1069" s="162" t="s">
        <v>264</v>
      </c>
      <c r="B1069" s="162" t="s">
        <v>109</v>
      </c>
      <c r="C1069" s="162" t="s">
        <v>347</v>
      </c>
      <c r="D1069" s="162" t="s">
        <v>454</v>
      </c>
      <c r="E1069" s="162" t="s">
        <v>2218</v>
      </c>
      <c r="F1069" s="162" t="s">
        <v>117</v>
      </c>
      <c r="G1069" s="162" t="s">
        <v>2168</v>
      </c>
      <c r="H1069" s="162" t="s">
        <v>91</v>
      </c>
      <c r="I1069" s="162" t="s">
        <v>91</v>
      </c>
      <c r="J1069" s="162" t="s">
        <v>276</v>
      </c>
      <c r="K1069" s="163">
        <v>0</v>
      </c>
      <c r="L1069" s="163">
        <v>0</v>
      </c>
      <c r="M1069" s="164">
        <v>0</v>
      </c>
    </row>
    <row r="1070" spans="1:13" x14ac:dyDescent="0.25">
      <c r="A1070" s="159" t="s">
        <v>264</v>
      </c>
      <c r="B1070" s="159" t="s">
        <v>109</v>
      </c>
      <c r="C1070" s="159" t="s">
        <v>863</v>
      </c>
      <c r="D1070" s="159" t="s">
        <v>454</v>
      </c>
      <c r="E1070" s="159" t="s">
        <v>2219</v>
      </c>
      <c r="F1070" s="159" t="s">
        <v>898</v>
      </c>
      <c r="G1070" s="159" t="s">
        <v>2188</v>
      </c>
      <c r="H1070" s="159" t="s">
        <v>91</v>
      </c>
      <c r="I1070" s="159" t="s">
        <v>91</v>
      </c>
      <c r="J1070" s="159" t="s">
        <v>276</v>
      </c>
      <c r="K1070" s="160">
        <v>0</v>
      </c>
      <c r="L1070" s="160">
        <v>0</v>
      </c>
      <c r="M1070" s="161">
        <v>0</v>
      </c>
    </row>
    <row r="1071" spans="1:13" x14ac:dyDescent="0.25">
      <c r="A1071" s="162" t="s">
        <v>264</v>
      </c>
      <c r="B1071" s="162" t="s">
        <v>109</v>
      </c>
      <c r="C1071" s="162" t="s">
        <v>863</v>
      </c>
      <c r="D1071" s="162" t="s">
        <v>454</v>
      </c>
      <c r="E1071" s="162" t="s">
        <v>2220</v>
      </c>
      <c r="F1071" s="162" t="s">
        <v>898</v>
      </c>
      <c r="G1071" s="162" t="s">
        <v>2190</v>
      </c>
      <c r="H1071" s="162" t="s">
        <v>91</v>
      </c>
      <c r="I1071" s="162" t="s">
        <v>91</v>
      </c>
      <c r="J1071" s="162" t="s">
        <v>276</v>
      </c>
      <c r="K1071" s="163">
        <v>0</v>
      </c>
      <c r="L1071" s="163">
        <v>0</v>
      </c>
      <c r="M1071" s="164">
        <v>0</v>
      </c>
    </row>
    <row r="1072" spans="1:13" x14ac:dyDescent="0.25">
      <c r="A1072" s="159" t="s">
        <v>264</v>
      </c>
      <c r="B1072" s="159" t="s">
        <v>109</v>
      </c>
      <c r="C1072" s="159" t="s">
        <v>1196</v>
      </c>
      <c r="D1072" s="159" t="s">
        <v>666</v>
      </c>
      <c r="E1072" s="159" t="s">
        <v>2221</v>
      </c>
      <c r="F1072" s="159" t="s">
        <v>122</v>
      </c>
      <c r="G1072" s="159" t="s">
        <v>2163</v>
      </c>
      <c r="H1072" s="159" t="s">
        <v>91</v>
      </c>
      <c r="I1072" s="159" t="s">
        <v>91</v>
      </c>
      <c r="J1072" s="159" t="s">
        <v>276</v>
      </c>
      <c r="K1072" s="160">
        <v>0</v>
      </c>
      <c r="L1072" s="160">
        <v>0</v>
      </c>
      <c r="M1072" s="161">
        <v>0</v>
      </c>
    </row>
    <row r="1073" spans="1:13" x14ac:dyDescent="0.25">
      <c r="A1073" s="162" t="s">
        <v>264</v>
      </c>
      <c r="B1073" s="162" t="s">
        <v>109</v>
      </c>
      <c r="C1073" s="162" t="s">
        <v>277</v>
      </c>
      <c r="D1073" s="162" t="s">
        <v>281</v>
      </c>
      <c r="E1073" s="162" t="s">
        <v>2222</v>
      </c>
      <c r="F1073" s="162" t="s">
        <v>140</v>
      </c>
      <c r="G1073" s="162" t="s">
        <v>2168</v>
      </c>
      <c r="H1073" s="162" t="s">
        <v>91</v>
      </c>
      <c r="I1073" s="162" t="s">
        <v>91</v>
      </c>
      <c r="J1073" s="162" t="s">
        <v>276</v>
      </c>
      <c r="K1073" s="163">
        <v>0</v>
      </c>
      <c r="L1073" s="163">
        <v>0</v>
      </c>
      <c r="M1073" s="164">
        <v>0</v>
      </c>
    </row>
    <row r="1074" spans="1:13" x14ac:dyDescent="0.25">
      <c r="A1074" s="159" t="s">
        <v>264</v>
      </c>
      <c r="B1074" s="159" t="s">
        <v>109</v>
      </c>
      <c r="C1074" s="159" t="s">
        <v>503</v>
      </c>
      <c r="D1074" s="159" t="s">
        <v>266</v>
      </c>
      <c r="E1074" s="159" t="s">
        <v>2223</v>
      </c>
      <c r="F1074" s="159" t="s">
        <v>1548</v>
      </c>
      <c r="G1074" s="159" t="s">
        <v>2037</v>
      </c>
      <c r="H1074" s="159" t="s">
        <v>91</v>
      </c>
      <c r="I1074" s="159" t="s">
        <v>91</v>
      </c>
      <c r="J1074" s="159" t="s">
        <v>276</v>
      </c>
      <c r="K1074" s="160">
        <v>1</v>
      </c>
      <c r="L1074" s="160">
        <v>0</v>
      </c>
      <c r="M1074" s="161">
        <v>1</v>
      </c>
    </row>
    <row r="1075" spans="1:13" x14ac:dyDescent="0.25">
      <c r="A1075" s="162" t="s">
        <v>264</v>
      </c>
      <c r="B1075" s="162" t="s">
        <v>109</v>
      </c>
      <c r="C1075" s="162" t="s">
        <v>570</v>
      </c>
      <c r="D1075" s="162" t="s">
        <v>571</v>
      </c>
      <c r="E1075" s="162" t="s">
        <v>2224</v>
      </c>
      <c r="F1075" s="162" t="s">
        <v>573</v>
      </c>
      <c r="G1075" s="162" t="s">
        <v>2037</v>
      </c>
      <c r="H1075" s="162" t="s">
        <v>91</v>
      </c>
      <c r="I1075" s="162" t="s">
        <v>91</v>
      </c>
      <c r="J1075" s="162" t="s">
        <v>276</v>
      </c>
      <c r="K1075" s="163">
        <v>0</v>
      </c>
      <c r="L1075" s="163">
        <v>0</v>
      </c>
      <c r="M1075" s="164">
        <v>0</v>
      </c>
    </row>
    <row r="1076" spans="1:13" x14ac:dyDescent="0.25">
      <c r="A1076" s="159" t="s">
        <v>264</v>
      </c>
      <c r="B1076" s="159" t="s">
        <v>109</v>
      </c>
      <c r="C1076" s="159" t="s">
        <v>867</v>
      </c>
      <c r="D1076" s="159" t="s">
        <v>281</v>
      </c>
      <c r="E1076" s="159" t="s">
        <v>2225</v>
      </c>
      <c r="F1076" s="159" t="s">
        <v>89</v>
      </c>
      <c r="G1076" s="159" t="s">
        <v>2190</v>
      </c>
      <c r="H1076" s="159" t="s">
        <v>91</v>
      </c>
      <c r="I1076" s="159" t="s">
        <v>91</v>
      </c>
      <c r="J1076" s="159" t="s">
        <v>276</v>
      </c>
      <c r="K1076" s="160">
        <v>0</v>
      </c>
      <c r="L1076" s="160">
        <v>0</v>
      </c>
      <c r="M1076" s="161">
        <v>0</v>
      </c>
    </row>
    <row r="1077" spans="1:13" x14ac:dyDescent="0.25">
      <c r="A1077" s="162" t="s">
        <v>264</v>
      </c>
      <c r="B1077" s="162" t="s">
        <v>109</v>
      </c>
      <c r="C1077" s="162" t="s">
        <v>1596</v>
      </c>
      <c r="D1077" s="162" t="s">
        <v>2226</v>
      </c>
      <c r="E1077" s="162" t="s">
        <v>2227</v>
      </c>
      <c r="F1077" s="162" t="s">
        <v>2228</v>
      </c>
      <c r="G1077" s="162" t="s">
        <v>87</v>
      </c>
      <c r="H1077" s="162" t="s">
        <v>94</v>
      </c>
      <c r="I1077" s="162" t="s">
        <v>94</v>
      </c>
      <c r="J1077" s="162"/>
      <c r="K1077" s="163">
        <v>0</v>
      </c>
      <c r="L1077" s="163">
        <v>0</v>
      </c>
      <c r="M1077" s="164">
        <v>9</v>
      </c>
    </row>
    <row r="1078" spans="1:13" x14ac:dyDescent="0.25">
      <c r="A1078" s="159" t="s">
        <v>264</v>
      </c>
      <c r="B1078" s="159" t="s">
        <v>109</v>
      </c>
      <c r="C1078" s="159" t="s">
        <v>2208</v>
      </c>
      <c r="D1078" s="159" t="s">
        <v>723</v>
      </c>
      <c r="E1078" s="159" t="s">
        <v>2229</v>
      </c>
      <c r="F1078" s="159" t="s">
        <v>2230</v>
      </c>
      <c r="G1078" s="159" t="s">
        <v>87</v>
      </c>
      <c r="H1078" s="159" t="s">
        <v>94</v>
      </c>
      <c r="I1078" s="159" t="s">
        <v>94</v>
      </c>
      <c r="J1078" s="159"/>
      <c r="K1078" s="160">
        <v>0</v>
      </c>
      <c r="L1078" s="160">
        <v>0</v>
      </c>
      <c r="M1078" s="161">
        <v>48</v>
      </c>
    </row>
    <row r="1079" spans="1:13" x14ac:dyDescent="0.25">
      <c r="A1079" s="162" t="s">
        <v>264</v>
      </c>
      <c r="B1079" s="162" t="s">
        <v>109</v>
      </c>
      <c r="C1079" s="162" t="s">
        <v>570</v>
      </c>
      <c r="D1079" s="162" t="s">
        <v>571</v>
      </c>
      <c r="E1079" s="162" t="s">
        <v>2231</v>
      </c>
      <c r="F1079" s="162" t="s">
        <v>573</v>
      </c>
      <c r="G1079" s="162" t="s">
        <v>2163</v>
      </c>
      <c r="H1079" s="162" t="s">
        <v>91</v>
      </c>
      <c r="I1079" s="162" t="s">
        <v>91</v>
      </c>
      <c r="J1079" s="162" t="s">
        <v>276</v>
      </c>
      <c r="K1079" s="163">
        <v>1</v>
      </c>
      <c r="L1079" s="163">
        <v>0</v>
      </c>
      <c r="M1079" s="164">
        <v>1</v>
      </c>
    </row>
    <row r="1080" spans="1:13" x14ac:dyDescent="0.25">
      <c r="A1080" s="159" t="s">
        <v>264</v>
      </c>
      <c r="B1080" s="159" t="s">
        <v>109</v>
      </c>
      <c r="C1080" s="159" t="s">
        <v>607</v>
      </c>
      <c r="D1080" s="159" t="s">
        <v>571</v>
      </c>
      <c r="E1080" s="159" t="s">
        <v>2232</v>
      </c>
      <c r="F1080" s="159" t="s">
        <v>153</v>
      </c>
      <c r="G1080" s="159" t="s">
        <v>2097</v>
      </c>
      <c r="H1080" s="159" t="s">
        <v>91</v>
      </c>
      <c r="I1080" s="159" t="s">
        <v>91</v>
      </c>
      <c r="J1080" s="159" t="s">
        <v>276</v>
      </c>
      <c r="K1080" s="160">
        <v>0</v>
      </c>
      <c r="L1080" s="160">
        <v>0</v>
      </c>
      <c r="M1080" s="161">
        <v>0</v>
      </c>
    </row>
    <row r="1081" spans="1:13" x14ac:dyDescent="0.25">
      <c r="A1081" s="162" t="s">
        <v>264</v>
      </c>
      <c r="B1081" s="162" t="s">
        <v>109</v>
      </c>
      <c r="C1081" s="162" t="s">
        <v>347</v>
      </c>
      <c r="D1081" s="162" t="s">
        <v>316</v>
      </c>
      <c r="E1081" s="162" t="s">
        <v>2233</v>
      </c>
      <c r="F1081" s="162" t="s">
        <v>421</v>
      </c>
      <c r="G1081" s="162" t="s">
        <v>2234</v>
      </c>
      <c r="H1081" s="162" t="s">
        <v>91</v>
      </c>
      <c r="I1081" s="162" t="s">
        <v>91</v>
      </c>
      <c r="J1081" s="162" t="s">
        <v>276</v>
      </c>
      <c r="K1081" s="163">
        <v>0</v>
      </c>
      <c r="L1081" s="163">
        <v>0</v>
      </c>
      <c r="M1081" s="164">
        <v>0</v>
      </c>
    </row>
    <row r="1082" spans="1:13" x14ac:dyDescent="0.25">
      <c r="A1082" s="159" t="s">
        <v>264</v>
      </c>
      <c r="B1082" s="159" t="s">
        <v>109</v>
      </c>
      <c r="C1082" s="159" t="s">
        <v>2208</v>
      </c>
      <c r="D1082" s="159" t="s">
        <v>723</v>
      </c>
      <c r="E1082" s="159" t="s">
        <v>2235</v>
      </c>
      <c r="F1082" s="159" t="s">
        <v>2230</v>
      </c>
      <c r="G1082" s="159" t="s">
        <v>125</v>
      </c>
      <c r="H1082" s="159" t="s">
        <v>94</v>
      </c>
      <c r="I1082" s="159" t="s">
        <v>94</v>
      </c>
      <c r="J1082" s="159"/>
      <c r="K1082" s="160">
        <v>0</v>
      </c>
      <c r="L1082" s="160">
        <v>0</v>
      </c>
      <c r="M1082" s="161">
        <v>63</v>
      </c>
    </row>
    <row r="1083" spans="1:13" x14ac:dyDescent="0.25">
      <c r="A1083" s="162" t="s">
        <v>264</v>
      </c>
      <c r="B1083" s="162" t="s">
        <v>109</v>
      </c>
      <c r="C1083" s="162" t="s">
        <v>2208</v>
      </c>
      <c r="D1083" s="162" t="s">
        <v>723</v>
      </c>
      <c r="E1083" s="162" t="s">
        <v>2236</v>
      </c>
      <c r="F1083" s="162" t="s">
        <v>2230</v>
      </c>
      <c r="G1083" s="162" t="s">
        <v>139</v>
      </c>
      <c r="H1083" s="162" t="s">
        <v>94</v>
      </c>
      <c r="I1083" s="162" t="s">
        <v>94</v>
      </c>
      <c r="J1083" s="162"/>
      <c r="K1083" s="163">
        <v>0</v>
      </c>
      <c r="L1083" s="163">
        <v>0</v>
      </c>
      <c r="M1083" s="164">
        <v>159</v>
      </c>
    </row>
    <row r="1084" spans="1:13" x14ac:dyDescent="0.25">
      <c r="A1084" s="165" t="s">
        <v>264</v>
      </c>
      <c r="B1084" s="165" t="s">
        <v>109</v>
      </c>
      <c r="C1084" s="165" t="s">
        <v>2208</v>
      </c>
      <c r="D1084" s="165" t="s">
        <v>723</v>
      </c>
      <c r="E1084" s="165" t="s">
        <v>2237</v>
      </c>
      <c r="F1084" s="165" t="s">
        <v>2230</v>
      </c>
      <c r="G1084" s="165" t="s">
        <v>148</v>
      </c>
      <c r="H1084" s="165" t="s">
        <v>94</v>
      </c>
      <c r="I1084" s="165" t="s">
        <v>94</v>
      </c>
      <c r="J1084" s="165"/>
      <c r="K1084" s="166">
        <v>0</v>
      </c>
      <c r="L1084" s="166">
        <v>0</v>
      </c>
      <c r="M1084" s="167">
        <v>47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6"/>
  <sheetViews>
    <sheetView workbookViewId="0">
      <selection sqref="A1:S1056"/>
    </sheetView>
  </sheetViews>
  <sheetFormatPr defaultRowHeight="15" x14ac:dyDescent="0.25"/>
  <sheetData>
    <row r="1" spans="1:19" x14ac:dyDescent="0.25">
      <c r="A1" s="168" t="s">
        <v>2238</v>
      </c>
      <c r="B1" s="168" t="s">
        <v>2239</v>
      </c>
      <c r="C1" s="168" t="s">
        <v>2240</v>
      </c>
      <c r="D1" s="168" t="s">
        <v>2241</v>
      </c>
      <c r="E1" s="168" t="s">
        <v>2242</v>
      </c>
      <c r="F1" s="168" t="s">
        <v>2243</v>
      </c>
      <c r="G1" s="168" t="s">
        <v>2244</v>
      </c>
      <c r="H1" s="168" t="s">
        <v>2245</v>
      </c>
      <c r="I1" s="168" t="s">
        <v>2246</v>
      </c>
      <c r="J1" s="168" t="s">
        <v>2247</v>
      </c>
      <c r="K1" s="168" t="s">
        <v>2248</v>
      </c>
      <c r="L1" s="168" t="s">
        <v>2249</v>
      </c>
      <c r="M1" s="169" t="s">
        <v>2250</v>
      </c>
      <c r="N1" s="168" t="s">
        <v>2251</v>
      </c>
      <c r="O1" s="168" t="s">
        <v>2252</v>
      </c>
      <c r="P1" s="168" t="s">
        <v>2253</v>
      </c>
      <c r="Q1" s="168" t="s">
        <v>2254</v>
      </c>
      <c r="R1" s="168" t="s">
        <v>2255</v>
      </c>
      <c r="S1" s="169" t="s">
        <v>2256</v>
      </c>
    </row>
    <row r="2" spans="1:19" x14ac:dyDescent="0.25">
      <c r="A2" s="155" t="s">
        <v>109</v>
      </c>
      <c r="B2" s="155" t="s">
        <v>945</v>
      </c>
      <c r="C2" s="155">
        <v>8110</v>
      </c>
      <c r="D2" s="155" t="s">
        <v>2257</v>
      </c>
      <c r="E2" s="155" t="s">
        <v>2258</v>
      </c>
      <c r="F2" s="155">
        <v>130603</v>
      </c>
      <c r="G2" s="155" t="s">
        <v>2259</v>
      </c>
      <c r="H2" s="155">
        <v>1</v>
      </c>
      <c r="I2" s="155" t="s">
        <v>94</v>
      </c>
      <c r="J2" s="155" t="s">
        <v>94</v>
      </c>
      <c r="K2" s="155"/>
      <c r="L2" s="155">
        <v>0</v>
      </c>
      <c r="M2" s="170">
        <v>0</v>
      </c>
      <c r="N2" s="155">
        <v>0</v>
      </c>
      <c r="O2" s="155">
        <v>0</v>
      </c>
      <c r="P2" s="155" t="s">
        <v>2260</v>
      </c>
      <c r="Q2" s="155" t="s">
        <v>2261</v>
      </c>
      <c r="R2" s="155">
        <v>129</v>
      </c>
      <c r="S2" s="170">
        <v>15085.26</v>
      </c>
    </row>
    <row r="3" spans="1:19" x14ac:dyDescent="0.25">
      <c r="A3" s="156" t="s">
        <v>109</v>
      </c>
      <c r="B3" s="156" t="s">
        <v>1414</v>
      </c>
      <c r="C3" s="156">
        <v>1100</v>
      </c>
      <c r="D3" s="156" t="s">
        <v>146</v>
      </c>
      <c r="E3" s="156" t="s">
        <v>145</v>
      </c>
      <c r="F3" s="156">
        <v>500505</v>
      </c>
      <c r="G3" s="156" t="s">
        <v>2262</v>
      </c>
      <c r="H3" s="156">
        <v>1</v>
      </c>
      <c r="I3" s="156" t="s">
        <v>94</v>
      </c>
      <c r="J3" s="156" t="s">
        <v>94</v>
      </c>
      <c r="K3" s="156"/>
      <c r="L3" s="156">
        <v>0</v>
      </c>
      <c r="M3" s="171">
        <v>0</v>
      </c>
      <c r="N3" s="156">
        <v>0</v>
      </c>
      <c r="O3" s="156">
        <v>0</v>
      </c>
      <c r="P3" s="156" t="s">
        <v>2263</v>
      </c>
      <c r="Q3" s="156" t="s">
        <v>2264</v>
      </c>
      <c r="R3" s="156">
        <v>89</v>
      </c>
      <c r="S3" s="171">
        <v>10407.66</v>
      </c>
    </row>
    <row r="4" spans="1:19" x14ac:dyDescent="0.25">
      <c r="A4" s="155" t="s">
        <v>109</v>
      </c>
      <c r="B4" s="155" t="s">
        <v>1015</v>
      </c>
      <c r="C4" s="155">
        <v>8600</v>
      </c>
      <c r="D4" s="155" t="s">
        <v>2265</v>
      </c>
      <c r="E4" s="155" t="s">
        <v>2266</v>
      </c>
      <c r="F4" s="155">
        <v>131311</v>
      </c>
      <c r="G4" s="155" t="s">
        <v>2259</v>
      </c>
      <c r="H4" s="155">
        <v>1</v>
      </c>
      <c r="I4" s="155" t="s">
        <v>91</v>
      </c>
      <c r="J4" s="155" t="s">
        <v>94</v>
      </c>
      <c r="K4" s="155"/>
      <c r="L4" s="155">
        <v>0</v>
      </c>
      <c r="M4" s="170">
        <v>0</v>
      </c>
      <c r="N4" s="155">
        <v>0</v>
      </c>
      <c r="O4" s="155">
        <v>0</v>
      </c>
      <c r="P4" s="155" t="s">
        <v>2267</v>
      </c>
      <c r="Q4" s="155" t="s">
        <v>2268</v>
      </c>
      <c r="R4" s="155">
        <v>85</v>
      </c>
      <c r="S4" s="170">
        <v>9939.9</v>
      </c>
    </row>
    <row r="5" spans="1:19" x14ac:dyDescent="0.25">
      <c r="A5" s="156" t="s">
        <v>109</v>
      </c>
      <c r="B5" s="156" t="s">
        <v>1015</v>
      </c>
      <c r="C5" s="156">
        <v>8500</v>
      </c>
      <c r="D5" s="156" t="s">
        <v>2269</v>
      </c>
      <c r="E5" s="156" t="s">
        <v>2270</v>
      </c>
      <c r="F5" s="156">
        <v>131318</v>
      </c>
      <c r="G5" s="156" t="s">
        <v>2259</v>
      </c>
      <c r="H5" s="156">
        <v>1</v>
      </c>
      <c r="I5" s="156" t="s">
        <v>94</v>
      </c>
      <c r="J5" s="156" t="s">
        <v>94</v>
      </c>
      <c r="K5" s="156"/>
      <c r="L5" s="156">
        <v>0</v>
      </c>
      <c r="M5" s="171">
        <v>0</v>
      </c>
      <c r="N5" s="156">
        <v>0</v>
      </c>
      <c r="O5" s="156">
        <v>0</v>
      </c>
      <c r="P5" s="156" t="s">
        <v>2271</v>
      </c>
      <c r="Q5" s="156" t="s">
        <v>2272</v>
      </c>
      <c r="R5" s="156">
        <v>84</v>
      </c>
      <c r="S5" s="171">
        <v>9822.9599999999991</v>
      </c>
    </row>
    <row r="6" spans="1:19" x14ac:dyDescent="0.25">
      <c r="A6" s="155" t="s">
        <v>109</v>
      </c>
      <c r="B6" s="155" t="s">
        <v>1015</v>
      </c>
      <c r="C6" s="155">
        <v>7500</v>
      </c>
      <c r="D6" s="155" t="s">
        <v>2273</v>
      </c>
      <c r="E6" s="155" t="s">
        <v>2274</v>
      </c>
      <c r="F6" s="155">
        <v>131210</v>
      </c>
      <c r="G6" s="155" t="s">
        <v>2259</v>
      </c>
      <c r="H6" s="155">
        <v>1</v>
      </c>
      <c r="I6" s="155" t="s">
        <v>91</v>
      </c>
      <c r="J6" s="155" t="s">
        <v>94</v>
      </c>
      <c r="K6" s="155"/>
      <c r="L6" s="155">
        <v>0</v>
      </c>
      <c r="M6" s="170">
        <v>0</v>
      </c>
      <c r="N6" s="155">
        <v>0</v>
      </c>
      <c r="O6" s="155">
        <v>0</v>
      </c>
      <c r="P6" s="155" t="s">
        <v>2275</v>
      </c>
      <c r="Q6" s="155" t="s">
        <v>2276</v>
      </c>
      <c r="R6" s="155">
        <v>75</v>
      </c>
      <c r="S6" s="170">
        <v>8770.5</v>
      </c>
    </row>
    <row r="7" spans="1:19" x14ac:dyDescent="0.25">
      <c r="A7" s="156" t="s">
        <v>109</v>
      </c>
      <c r="B7" s="156" t="s">
        <v>1015</v>
      </c>
      <c r="C7" s="156">
        <v>7550</v>
      </c>
      <c r="D7" s="156" t="s">
        <v>2277</v>
      </c>
      <c r="E7" s="156" t="s">
        <v>2278</v>
      </c>
      <c r="F7" s="156">
        <v>131210</v>
      </c>
      <c r="G7" s="156" t="s">
        <v>2259</v>
      </c>
      <c r="H7" s="156">
        <v>1</v>
      </c>
      <c r="I7" s="156" t="s">
        <v>94</v>
      </c>
      <c r="J7" s="156" t="s">
        <v>94</v>
      </c>
      <c r="K7" s="156"/>
      <c r="L7" s="156">
        <v>0</v>
      </c>
      <c r="M7" s="171">
        <v>0</v>
      </c>
      <c r="N7" s="156">
        <v>0</v>
      </c>
      <c r="O7" s="156">
        <v>0</v>
      </c>
      <c r="P7" s="156" t="s">
        <v>2279</v>
      </c>
      <c r="Q7" s="156" t="s">
        <v>2280</v>
      </c>
      <c r="R7" s="156">
        <v>75</v>
      </c>
      <c r="S7" s="171">
        <v>8770.5</v>
      </c>
    </row>
    <row r="8" spans="1:19" x14ac:dyDescent="0.25">
      <c r="A8" s="155" t="s">
        <v>109</v>
      </c>
      <c r="B8" s="155" t="s">
        <v>1670</v>
      </c>
      <c r="C8" s="155">
        <v>2105</v>
      </c>
      <c r="D8" s="155" t="s">
        <v>2281</v>
      </c>
      <c r="E8" s="155" t="s">
        <v>226</v>
      </c>
      <c r="F8" s="155">
        <v>450601</v>
      </c>
      <c r="G8" s="155" t="s">
        <v>2282</v>
      </c>
      <c r="H8" s="155">
        <v>1</v>
      </c>
      <c r="I8" s="155" t="s">
        <v>94</v>
      </c>
      <c r="J8" s="155" t="s">
        <v>94</v>
      </c>
      <c r="K8" s="155"/>
      <c r="L8" s="155">
        <v>0</v>
      </c>
      <c r="M8" s="170">
        <v>0</v>
      </c>
      <c r="N8" s="155">
        <v>0</v>
      </c>
      <c r="O8" s="155">
        <v>0</v>
      </c>
      <c r="P8" s="155" t="s">
        <v>2283</v>
      </c>
      <c r="Q8" s="155" t="s">
        <v>2284</v>
      </c>
      <c r="R8" s="155">
        <v>72</v>
      </c>
      <c r="S8" s="170">
        <v>8419.68</v>
      </c>
    </row>
    <row r="9" spans="1:19" x14ac:dyDescent="0.25">
      <c r="A9" s="156" t="s">
        <v>109</v>
      </c>
      <c r="B9" s="156" t="s">
        <v>2208</v>
      </c>
      <c r="C9" s="156">
        <v>3900</v>
      </c>
      <c r="D9" s="156" t="s">
        <v>2285</v>
      </c>
      <c r="E9" s="156" t="s">
        <v>2211</v>
      </c>
      <c r="F9" s="156">
        <v>50299</v>
      </c>
      <c r="G9" s="156" t="s">
        <v>2262</v>
      </c>
      <c r="H9" s="156">
        <v>1</v>
      </c>
      <c r="I9" s="156" t="s">
        <v>94</v>
      </c>
      <c r="J9" s="156" t="s">
        <v>94</v>
      </c>
      <c r="K9" s="156"/>
      <c r="L9" s="156">
        <v>0</v>
      </c>
      <c r="M9" s="171">
        <v>0</v>
      </c>
      <c r="N9" s="156">
        <v>0</v>
      </c>
      <c r="O9" s="156">
        <v>0</v>
      </c>
      <c r="P9" s="156" t="s">
        <v>2286</v>
      </c>
      <c r="Q9" s="156" t="s">
        <v>2287</v>
      </c>
      <c r="R9" s="156">
        <v>64</v>
      </c>
      <c r="S9" s="171">
        <v>7484.16</v>
      </c>
    </row>
    <row r="10" spans="1:19" x14ac:dyDescent="0.25">
      <c r="A10" s="155" t="s">
        <v>109</v>
      </c>
      <c r="B10" s="155" t="s">
        <v>1670</v>
      </c>
      <c r="C10" s="155">
        <v>2105</v>
      </c>
      <c r="D10" s="155" t="s">
        <v>2281</v>
      </c>
      <c r="E10" s="155" t="s">
        <v>226</v>
      </c>
      <c r="F10" s="155">
        <v>450601</v>
      </c>
      <c r="G10" s="155" t="s">
        <v>2282</v>
      </c>
      <c r="H10" s="155">
        <v>2</v>
      </c>
      <c r="I10" s="155" t="s">
        <v>94</v>
      </c>
      <c r="J10" s="155" t="s">
        <v>94</v>
      </c>
      <c r="K10" s="155"/>
      <c r="L10" s="155">
        <v>0</v>
      </c>
      <c r="M10" s="170">
        <v>0</v>
      </c>
      <c r="N10" s="155">
        <v>0</v>
      </c>
      <c r="O10" s="155">
        <v>0</v>
      </c>
      <c r="P10" s="155" t="s">
        <v>2283</v>
      </c>
      <c r="Q10" s="155" t="s">
        <v>2284</v>
      </c>
      <c r="R10" s="155">
        <v>51</v>
      </c>
      <c r="S10" s="170">
        <v>5963.94</v>
      </c>
    </row>
    <row r="11" spans="1:19" x14ac:dyDescent="0.25">
      <c r="A11" s="156" t="s">
        <v>109</v>
      </c>
      <c r="B11" s="156" t="s">
        <v>884</v>
      </c>
      <c r="C11" s="156">
        <v>1010</v>
      </c>
      <c r="D11" s="156" t="s">
        <v>2288</v>
      </c>
      <c r="E11" s="156" t="s">
        <v>903</v>
      </c>
      <c r="F11" s="156">
        <v>310599</v>
      </c>
      <c r="G11" s="156" t="s">
        <v>2289</v>
      </c>
      <c r="H11" s="156">
        <v>3</v>
      </c>
      <c r="I11" s="156" t="s">
        <v>91</v>
      </c>
      <c r="J11" s="156" t="s">
        <v>94</v>
      </c>
      <c r="K11" s="156"/>
      <c r="L11" s="156">
        <v>0</v>
      </c>
      <c r="M11" s="171">
        <v>0</v>
      </c>
      <c r="N11" s="156">
        <v>0</v>
      </c>
      <c r="O11" s="156">
        <v>0</v>
      </c>
      <c r="P11" s="156" t="s">
        <v>2290</v>
      </c>
      <c r="Q11" s="156" t="s">
        <v>2291</v>
      </c>
      <c r="R11" s="156">
        <v>50</v>
      </c>
      <c r="S11" s="171">
        <v>5847</v>
      </c>
    </row>
    <row r="12" spans="1:19" x14ac:dyDescent="0.25">
      <c r="A12" s="155" t="s">
        <v>109</v>
      </c>
      <c r="B12" s="155" t="s">
        <v>353</v>
      </c>
      <c r="C12" s="155">
        <v>1107</v>
      </c>
      <c r="D12" s="155" t="s">
        <v>138</v>
      </c>
      <c r="E12" s="155" t="s">
        <v>356</v>
      </c>
      <c r="F12" s="155">
        <v>260101</v>
      </c>
      <c r="G12" s="155" t="s">
        <v>105</v>
      </c>
      <c r="H12" s="155">
        <v>2</v>
      </c>
      <c r="I12" s="155" t="s">
        <v>94</v>
      </c>
      <c r="J12" s="155" t="s">
        <v>94</v>
      </c>
      <c r="K12" s="155"/>
      <c r="L12" s="155">
        <v>0</v>
      </c>
      <c r="M12" s="170">
        <v>0</v>
      </c>
      <c r="N12" s="155">
        <v>0</v>
      </c>
      <c r="O12" s="155">
        <v>0</v>
      </c>
      <c r="P12" s="155" t="s">
        <v>2292</v>
      </c>
      <c r="Q12" s="155" t="s">
        <v>2293</v>
      </c>
      <c r="R12" s="155">
        <v>46</v>
      </c>
      <c r="S12" s="170">
        <v>5379.24</v>
      </c>
    </row>
    <row r="13" spans="1:19" x14ac:dyDescent="0.25">
      <c r="A13" s="156" t="s">
        <v>109</v>
      </c>
      <c r="B13" s="156" t="s">
        <v>1058</v>
      </c>
      <c r="C13" s="156">
        <v>7700</v>
      </c>
      <c r="D13" s="156" t="s">
        <v>2294</v>
      </c>
      <c r="E13" s="156" t="s">
        <v>2295</v>
      </c>
      <c r="F13" s="156">
        <v>130101</v>
      </c>
      <c r="G13" s="156" t="s">
        <v>2259</v>
      </c>
      <c r="H13" s="156">
        <v>1</v>
      </c>
      <c r="I13" s="156" t="s">
        <v>91</v>
      </c>
      <c r="J13" s="156" t="s">
        <v>94</v>
      </c>
      <c r="K13" s="156" t="s">
        <v>276</v>
      </c>
      <c r="L13" s="156">
        <v>46</v>
      </c>
      <c r="M13" s="171">
        <v>5379.24</v>
      </c>
      <c r="N13" s="156">
        <v>0</v>
      </c>
      <c r="O13" s="156">
        <v>46</v>
      </c>
      <c r="P13" s="156" t="s">
        <v>2296</v>
      </c>
      <c r="Q13" s="156" t="s">
        <v>2297</v>
      </c>
      <c r="R13" s="156">
        <v>46</v>
      </c>
      <c r="S13" s="171">
        <v>5379.24</v>
      </c>
    </row>
    <row r="14" spans="1:19" x14ac:dyDescent="0.25">
      <c r="A14" s="155" t="s">
        <v>109</v>
      </c>
      <c r="B14" s="155" t="s">
        <v>1633</v>
      </c>
      <c r="C14" s="155">
        <v>2101</v>
      </c>
      <c r="D14" s="155" t="s">
        <v>2298</v>
      </c>
      <c r="E14" s="155" t="s">
        <v>1635</v>
      </c>
      <c r="F14" s="155">
        <v>520301</v>
      </c>
      <c r="G14" s="155" t="s">
        <v>2299</v>
      </c>
      <c r="H14" s="155">
        <v>1</v>
      </c>
      <c r="I14" s="155" t="s">
        <v>94</v>
      </c>
      <c r="J14" s="155" t="s">
        <v>94</v>
      </c>
      <c r="K14" s="155"/>
      <c r="L14" s="155">
        <v>0</v>
      </c>
      <c r="M14" s="170">
        <v>0</v>
      </c>
      <c r="N14" s="155">
        <v>0</v>
      </c>
      <c r="O14" s="155">
        <v>0</v>
      </c>
      <c r="P14" s="155" t="s">
        <v>2300</v>
      </c>
      <c r="Q14" s="155" t="s">
        <v>2301</v>
      </c>
      <c r="R14" s="155">
        <v>45</v>
      </c>
      <c r="S14" s="170">
        <v>5262.3</v>
      </c>
    </row>
    <row r="15" spans="1:19" x14ac:dyDescent="0.25">
      <c r="A15" s="156" t="s">
        <v>109</v>
      </c>
      <c r="B15" s="156" t="s">
        <v>1633</v>
      </c>
      <c r="C15" s="156">
        <v>2102</v>
      </c>
      <c r="D15" s="156" t="s">
        <v>2302</v>
      </c>
      <c r="E15" s="156" t="s">
        <v>1639</v>
      </c>
      <c r="F15" s="156">
        <v>520301</v>
      </c>
      <c r="G15" s="156" t="s">
        <v>2299</v>
      </c>
      <c r="H15" s="156">
        <v>1</v>
      </c>
      <c r="I15" s="156" t="s">
        <v>94</v>
      </c>
      <c r="J15" s="156" t="s">
        <v>94</v>
      </c>
      <c r="K15" s="156"/>
      <c r="L15" s="156">
        <v>0</v>
      </c>
      <c r="M15" s="171">
        <v>0</v>
      </c>
      <c r="N15" s="156">
        <v>0</v>
      </c>
      <c r="O15" s="156">
        <v>0</v>
      </c>
      <c r="P15" s="156" t="s">
        <v>2303</v>
      </c>
      <c r="Q15" s="156" t="s">
        <v>2304</v>
      </c>
      <c r="R15" s="156">
        <v>45</v>
      </c>
      <c r="S15" s="171">
        <v>5262.3</v>
      </c>
    </row>
    <row r="16" spans="1:19" x14ac:dyDescent="0.25">
      <c r="A16" s="155" t="s">
        <v>109</v>
      </c>
      <c r="B16" s="155" t="s">
        <v>1687</v>
      </c>
      <c r="C16" s="155">
        <v>3600</v>
      </c>
      <c r="D16" s="155" t="s">
        <v>2305</v>
      </c>
      <c r="E16" s="155" t="s">
        <v>1689</v>
      </c>
      <c r="F16" s="155">
        <v>520101</v>
      </c>
      <c r="G16" s="155" t="s">
        <v>2299</v>
      </c>
      <c r="H16" s="155">
        <v>1</v>
      </c>
      <c r="I16" s="155" t="s">
        <v>94</v>
      </c>
      <c r="J16" s="155" t="s">
        <v>94</v>
      </c>
      <c r="K16" s="155"/>
      <c r="L16" s="155">
        <v>0</v>
      </c>
      <c r="M16" s="170">
        <v>0</v>
      </c>
      <c r="N16" s="155">
        <v>0</v>
      </c>
      <c r="O16" s="155">
        <v>0</v>
      </c>
      <c r="P16" s="155" t="s">
        <v>2306</v>
      </c>
      <c r="Q16" s="155" t="s">
        <v>2307</v>
      </c>
      <c r="R16" s="155">
        <v>45</v>
      </c>
      <c r="S16" s="170">
        <v>5262.3</v>
      </c>
    </row>
    <row r="17" spans="1:19" x14ac:dyDescent="0.25">
      <c r="A17" s="156" t="s">
        <v>109</v>
      </c>
      <c r="B17" s="156" t="s">
        <v>270</v>
      </c>
      <c r="C17" s="156">
        <v>1102</v>
      </c>
      <c r="D17" s="156" t="s">
        <v>2308</v>
      </c>
      <c r="E17" s="156" t="s">
        <v>318</v>
      </c>
      <c r="F17" s="156">
        <v>420101</v>
      </c>
      <c r="G17" s="156" t="s">
        <v>114</v>
      </c>
      <c r="H17" s="156">
        <v>1</v>
      </c>
      <c r="I17" s="156" t="s">
        <v>94</v>
      </c>
      <c r="J17" s="156" t="s">
        <v>94</v>
      </c>
      <c r="K17" s="156"/>
      <c r="L17" s="156">
        <v>0</v>
      </c>
      <c r="M17" s="171">
        <v>0</v>
      </c>
      <c r="N17" s="156">
        <v>0</v>
      </c>
      <c r="O17" s="156">
        <v>0</v>
      </c>
      <c r="P17" s="156" t="s">
        <v>2309</v>
      </c>
      <c r="Q17" s="156" t="s">
        <v>2310</v>
      </c>
      <c r="R17" s="156">
        <v>43</v>
      </c>
      <c r="S17" s="171">
        <v>5028.42</v>
      </c>
    </row>
    <row r="18" spans="1:19" x14ac:dyDescent="0.25">
      <c r="A18" s="155" t="s">
        <v>109</v>
      </c>
      <c r="B18" s="155" t="s">
        <v>1196</v>
      </c>
      <c r="C18" s="155">
        <v>3002</v>
      </c>
      <c r="D18" s="155" t="s">
        <v>2311</v>
      </c>
      <c r="E18" s="155" t="s">
        <v>2312</v>
      </c>
      <c r="F18" s="155">
        <v>270101</v>
      </c>
      <c r="G18" s="155" t="s">
        <v>2313</v>
      </c>
      <c r="H18" s="155">
        <v>2</v>
      </c>
      <c r="I18" s="155" t="s">
        <v>91</v>
      </c>
      <c r="J18" s="155" t="s">
        <v>94</v>
      </c>
      <c r="K18" s="155"/>
      <c r="L18" s="155">
        <v>0</v>
      </c>
      <c r="M18" s="170">
        <v>0</v>
      </c>
      <c r="N18" s="155">
        <v>0</v>
      </c>
      <c r="O18" s="155">
        <v>0</v>
      </c>
      <c r="P18" s="155" t="s">
        <v>2314</v>
      </c>
      <c r="Q18" s="155" t="s">
        <v>2315</v>
      </c>
      <c r="R18" s="155">
        <v>43</v>
      </c>
      <c r="S18" s="170">
        <v>5028.42</v>
      </c>
    </row>
    <row r="19" spans="1:19" x14ac:dyDescent="0.25">
      <c r="A19" s="156" t="s">
        <v>109</v>
      </c>
      <c r="B19" s="156" t="s">
        <v>1058</v>
      </c>
      <c r="C19" s="156">
        <v>8840</v>
      </c>
      <c r="D19" s="156" t="s">
        <v>2316</v>
      </c>
      <c r="E19" s="156" t="s">
        <v>2317</v>
      </c>
      <c r="F19" s="156">
        <v>131203</v>
      </c>
      <c r="G19" s="156" t="s">
        <v>2259</v>
      </c>
      <c r="H19" s="156">
        <v>1</v>
      </c>
      <c r="I19" s="156" t="s">
        <v>94</v>
      </c>
      <c r="J19" s="156" t="s">
        <v>94</v>
      </c>
      <c r="K19" s="156"/>
      <c r="L19" s="156">
        <v>0</v>
      </c>
      <c r="M19" s="171">
        <v>0</v>
      </c>
      <c r="N19" s="156">
        <v>0</v>
      </c>
      <c r="O19" s="156">
        <v>0</v>
      </c>
      <c r="P19" s="156" t="s">
        <v>2267</v>
      </c>
      <c r="Q19" s="156" t="s">
        <v>2268</v>
      </c>
      <c r="R19" s="156">
        <v>42</v>
      </c>
      <c r="S19" s="171">
        <v>4911.4799999999996</v>
      </c>
    </row>
    <row r="20" spans="1:19" x14ac:dyDescent="0.25">
      <c r="A20" s="155" t="s">
        <v>109</v>
      </c>
      <c r="B20" s="155" t="s">
        <v>265</v>
      </c>
      <c r="C20" s="155">
        <v>3100</v>
      </c>
      <c r="D20" s="155" t="s">
        <v>2318</v>
      </c>
      <c r="E20" s="155" t="s">
        <v>2319</v>
      </c>
      <c r="F20" s="155">
        <v>513801</v>
      </c>
      <c r="G20" s="155" t="s">
        <v>2320</v>
      </c>
      <c r="H20" s="155">
        <v>1</v>
      </c>
      <c r="I20" s="155" t="s">
        <v>94</v>
      </c>
      <c r="J20" s="155" t="s">
        <v>94</v>
      </c>
      <c r="K20" s="155"/>
      <c r="L20" s="155">
        <v>0</v>
      </c>
      <c r="M20" s="170">
        <v>0</v>
      </c>
      <c r="N20" s="155">
        <v>0</v>
      </c>
      <c r="O20" s="155">
        <v>0</v>
      </c>
      <c r="P20" s="155" t="s">
        <v>2321</v>
      </c>
      <c r="Q20" s="155" t="s">
        <v>2322</v>
      </c>
      <c r="R20" s="155">
        <v>41</v>
      </c>
      <c r="S20" s="170">
        <v>4794.54</v>
      </c>
    </row>
    <row r="21" spans="1:19" x14ac:dyDescent="0.25">
      <c r="A21" s="156" t="s">
        <v>109</v>
      </c>
      <c r="B21" s="156" t="s">
        <v>270</v>
      </c>
      <c r="C21" s="156">
        <v>2103</v>
      </c>
      <c r="D21" s="156" t="s">
        <v>157</v>
      </c>
      <c r="E21" s="156" t="s">
        <v>275</v>
      </c>
      <c r="F21" s="156">
        <v>422703</v>
      </c>
      <c r="G21" s="156" t="s">
        <v>114</v>
      </c>
      <c r="H21" s="156">
        <v>3</v>
      </c>
      <c r="I21" s="156" t="s">
        <v>94</v>
      </c>
      <c r="J21" s="156" t="s">
        <v>94</v>
      </c>
      <c r="K21" s="156" t="s">
        <v>276</v>
      </c>
      <c r="L21" s="156">
        <v>41</v>
      </c>
      <c r="M21" s="171">
        <v>4794.54</v>
      </c>
      <c r="N21" s="156">
        <v>0</v>
      </c>
      <c r="O21" s="156">
        <v>41</v>
      </c>
      <c r="P21" s="156" t="s">
        <v>2323</v>
      </c>
      <c r="Q21" s="156" t="s">
        <v>2324</v>
      </c>
      <c r="R21" s="156">
        <v>41</v>
      </c>
      <c r="S21" s="171">
        <v>4794.54</v>
      </c>
    </row>
    <row r="22" spans="1:19" x14ac:dyDescent="0.25">
      <c r="A22" s="155" t="s">
        <v>109</v>
      </c>
      <c r="B22" s="155" t="s">
        <v>1648</v>
      </c>
      <c r="C22" s="155">
        <v>3150</v>
      </c>
      <c r="D22" s="155" t="s">
        <v>2325</v>
      </c>
      <c r="E22" s="155" t="s">
        <v>1669</v>
      </c>
      <c r="F22" s="155">
        <v>520801</v>
      </c>
      <c r="G22" s="155" t="s">
        <v>2299</v>
      </c>
      <c r="H22" s="155" t="s">
        <v>1778</v>
      </c>
      <c r="I22" s="155" t="s">
        <v>91</v>
      </c>
      <c r="J22" s="155" t="s">
        <v>94</v>
      </c>
      <c r="K22" s="155"/>
      <c r="L22" s="155">
        <v>0</v>
      </c>
      <c r="M22" s="170">
        <v>0</v>
      </c>
      <c r="N22" s="155">
        <v>0</v>
      </c>
      <c r="O22" s="155">
        <v>0</v>
      </c>
      <c r="P22" s="155" t="s">
        <v>2326</v>
      </c>
      <c r="Q22" s="155" t="s">
        <v>2327</v>
      </c>
      <c r="R22" s="155">
        <v>41</v>
      </c>
      <c r="S22" s="170">
        <v>4794.54</v>
      </c>
    </row>
    <row r="23" spans="1:19" x14ac:dyDescent="0.25">
      <c r="A23" s="156" t="s">
        <v>109</v>
      </c>
      <c r="B23" s="156" t="s">
        <v>620</v>
      </c>
      <c r="C23" s="156">
        <v>1100</v>
      </c>
      <c r="D23" s="156" t="s">
        <v>2328</v>
      </c>
      <c r="E23" s="156" t="s">
        <v>2329</v>
      </c>
      <c r="F23" s="156">
        <v>30104</v>
      </c>
      <c r="G23" s="156" t="s">
        <v>2330</v>
      </c>
      <c r="H23" s="156">
        <v>1</v>
      </c>
      <c r="I23" s="156" t="s">
        <v>91</v>
      </c>
      <c r="J23" s="156" t="s">
        <v>94</v>
      </c>
      <c r="K23" s="156"/>
      <c r="L23" s="156">
        <v>0</v>
      </c>
      <c r="M23" s="171">
        <v>0</v>
      </c>
      <c r="N23" s="156">
        <v>0</v>
      </c>
      <c r="O23" s="156">
        <v>0</v>
      </c>
      <c r="P23" s="156" t="s">
        <v>2331</v>
      </c>
      <c r="Q23" s="156" t="s">
        <v>2332</v>
      </c>
      <c r="R23" s="156">
        <v>40</v>
      </c>
      <c r="S23" s="171">
        <v>4677.6000000000004</v>
      </c>
    </row>
    <row r="24" spans="1:19" x14ac:dyDescent="0.25">
      <c r="A24" s="155" t="s">
        <v>109</v>
      </c>
      <c r="B24" s="155" t="s">
        <v>867</v>
      </c>
      <c r="C24" s="155">
        <v>1101</v>
      </c>
      <c r="D24" s="155" t="s">
        <v>90</v>
      </c>
      <c r="E24" s="155" t="s">
        <v>89</v>
      </c>
      <c r="F24" s="155">
        <v>451002</v>
      </c>
      <c r="G24" s="155" t="s">
        <v>2282</v>
      </c>
      <c r="H24" s="155">
        <v>6</v>
      </c>
      <c r="I24" s="155" t="s">
        <v>91</v>
      </c>
      <c r="J24" s="155" t="s">
        <v>94</v>
      </c>
      <c r="K24" s="155"/>
      <c r="L24" s="155">
        <v>0</v>
      </c>
      <c r="M24" s="170">
        <v>0</v>
      </c>
      <c r="N24" s="155">
        <v>0</v>
      </c>
      <c r="O24" s="155">
        <v>0</v>
      </c>
      <c r="P24" s="155" t="s">
        <v>2333</v>
      </c>
      <c r="Q24" s="155" t="s">
        <v>2334</v>
      </c>
      <c r="R24" s="155">
        <v>40</v>
      </c>
      <c r="S24" s="170">
        <v>4677.6000000000004</v>
      </c>
    </row>
    <row r="25" spans="1:19" x14ac:dyDescent="0.25">
      <c r="A25" s="156" t="s">
        <v>109</v>
      </c>
      <c r="B25" s="156" t="s">
        <v>265</v>
      </c>
      <c r="C25" s="156">
        <v>4010</v>
      </c>
      <c r="D25" s="156" t="s">
        <v>2335</v>
      </c>
      <c r="E25" s="156" t="s">
        <v>813</v>
      </c>
      <c r="F25" s="156">
        <v>513801</v>
      </c>
      <c r="G25" s="156" t="s">
        <v>2320</v>
      </c>
      <c r="H25" s="156">
        <v>1</v>
      </c>
      <c r="I25" s="156" t="s">
        <v>94</v>
      </c>
      <c r="J25" s="156" t="s">
        <v>94</v>
      </c>
      <c r="K25" s="156"/>
      <c r="L25" s="156">
        <v>0</v>
      </c>
      <c r="M25" s="171">
        <v>0</v>
      </c>
      <c r="N25" s="156">
        <v>0</v>
      </c>
      <c r="O25" s="156">
        <v>0</v>
      </c>
      <c r="P25" s="156" t="s">
        <v>2336</v>
      </c>
      <c r="Q25" s="156" t="s">
        <v>2337</v>
      </c>
      <c r="R25" s="156">
        <v>39</v>
      </c>
      <c r="S25" s="171">
        <v>4560.66</v>
      </c>
    </row>
    <row r="26" spans="1:19" x14ac:dyDescent="0.25">
      <c r="A26" s="155" t="s">
        <v>109</v>
      </c>
      <c r="B26" s="155" t="s">
        <v>265</v>
      </c>
      <c r="C26" s="155">
        <v>4410</v>
      </c>
      <c r="D26" s="155" t="s">
        <v>2338</v>
      </c>
      <c r="E26" s="155" t="s">
        <v>2339</v>
      </c>
      <c r="F26" s="155">
        <v>513801</v>
      </c>
      <c r="G26" s="155" t="s">
        <v>2320</v>
      </c>
      <c r="H26" s="155">
        <v>1</v>
      </c>
      <c r="I26" s="155" t="s">
        <v>94</v>
      </c>
      <c r="J26" s="155" t="s">
        <v>94</v>
      </c>
      <c r="K26" s="155"/>
      <c r="L26" s="155">
        <v>0</v>
      </c>
      <c r="M26" s="170">
        <v>0</v>
      </c>
      <c r="N26" s="155">
        <v>0</v>
      </c>
      <c r="O26" s="155">
        <v>0</v>
      </c>
      <c r="P26" s="155" t="s">
        <v>2340</v>
      </c>
      <c r="Q26" s="155" t="s">
        <v>2341</v>
      </c>
      <c r="R26" s="155">
        <v>39</v>
      </c>
      <c r="S26" s="170">
        <v>4560.66</v>
      </c>
    </row>
    <row r="27" spans="1:19" x14ac:dyDescent="0.25">
      <c r="A27" s="156" t="s">
        <v>109</v>
      </c>
      <c r="B27" s="156" t="s">
        <v>265</v>
      </c>
      <c r="C27" s="156">
        <v>4850</v>
      </c>
      <c r="D27" s="156" t="s">
        <v>2342</v>
      </c>
      <c r="E27" s="156" t="s">
        <v>2343</v>
      </c>
      <c r="F27" s="156">
        <v>513801</v>
      </c>
      <c r="G27" s="156" t="s">
        <v>2320</v>
      </c>
      <c r="H27" s="156">
        <v>1</v>
      </c>
      <c r="I27" s="156" t="s">
        <v>94</v>
      </c>
      <c r="J27" s="156" t="s">
        <v>94</v>
      </c>
      <c r="K27" s="156"/>
      <c r="L27" s="156">
        <v>0</v>
      </c>
      <c r="M27" s="171">
        <v>0</v>
      </c>
      <c r="N27" s="156">
        <v>0</v>
      </c>
      <c r="O27" s="156">
        <v>0</v>
      </c>
      <c r="P27" s="156" t="s">
        <v>2344</v>
      </c>
      <c r="Q27" s="156" t="s">
        <v>2345</v>
      </c>
      <c r="R27" s="156">
        <v>39</v>
      </c>
      <c r="S27" s="171">
        <v>4560.66</v>
      </c>
    </row>
    <row r="28" spans="1:19" x14ac:dyDescent="0.25">
      <c r="A28" s="155" t="s">
        <v>109</v>
      </c>
      <c r="B28" s="155" t="s">
        <v>2064</v>
      </c>
      <c r="C28" s="155">
        <v>1100</v>
      </c>
      <c r="D28" s="155" t="s">
        <v>2346</v>
      </c>
      <c r="E28" s="155" t="s">
        <v>2066</v>
      </c>
      <c r="F28" s="155">
        <v>500703</v>
      </c>
      <c r="G28" s="155" t="s">
        <v>2262</v>
      </c>
      <c r="H28" s="155">
        <v>1</v>
      </c>
      <c r="I28" s="155" t="s">
        <v>91</v>
      </c>
      <c r="J28" s="155" t="s">
        <v>94</v>
      </c>
      <c r="K28" s="155"/>
      <c r="L28" s="155">
        <v>0</v>
      </c>
      <c r="M28" s="170">
        <v>0</v>
      </c>
      <c r="N28" s="155">
        <v>0</v>
      </c>
      <c r="O28" s="155">
        <v>0</v>
      </c>
      <c r="P28" s="155" t="s">
        <v>2347</v>
      </c>
      <c r="Q28" s="155" t="s">
        <v>2348</v>
      </c>
      <c r="R28" s="155">
        <v>39</v>
      </c>
      <c r="S28" s="170">
        <v>4560.66</v>
      </c>
    </row>
    <row r="29" spans="1:19" x14ac:dyDescent="0.25">
      <c r="A29" s="156" t="s">
        <v>109</v>
      </c>
      <c r="B29" s="156" t="s">
        <v>1028</v>
      </c>
      <c r="C29" s="156">
        <v>1101</v>
      </c>
      <c r="D29" s="156" t="s">
        <v>2349</v>
      </c>
      <c r="E29" s="156" t="s">
        <v>1030</v>
      </c>
      <c r="F29" s="156">
        <v>450101</v>
      </c>
      <c r="G29" s="156" t="s">
        <v>2282</v>
      </c>
      <c r="H29" s="156">
        <v>1</v>
      </c>
      <c r="I29" s="156" t="s">
        <v>94</v>
      </c>
      <c r="J29" s="156" t="s">
        <v>94</v>
      </c>
      <c r="K29" s="156"/>
      <c r="L29" s="156">
        <v>0</v>
      </c>
      <c r="M29" s="171">
        <v>0</v>
      </c>
      <c r="N29" s="156">
        <v>0</v>
      </c>
      <c r="O29" s="156">
        <v>0</v>
      </c>
      <c r="P29" s="156" t="s">
        <v>2350</v>
      </c>
      <c r="Q29" s="156" t="s">
        <v>2337</v>
      </c>
      <c r="R29" s="156">
        <v>39</v>
      </c>
      <c r="S29" s="171">
        <v>4560.66</v>
      </c>
    </row>
    <row r="30" spans="1:19" x14ac:dyDescent="0.25">
      <c r="A30" s="155" t="s">
        <v>109</v>
      </c>
      <c r="B30" s="155" t="s">
        <v>863</v>
      </c>
      <c r="C30" s="155">
        <v>2111</v>
      </c>
      <c r="D30" s="155" t="s">
        <v>215</v>
      </c>
      <c r="E30" s="155" t="s">
        <v>898</v>
      </c>
      <c r="F30" s="155">
        <v>540102</v>
      </c>
      <c r="G30" s="155" t="s">
        <v>176</v>
      </c>
      <c r="H30" s="155">
        <v>3</v>
      </c>
      <c r="I30" s="155" t="s">
        <v>91</v>
      </c>
      <c r="J30" s="155" t="s">
        <v>94</v>
      </c>
      <c r="K30" s="155"/>
      <c r="L30" s="155">
        <v>0</v>
      </c>
      <c r="M30" s="170">
        <v>0</v>
      </c>
      <c r="N30" s="155">
        <v>0</v>
      </c>
      <c r="O30" s="155">
        <v>0</v>
      </c>
      <c r="P30" s="155" t="s">
        <v>2351</v>
      </c>
      <c r="Q30" s="155" t="s">
        <v>2352</v>
      </c>
      <c r="R30" s="155">
        <v>39</v>
      </c>
      <c r="S30" s="170">
        <v>4560.66</v>
      </c>
    </row>
    <row r="31" spans="1:19" x14ac:dyDescent="0.25">
      <c r="A31" s="156" t="s">
        <v>109</v>
      </c>
      <c r="B31" s="156" t="s">
        <v>1706</v>
      </c>
      <c r="C31" s="156">
        <v>3800</v>
      </c>
      <c r="D31" s="156" t="s">
        <v>2353</v>
      </c>
      <c r="E31" s="156" t="s">
        <v>1708</v>
      </c>
      <c r="F31" s="156">
        <v>521401</v>
      </c>
      <c r="G31" s="156" t="s">
        <v>2299</v>
      </c>
      <c r="H31" s="156">
        <v>1</v>
      </c>
      <c r="I31" s="156" t="s">
        <v>94</v>
      </c>
      <c r="J31" s="156" t="s">
        <v>94</v>
      </c>
      <c r="K31" s="156"/>
      <c r="L31" s="156">
        <v>0</v>
      </c>
      <c r="M31" s="171">
        <v>0</v>
      </c>
      <c r="N31" s="156">
        <v>0</v>
      </c>
      <c r="O31" s="156">
        <v>0</v>
      </c>
      <c r="P31" s="156" t="s">
        <v>2354</v>
      </c>
      <c r="Q31" s="156" t="s">
        <v>2355</v>
      </c>
      <c r="R31" s="156">
        <v>39</v>
      </c>
      <c r="S31" s="171">
        <v>4560.66</v>
      </c>
    </row>
    <row r="32" spans="1:19" x14ac:dyDescent="0.25">
      <c r="A32" s="155" t="s">
        <v>109</v>
      </c>
      <c r="B32" s="155" t="s">
        <v>265</v>
      </c>
      <c r="C32" s="155">
        <v>3130</v>
      </c>
      <c r="D32" s="155" t="s">
        <v>2356</v>
      </c>
      <c r="E32" s="155" t="s">
        <v>2357</v>
      </c>
      <c r="F32" s="155">
        <v>513810</v>
      </c>
      <c r="G32" s="155" t="s">
        <v>2320</v>
      </c>
      <c r="H32" s="155">
        <v>1</v>
      </c>
      <c r="I32" s="155" t="s">
        <v>94</v>
      </c>
      <c r="J32" s="155" t="s">
        <v>94</v>
      </c>
      <c r="K32" s="155"/>
      <c r="L32" s="155">
        <v>0</v>
      </c>
      <c r="M32" s="170">
        <v>0</v>
      </c>
      <c r="N32" s="155">
        <v>0</v>
      </c>
      <c r="O32" s="155">
        <v>0</v>
      </c>
      <c r="P32" s="155" t="s">
        <v>2358</v>
      </c>
      <c r="Q32" s="155" t="s">
        <v>2359</v>
      </c>
      <c r="R32" s="155">
        <v>38</v>
      </c>
      <c r="S32" s="170">
        <v>4443.72</v>
      </c>
    </row>
    <row r="33" spans="1:19" x14ac:dyDescent="0.25">
      <c r="A33" s="156" t="s">
        <v>109</v>
      </c>
      <c r="B33" s="156" t="s">
        <v>265</v>
      </c>
      <c r="C33" s="156">
        <v>3630</v>
      </c>
      <c r="D33" s="156" t="s">
        <v>2360</v>
      </c>
      <c r="E33" s="156" t="s">
        <v>2361</v>
      </c>
      <c r="F33" s="156">
        <v>513801</v>
      </c>
      <c r="G33" s="156" t="s">
        <v>2320</v>
      </c>
      <c r="H33" s="156">
        <v>1</v>
      </c>
      <c r="I33" s="156" t="s">
        <v>94</v>
      </c>
      <c r="J33" s="156" t="s">
        <v>94</v>
      </c>
      <c r="K33" s="156"/>
      <c r="L33" s="156">
        <v>0</v>
      </c>
      <c r="M33" s="171">
        <v>0</v>
      </c>
      <c r="N33" s="156">
        <v>0</v>
      </c>
      <c r="O33" s="156">
        <v>0</v>
      </c>
      <c r="P33" s="156" t="s">
        <v>2362</v>
      </c>
      <c r="Q33" s="156" t="s">
        <v>2363</v>
      </c>
      <c r="R33" s="156">
        <v>38</v>
      </c>
      <c r="S33" s="171">
        <v>4443.72</v>
      </c>
    </row>
    <row r="34" spans="1:19" x14ac:dyDescent="0.25">
      <c r="A34" s="155" t="s">
        <v>109</v>
      </c>
      <c r="B34" s="155" t="s">
        <v>945</v>
      </c>
      <c r="C34" s="155">
        <v>2110</v>
      </c>
      <c r="D34" s="155" t="s">
        <v>101</v>
      </c>
      <c r="E34" s="155" t="s">
        <v>1086</v>
      </c>
      <c r="F34" s="155">
        <v>130101</v>
      </c>
      <c r="G34" s="155" t="s">
        <v>2259</v>
      </c>
      <c r="H34" s="155">
        <v>1</v>
      </c>
      <c r="I34" s="155" t="s">
        <v>94</v>
      </c>
      <c r="J34" s="155" t="s">
        <v>94</v>
      </c>
      <c r="K34" s="155" t="s">
        <v>276</v>
      </c>
      <c r="L34" s="155">
        <v>38</v>
      </c>
      <c r="M34" s="170">
        <v>4443.72</v>
      </c>
      <c r="N34" s="155">
        <v>0</v>
      </c>
      <c r="O34" s="155">
        <v>38</v>
      </c>
      <c r="P34" s="155" t="s">
        <v>2364</v>
      </c>
      <c r="Q34" s="155" t="s">
        <v>2365</v>
      </c>
      <c r="R34" s="155">
        <v>38</v>
      </c>
      <c r="S34" s="170">
        <v>4443.72</v>
      </c>
    </row>
    <row r="35" spans="1:19" x14ac:dyDescent="0.25">
      <c r="A35" s="156" t="s">
        <v>109</v>
      </c>
      <c r="B35" s="156" t="s">
        <v>863</v>
      </c>
      <c r="C35" s="156">
        <v>1111</v>
      </c>
      <c r="D35" s="156" t="s">
        <v>175</v>
      </c>
      <c r="E35" s="156" t="s">
        <v>1044</v>
      </c>
      <c r="F35" s="156">
        <v>540101</v>
      </c>
      <c r="G35" s="156" t="s">
        <v>176</v>
      </c>
      <c r="H35" s="156">
        <v>2</v>
      </c>
      <c r="I35" s="156" t="s">
        <v>91</v>
      </c>
      <c r="J35" s="156" t="s">
        <v>94</v>
      </c>
      <c r="K35" s="156"/>
      <c r="L35" s="156">
        <v>0</v>
      </c>
      <c r="M35" s="171">
        <v>0</v>
      </c>
      <c r="N35" s="156">
        <v>0</v>
      </c>
      <c r="O35" s="156">
        <v>0</v>
      </c>
      <c r="P35" s="156" t="s">
        <v>2366</v>
      </c>
      <c r="Q35" s="156" t="s">
        <v>2367</v>
      </c>
      <c r="R35" s="156">
        <v>38</v>
      </c>
      <c r="S35" s="171">
        <v>4443.72</v>
      </c>
    </row>
    <row r="36" spans="1:19" x14ac:dyDescent="0.25">
      <c r="A36" s="155" t="s">
        <v>109</v>
      </c>
      <c r="B36" s="155" t="s">
        <v>1648</v>
      </c>
      <c r="C36" s="155">
        <v>2106</v>
      </c>
      <c r="D36" s="155" t="s">
        <v>126</v>
      </c>
      <c r="E36" s="155" t="s">
        <v>1654</v>
      </c>
      <c r="F36" s="155">
        <v>520101</v>
      </c>
      <c r="G36" s="155" t="s">
        <v>2299</v>
      </c>
      <c r="H36" s="155">
        <v>2</v>
      </c>
      <c r="I36" s="155" t="s">
        <v>94</v>
      </c>
      <c r="J36" s="155" t="s">
        <v>94</v>
      </c>
      <c r="K36" s="155"/>
      <c r="L36" s="155">
        <v>0</v>
      </c>
      <c r="M36" s="170">
        <v>0</v>
      </c>
      <c r="N36" s="155">
        <v>0</v>
      </c>
      <c r="O36" s="155">
        <v>0</v>
      </c>
      <c r="P36" s="155" t="s">
        <v>2368</v>
      </c>
      <c r="Q36" s="155" t="s">
        <v>2369</v>
      </c>
      <c r="R36" s="155">
        <v>38</v>
      </c>
      <c r="S36" s="170">
        <v>4443.72</v>
      </c>
    </row>
    <row r="37" spans="1:19" x14ac:dyDescent="0.25">
      <c r="A37" s="156" t="s">
        <v>109</v>
      </c>
      <c r="B37" s="156" t="s">
        <v>277</v>
      </c>
      <c r="C37" s="156">
        <v>1200</v>
      </c>
      <c r="D37" s="156" t="s">
        <v>2370</v>
      </c>
      <c r="E37" s="156" t="s">
        <v>322</v>
      </c>
      <c r="F37" s="156">
        <v>451101</v>
      </c>
      <c r="G37" s="156" t="s">
        <v>2282</v>
      </c>
      <c r="H37" s="156">
        <v>1</v>
      </c>
      <c r="I37" s="156" t="s">
        <v>94</v>
      </c>
      <c r="J37" s="156" t="s">
        <v>94</v>
      </c>
      <c r="K37" s="156" t="s">
        <v>280</v>
      </c>
      <c r="L37" s="156">
        <v>0</v>
      </c>
      <c r="M37" s="171">
        <v>0</v>
      </c>
      <c r="N37" s="156">
        <v>37</v>
      </c>
      <c r="O37" s="156">
        <v>37</v>
      </c>
      <c r="P37" s="156" t="s">
        <v>2371</v>
      </c>
      <c r="Q37" s="156" t="s">
        <v>2372</v>
      </c>
      <c r="R37" s="156">
        <v>37</v>
      </c>
      <c r="S37" s="171">
        <v>4326.78</v>
      </c>
    </row>
    <row r="38" spans="1:19" x14ac:dyDescent="0.25">
      <c r="A38" s="155" t="s">
        <v>109</v>
      </c>
      <c r="B38" s="155" t="s">
        <v>863</v>
      </c>
      <c r="C38" s="155">
        <v>1111</v>
      </c>
      <c r="D38" s="155" t="s">
        <v>175</v>
      </c>
      <c r="E38" s="155" t="s">
        <v>1044</v>
      </c>
      <c r="F38" s="155">
        <v>540101</v>
      </c>
      <c r="G38" s="155" t="s">
        <v>176</v>
      </c>
      <c r="H38" s="155">
        <v>1</v>
      </c>
      <c r="I38" s="155" t="s">
        <v>91</v>
      </c>
      <c r="J38" s="155" t="s">
        <v>94</v>
      </c>
      <c r="K38" s="155"/>
      <c r="L38" s="155">
        <v>0</v>
      </c>
      <c r="M38" s="170">
        <v>0</v>
      </c>
      <c r="N38" s="155">
        <v>0</v>
      </c>
      <c r="O38" s="155">
        <v>0</v>
      </c>
      <c r="P38" s="155" t="s">
        <v>2366</v>
      </c>
      <c r="Q38" s="155" t="s">
        <v>2367</v>
      </c>
      <c r="R38" s="155">
        <v>37</v>
      </c>
      <c r="S38" s="170">
        <v>4326.78</v>
      </c>
    </row>
    <row r="39" spans="1:19" x14ac:dyDescent="0.25">
      <c r="A39" s="156" t="s">
        <v>109</v>
      </c>
      <c r="B39" s="156" t="s">
        <v>1648</v>
      </c>
      <c r="C39" s="156">
        <v>3105</v>
      </c>
      <c r="D39" s="156" t="s">
        <v>2373</v>
      </c>
      <c r="E39" s="156" t="s">
        <v>1666</v>
      </c>
      <c r="F39" s="156">
        <v>520401</v>
      </c>
      <c r="G39" s="156" t="s">
        <v>2299</v>
      </c>
      <c r="H39" s="156" t="s">
        <v>1778</v>
      </c>
      <c r="I39" s="156" t="s">
        <v>91</v>
      </c>
      <c r="J39" s="156" t="s">
        <v>94</v>
      </c>
      <c r="K39" s="156"/>
      <c r="L39" s="156">
        <v>0</v>
      </c>
      <c r="M39" s="171">
        <v>0</v>
      </c>
      <c r="N39" s="156">
        <v>0</v>
      </c>
      <c r="O39" s="156">
        <v>0</v>
      </c>
      <c r="P39" s="156" t="s">
        <v>2374</v>
      </c>
      <c r="Q39" s="156" t="s">
        <v>2375</v>
      </c>
      <c r="R39" s="156">
        <v>37</v>
      </c>
      <c r="S39" s="171">
        <v>4326.78</v>
      </c>
    </row>
    <row r="40" spans="1:19" x14ac:dyDescent="0.25">
      <c r="A40" s="155" t="s">
        <v>109</v>
      </c>
      <c r="B40" s="155" t="s">
        <v>265</v>
      </c>
      <c r="C40" s="155">
        <v>3006</v>
      </c>
      <c r="D40" s="155" t="s">
        <v>2376</v>
      </c>
      <c r="E40" s="155" t="s">
        <v>2377</v>
      </c>
      <c r="F40" s="155">
        <v>513801</v>
      </c>
      <c r="G40" s="155" t="s">
        <v>2320</v>
      </c>
      <c r="H40" s="155">
        <v>1</v>
      </c>
      <c r="I40" s="155" t="s">
        <v>91</v>
      </c>
      <c r="J40" s="155" t="s">
        <v>94</v>
      </c>
      <c r="K40" s="155"/>
      <c r="L40" s="155">
        <v>0</v>
      </c>
      <c r="M40" s="170">
        <v>0</v>
      </c>
      <c r="N40" s="155">
        <v>0</v>
      </c>
      <c r="O40" s="155">
        <v>0</v>
      </c>
      <c r="P40" s="155" t="s">
        <v>2378</v>
      </c>
      <c r="Q40" s="155" t="s">
        <v>2345</v>
      </c>
      <c r="R40" s="155">
        <v>36</v>
      </c>
      <c r="S40" s="170">
        <v>4209.84</v>
      </c>
    </row>
    <row r="41" spans="1:19" x14ac:dyDescent="0.25">
      <c r="A41" s="156" t="s">
        <v>109</v>
      </c>
      <c r="B41" s="156" t="s">
        <v>1648</v>
      </c>
      <c r="C41" s="156">
        <v>3050</v>
      </c>
      <c r="D41" s="156" t="s">
        <v>2379</v>
      </c>
      <c r="E41" s="156" t="s">
        <v>1661</v>
      </c>
      <c r="F41" s="156">
        <v>520201</v>
      </c>
      <c r="G41" s="156" t="s">
        <v>2299</v>
      </c>
      <c r="H41" s="156">
        <v>1</v>
      </c>
      <c r="I41" s="156" t="s">
        <v>94</v>
      </c>
      <c r="J41" s="156" t="s">
        <v>94</v>
      </c>
      <c r="K41" s="156"/>
      <c r="L41" s="156">
        <v>0</v>
      </c>
      <c r="M41" s="171">
        <v>0</v>
      </c>
      <c r="N41" s="156">
        <v>0</v>
      </c>
      <c r="O41" s="156">
        <v>0</v>
      </c>
      <c r="P41" s="156" t="s">
        <v>2326</v>
      </c>
      <c r="Q41" s="156" t="s">
        <v>2327</v>
      </c>
      <c r="R41" s="156">
        <v>36</v>
      </c>
      <c r="S41" s="171">
        <v>4209.84</v>
      </c>
    </row>
    <row r="42" spans="1:19" x14ac:dyDescent="0.25">
      <c r="A42" s="155" t="s">
        <v>109</v>
      </c>
      <c r="B42" s="155" t="s">
        <v>270</v>
      </c>
      <c r="C42" s="155">
        <v>3350</v>
      </c>
      <c r="D42" s="155" t="s">
        <v>2380</v>
      </c>
      <c r="E42" s="155" t="s">
        <v>2381</v>
      </c>
      <c r="F42" s="155">
        <v>420101</v>
      </c>
      <c r="G42" s="155" t="s">
        <v>114</v>
      </c>
      <c r="H42" s="155">
        <v>1</v>
      </c>
      <c r="I42" s="155" t="s">
        <v>91</v>
      </c>
      <c r="J42" s="155" t="s">
        <v>94</v>
      </c>
      <c r="K42" s="155" t="s">
        <v>276</v>
      </c>
      <c r="L42" s="155">
        <v>35</v>
      </c>
      <c r="M42" s="170">
        <v>4092.9</v>
      </c>
      <c r="N42" s="155">
        <v>0</v>
      </c>
      <c r="O42" s="155">
        <v>35</v>
      </c>
      <c r="P42" s="155" t="s">
        <v>2323</v>
      </c>
      <c r="Q42" s="155" t="s">
        <v>2324</v>
      </c>
      <c r="R42" s="155">
        <v>35</v>
      </c>
      <c r="S42" s="170">
        <v>4092.9</v>
      </c>
    </row>
    <row r="43" spans="1:19" x14ac:dyDescent="0.25">
      <c r="A43" s="156" t="s">
        <v>109</v>
      </c>
      <c r="B43" s="156" t="s">
        <v>270</v>
      </c>
      <c r="C43" s="156">
        <v>4395</v>
      </c>
      <c r="D43" s="156" t="s">
        <v>2382</v>
      </c>
      <c r="E43" s="156" t="s">
        <v>2383</v>
      </c>
      <c r="F43" s="156">
        <v>429999</v>
      </c>
      <c r="G43" s="156" t="s">
        <v>114</v>
      </c>
      <c r="H43" s="156">
        <v>1</v>
      </c>
      <c r="I43" s="156" t="s">
        <v>91</v>
      </c>
      <c r="J43" s="156" t="s">
        <v>94</v>
      </c>
      <c r="K43" s="156"/>
      <c r="L43" s="156">
        <v>0</v>
      </c>
      <c r="M43" s="171">
        <v>0</v>
      </c>
      <c r="N43" s="156">
        <v>0</v>
      </c>
      <c r="O43" s="156">
        <v>0</v>
      </c>
      <c r="P43" s="156" t="s">
        <v>2384</v>
      </c>
      <c r="Q43" s="156" t="s">
        <v>2385</v>
      </c>
      <c r="R43" s="156">
        <v>35</v>
      </c>
      <c r="S43" s="171">
        <v>4092.9</v>
      </c>
    </row>
    <row r="44" spans="1:19" x14ac:dyDescent="0.25">
      <c r="A44" s="155" t="s">
        <v>109</v>
      </c>
      <c r="B44" s="155" t="s">
        <v>722</v>
      </c>
      <c r="C44" s="155">
        <v>1000</v>
      </c>
      <c r="D44" s="155" t="s">
        <v>2386</v>
      </c>
      <c r="E44" s="155" t="s">
        <v>725</v>
      </c>
      <c r="F44" s="155">
        <v>110401</v>
      </c>
      <c r="G44" s="155" t="s">
        <v>2387</v>
      </c>
      <c r="H44" s="155">
        <v>5</v>
      </c>
      <c r="I44" s="155" t="s">
        <v>91</v>
      </c>
      <c r="J44" s="155" t="s">
        <v>94</v>
      </c>
      <c r="K44" s="155"/>
      <c r="L44" s="155">
        <v>0</v>
      </c>
      <c r="M44" s="170">
        <v>0</v>
      </c>
      <c r="N44" s="155">
        <v>0</v>
      </c>
      <c r="O44" s="155">
        <v>0</v>
      </c>
      <c r="P44" s="155" t="s">
        <v>2388</v>
      </c>
      <c r="Q44" s="155" t="s">
        <v>2389</v>
      </c>
      <c r="R44" s="155">
        <v>35</v>
      </c>
      <c r="S44" s="170">
        <v>4092.9</v>
      </c>
    </row>
    <row r="45" spans="1:19" x14ac:dyDescent="0.25">
      <c r="A45" s="156" t="s">
        <v>109</v>
      </c>
      <c r="B45" s="156" t="s">
        <v>1012</v>
      </c>
      <c r="C45" s="156">
        <v>3260</v>
      </c>
      <c r="D45" s="156" t="s">
        <v>2390</v>
      </c>
      <c r="E45" s="156" t="s">
        <v>2391</v>
      </c>
      <c r="F45" s="156">
        <v>131315</v>
      </c>
      <c r="G45" s="156" t="s">
        <v>2259</v>
      </c>
      <c r="H45" s="156">
        <v>1</v>
      </c>
      <c r="I45" s="156" t="s">
        <v>94</v>
      </c>
      <c r="J45" s="156" t="s">
        <v>94</v>
      </c>
      <c r="K45" s="156"/>
      <c r="L45" s="156">
        <v>0</v>
      </c>
      <c r="M45" s="171">
        <v>0</v>
      </c>
      <c r="N45" s="156">
        <v>0</v>
      </c>
      <c r="O45" s="156">
        <v>0</v>
      </c>
      <c r="P45" s="156" t="s">
        <v>2296</v>
      </c>
      <c r="Q45" s="156" t="s">
        <v>2297</v>
      </c>
      <c r="R45" s="156">
        <v>35</v>
      </c>
      <c r="S45" s="171">
        <v>4092.9</v>
      </c>
    </row>
    <row r="46" spans="1:19" x14ac:dyDescent="0.25">
      <c r="A46" s="155" t="s">
        <v>109</v>
      </c>
      <c r="B46" s="155" t="s">
        <v>1028</v>
      </c>
      <c r="C46" s="155">
        <v>1101</v>
      </c>
      <c r="D46" s="155" t="s">
        <v>2349</v>
      </c>
      <c r="E46" s="155" t="s">
        <v>1030</v>
      </c>
      <c r="F46" s="155">
        <v>450101</v>
      </c>
      <c r="G46" s="155" t="s">
        <v>2282</v>
      </c>
      <c r="H46" s="155">
        <v>2</v>
      </c>
      <c r="I46" s="155" t="s">
        <v>94</v>
      </c>
      <c r="J46" s="155" t="s">
        <v>94</v>
      </c>
      <c r="K46" s="155"/>
      <c r="L46" s="155">
        <v>0</v>
      </c>
      <c r="M46" s="170">
        <v>0</v>
      </c>
      <c r="N46" s="155">
        <v>0</v>
      </c>
      <c r="O46" s="155">
        <v>0</v>
      </c>
      <c r="P46" s="155" t="s">
        <v>2350</v>
      </c>
      <c r="Q46" s="155" t="s">
        <v>2337</v>
      </c>
      <c r="R46" s="155">
        <v>35</v>
      </c>
      <c r="S46" s="170">
        <v>4092.9</v>
      </c>
    </row>
    <row r="47" spans="1:19" x14ac:dyDescent="0.25">
      <c r="A47" s="156" t="s">
        <v>109</v>
      </c>
      <c r="B47" s="156" t="s">
        <v>863</v>
      </c>
      <c r="C47" s="156">
        <v>1111</v>
      </c>
      <c r="D47" s="156" t="s">
        <v>175</v>
      </c>
      <c r="E47" s="156" t="s">
        <v>1044</v>
      </c>
      <c r="F47" s="156">
        <v>540101</v>
      </c>
      <c r="G47" s="156" t="s">
        <v>176</v>
      </c>
      <c r="H47" s="156">
        <v>3</v>
      </c>
      <c r="I47" s="156" t="s">
        <v>94</v>
      </c>
      <c r="J47" s="156" t="s">
        <v>94</v>
      </c>
      <c r="K47" s="156"/>
      <c r="L47" s="156">
        <v>0</v>
      </c>
      <c r="M47" s="171">
        <v>0</v>
      </c>
      <c r="N47" s="156">
        <v>0</v>
      </c>
      <c r="O47" s="156">
        <v>0</v>
      </c>
      <c r="P47" s="156" t="s">
        <v>2366</v>
      </c>
      <c r="Q47" s="156" t="s">
        <v>2367</v>
      </c>
      <c r="R47" s="156">
        <v>35</v>
      </c>
      <c r="S47" s="171">
        <v>4092.9</v>
      </c>
    </row>
    <row r="48" spans="1:19" x14ac:dyDescent="0.25">
      <c r="A48" s="155" t="s">
        <v>109</v>
      </c>
      <c r="B48" s="155" t="s">
        <v>863</v>
      </c>
      <c r="C48" s="155">
        <v>2112</v>
      </c>
      <c r="D48" s="155" t="s">
        <v>238</v>
      </c>
      <c r="E48" s="155" t="s">
        <v>876</v>
      </c>
      <c r="F48" s="155">
        <v>540102</v>
      </c>
      <c r="G48" s="155" t="s">
        <v>176</v>
      </c>
      <c r="H48" s="155">
        <v>3</v>
      </c>
      <c r="I48" s="155" t="s">
        <v>91</v>
      </c>
      <c r="J48" s="155" t="s">
        <v>94</v>
      </c>
      <c r="K48" s="155"/>
      <c r="L48" s="155">
        <v>0</v>
      </c>
      <c r="M48" s="170">
        <v>0</v>
      </c>
      <c r="N48" s="155">
        <v>0</v>
      </c>
      <c r="O48" s="155">
        <v>0</v>
      </c>
      <c r="P48" s="155" t="s">
        <v>2351</v>
      </c>
      <c r="Q48" s="155" t="s">
        <v>2352</v>
      </c>
      <c r="R48" s="155">
        <v>35</v>
      </c>
      <c r="S48" s="170">
        <v>4092.9</v>
      </c>
    </row>
    <row r="49" spans="1:19" x14ac:dyDescent="0.25">
      <c r="A49" s="156" t="s">
        <v>109</v>
      </c>
      <c r="B49" s="156" t="s">
        <v>353</v>
      </c>
      <c r="C49" s="156">
        <v>1108</v>
      </c>
      <c r="D49" s="156" t="s">
        <v>159</v>
      </c>
      <c r="E49" s="156" t="s">
        <v>1972</v>
      </c>
      <c r="F49" s="156">
        <v>260101</v>
      </c>
      <c r="G49" s="156" t="s">
        <v>105</v>
      </c>
      <c r="H49" s="156">
        <v>3</v>
      </c>
      <c r="I49" s="156" t="s">
        <v>94</v>
      </c>
      <c r="J49" s="156" t="s">
        <v>94</v>
      </c>
      <c r="K49" s="156"/>
      <c r="L49" s="156">
        <v>0</v>
      </c>
      <c r="M49" s="171">
        <v>0</v>
      </c>
      <c r="N49" s="156">
        <v>0</v>
      </c>
      <c r="O49" s="156">
        <v>0</v>
      </c>
      <c r="P49" s="156" t="s">
        <v>2392</v>
      </c>
      <c r="Q49" s="156" t="s">
        <v>2393</v>
      </c>
      <c r="R49" s="156">
        <v>34</v>
      </c>
      <c r="S49" s="171">
        <v>3975.96</v>
      </c>
    </row>
    <row r="50" spans="1:19" x14ac:dyDescent="0.25">
      <c r="A50" s="155" t="s">
        <v>109</v>
      </c>
      <c r="B50" s="155" t="s">
        <v>270</v>
      </c>
      <c r="C50" s="155">
        <v>3332</v>
      </c>
      <c r="D50" s="155" t="s">
        <v>2394</v>
      </c>
      <c r="E50" s="155" t="s">
        <v>2395</v>
      </c>
      <c r="F50" s="155">
        <v>420101</v>
      </c>
      <c r="G50" s="155" t="s">
        <v>114</v>
      </c>
      <c r="H50" s="155">
        <v>1</v>
      </c>
      <c r="I50" s="155" t="s">
        <v>94</v>
      </c>
      <c r="J50" s="155" t="s">
        <v>94</v>
      </c>
      <c r="K50" s="155"/>
      <c r="L50" s="155">
        <v>0</v>
      </c>
      <c r="M50" s="170">
        <v>0</v>
      </c>
      <c r="N50" s="155">
        <v>0</v>
      </c>
      <c r="O50" s="155">
        <v>0</v>
      </c>
      <c r="P50" s="155" t="s">
        <v>2396</v>
      </c>
      <c r="Q50" s="155" t="s">
        <v>2397</v>
      </c>
      <c r="R50" s="155">
        <v>34</v>
      </c>
      <c r="S50" s="170">
        <v>3975.96</v>
      </c>
    </row>
    <row r="51" spans="1:19" x14ac:dyDescent="0.25">
      <c r="A51" s="156" t="s">
        <v>109</v>
      </c>
      <c r="B51" s="156" t="s">
        <v>722</v>
      </c>
      <c r="C51" s="156">
        <v>1000</v>
      </c>
      <c r="D51" s="156" t="s">
        <v>2386</v>
      </c>
      <c r="E51" s="156" t="s">
        <v>725</v>
      </c>
      <c r="F51" s="156">
        <v>110401</v>
      </c>
      <c r="G51" s="156" t="s">
        <v>2387</v>
      </c>
      <c r="H51" s="156">
        <v>6</v>
      </c>
      <c r="I51" s="156" t="s">
        <v>91</v>
      </c>
      <c r="J51" s="156" t="s">
        <v>94</v>
      </c>
      <c r="K51" s="156"/>
      <c r="L51" s="156">
        <v>0</v>
      </c>
      <c r="M51" s="171">
        <v>0</v>
      </c>
      <c r="N51" s="156">
        <v>0</v>
      </c>
      <c r="O51" s="156">
        <v>0</v>
      </c>
      <c r="P51" s="156" t="s">
        <v>2398</v>
      </c>
      <c r="Q51" s="156" t="s">
        <v>2399</v>
      </c>
      <c r="R51" s="156">
        <v>34</v>
      </c>
      <c r="S51" s="171">
        <v>3975.96</v>
      </c>
    </row>
    <row r="52" spans="1:19" x14ac:dyDescent="0.25">
      <c r="A52" s="155" t="s">
        <v>109</v>
      </c>
      <c r="B52" s="155" t="s">
        <v>559</v>
      </c>
      <c r="C52" s="155">
        <v>1211</v>
      </c>
      <c r="D52" s="155" t="s">
        <v>121</v>
      </c>
      <c r="E52" s="155" t="s">
        <v>912</v>
      </c>
      <c r="F52" s="155">
        <v>400501</v>
      </c>
      <c r="G52" s="155" t="s">
        <v>2400</v>
      </c>
      <c r="H52" s="155">
        <v>2</v>
      </c>
      <c r="I52" s="155" t="s">
        <v>94</v>
      </c>
      <c r="J52" s="155" t="s">
        <v>94</v>
      </c>
      <c r="K52" s="155"/>
      <c r="L52" s="155">
        <v>0</v>
      </c>
      <c r="M52" s="170">
        <v>0</v>
      </c>
      <c r="N52" s="155">
        <v>0</v>
      </c>
      <c r="O52" s="155">
        <v>0</v>
      </c>
      <c r="P52" s="155" t="s">
        <v>2331</v>
      </c>
      <c r="Q52" s="155" t="s">
        <v>2332</v>
      </c>
      <c r="R52" s="155">
        <v>34</v>
      </c>
      <c r="S52" s="170">
        <v>3975.96</v>
      </c>
    </row>
    <row r="53" spans="1:19" x14ac:dyDescent="0.25">
      <c r="A53" s="156" t="s">
        <v>109</v>
      </c>
      <c r="B53" s="156" t="s">
        <v>863</v>
      </c>
      <c r="C53" s="156">
        <v>2111</v>
      </c>
      <c r="D53" s="156" t="s">
        <v>215</v>
      </c>
      <c r="E53" s="156" t="s">
        <v>898</v>
      </c>
      <c r="F53" s="156">
        <v>540102</v>
      </c>
      <c r="G53" s="156" t="s">
        <v>176</v>
      </c>
      <c r="H53" s="156">
        <v>2</v>
      </c>
      <c r="I53" s="156" t="s">
        <v>94</v>
      </c>
      <c r="J53" s="156" t="s">
        <v>94</v>
      </c>
      <c r="K53" s="156"/>
      <c r="L53" s="156">
        <v>0</v>
      </c>
      <c r="M53" s="171">
        <v>0</v>
      </c>
      <c r="N53" s="156">
        <v>0</v>
      </c>
      <c r="O53" s="156">
        <v>0</v>
      </c>
      <c r="P53" s="156" t="s">
        <v>2401</v>
      </c>
      <c r="Q53" s="156" t="s">
        <v>2402</v>
      </c>
      <c r="R53" s="156">
        <v>34</v>
      </c>
      <c r="S53" s="171">
        <v>3975.96</v>
      </c>
    </row>
    <row r="54" spans="1:19" x14ac:dyDescent="0.25">
      <c r="A54" s="155" t="s">
        <v>109</v>
      </c>
      <c r="B54" s="155" t="s">
        <v>1687</v>
      </c>
      <c r="C54" s="155">
        <v>3650</v>
      </c>
      <c r="D54" s="155" t="s">
        <v>2403</v>
      </c>
      <c r="E54" s="155" t="s">
        <v>1695</v>
      </c>
      <c r="F54" s="155">
        <v>521101</v>
      </c>
      <c r="G54" s="155" t="s">
        <v>2299</v>
      </c>
      <c r="H54" s="155">
        <v>1</v>
      </c>
      <c r="I54" s="155" t="s">
        <v>94</v>
      </c>
      <c r="J54" s="155" t="s">
        <v>94</v>
      </c>
      <c r="K54" s="155"/>
      <c r="L54" s="155">
        <v>0</v>
      </c>
      <c r="M54" s="170">
        <v>0</v>
      </c>
      <c r="N54" s="155">
        <v>0</v>
      </c>
      <c r="O54" s="155">
        <v>0</v>
      </c>
      <c r="P54" s="155" t="s">
        <v>2404</v>
      </c>
      <c r="Q54" s="155" t="s">
        <v>2405</v>
      </c>
      <c r="R54" s="155">
        <v>34</v>
      </c>
      <c r="S54" s="170">
        <v>3975.96</v>
      </c>
    </row>
    <row r="55" spans="1:19" x14ac:dyDescent="0.25">
      <c r="A55" s="156" t="s">
        <v>109</v>
      </c>
      <c r="B55" s="156" t="s">
        <v>722</v>
      </c>
      <c r="C55" s="156">
        <v>1000</v>
      </c>
      <c r="D55" s="156" t="s">
        <v>2386</v>
      </c>
      <c r="E55" s="156" t="s">
        <v>725</v>
      </c>
      <c r="F55" s="156">
        <v>110401</v>
      </c>
      <c r="G55" s="156" t="s">
        <v>2387</v>
      </c>
      <c r="H55" s="156">
        <v>2</v>
      </c>
      <c r="I55" s="156" t="s">
        <v>94</v>
      </c>
      <c r="J55" s="156" t="s">
        <v>94</v>
      </c>
      <c r="K55" s="156"/>
      <c r="L55" s="156">
        <v>0</v>
      </c>
      <c r="M55" s="171">
        <v>0</v>
      </c>
      <c r="N55" s="156">
        <v>0</v>
      </c>
      <c r="O55" s="156">
        <v>0</v>
      </c>
      <c r="P55" s="156" t="s">
        <v>2398</v>
      </c>
      <c r="Q55" s="156" t="s">
        <v>2406</v>
      </c>
      <c r="R55" s="156">
        <v>33</v>
      </c>
      <c r="S55" s="171">
        <v>3859.02</v>
      </c>
    </row>
    <row r="56" spans="1:19" x14ac:dyDescent="0.25">
      <c r="A56" s="155" t="s">
        <v>109</v>
      </c>
      <c r="B56" s="155" t="s">
        <v>863</v>
      </c>
      <c r="C56" s="155">
        <v>1111</v>
      </c>
      <c r="D56" s="155" t="s">
        <v>175</v>
      </c>
      <c r="E56" s="155" t="s">
        <v>1044</v>
      </c>
      <c r="F56" s="155">
        <v>540101</v>
      </c>
      <c r="G56" s="155" t="s">
        <v>176</v>
      </c>
      <c r="H56" s="155">
        <v>4</v>
      </c>
      <c r="I56" s="155" t="s">
        <v>94</v>
      </c>
      <c r="J56" s="155" t="s">
        <v>94</v>
      </c>
      <c r="K56" s="155"/>
      <c r="L56" s="155">
        <v>0</v>
      </c>
      <c r="M56" s="170">
        <v>0</v>
      </c>
      <c r="N56" s="155">
        <v>0</v>
      </c>
      <c r="O56" s="155">
        <v>0</v>
      </c>
      <c r="P56" s="155" t="s">
        <v>2407</v>
      </c>
      <c r="Q56" s="155" t="s">
        <v>2334</v>
      </c>
      <c r="R56" s="155">
        <v>33</v>
      </c>
      <c r="S56" s="170">
        <v>3859.02</v>
      </c>
    </row>
    <row r="57" spans="1:19" x14ac:dyDescent="0.25">
      <c r="A57" s="156" t="s">
        <v>109</v>
      </c>
      <c r="B57" s="156" t="s">
        <v>867</v>
      </c>
      <c r="C57" s="156">
        <v>1101</v>
      </c>
      <c r="D57" s="156" t="s">
        <v>90</v>
      </c>
      <c r="E57" s="156" t="s">
        <v>89</v>
      </c>
      <c r="F57" s="156">
        <v>451002</v>
      </c>
      <c r="G57" s="156" t="s">
        <v>2282</v>
      </c>
      <c r="H57" s="156">
        <v>5</v>
      </c>
      <c r="I57" s="156" t="s">
        <v>94</v>
      </c>
      <c r="J57" s="156" t="s">
        <v>94</v>
      </c>
      <c r="K57" s="156"/>
      <c r="L57" s="156">
        <v>0</v>
      </c>
      <c r="M57" s="171">
        <v>0</v>
      </c>
      <c r="N57" s="156">
        <v>0</v>
      </c>
      <c r="O57" s="156">
        <v>0</v>
      </c>
      <c r="P57" s="156" t="s">
        <v>2333</v>
      </c>
      <c r="Q57" s="156" t="s">
        <v>2334</v>
      </c>
      <c r="R57" s="156">
        <v>33</v>
      </c>
      <c r="S57" s="171">
        <v>3859.02</v>
      </c>
    </row>
    <row r="58" spans="1:19" x14ac:dyDescent="0.25">
      <c r="A58" s="155" t="s">
        <v>109</v>
      </c>
      <c r="B58" s="155" t="s">
        <v>1633</v>
      </c>
      <c r="C58" s="155">
        <v>2101</v>
      </c>
      <c r="D58" s="155" t="s">
        <v>2298</v>
      </c>
      <c r="E58" s="155" t="s">
        <v>1635</v>
      </c>
      <c r="F58" s="155">
        <v>520301</v>
      </c>
      <c r="G58" s="155" t="s">
        <v>2299</v>
      </c>
      <c r="H58" s="155" t="s">
        <v>1778</v>
      </c>
      <c r="I58" s="155" t="s">
        <v>91</v>
      </c>
      <c r="J58" s="155" t="s">
        <v>94</v>
      </c>
      <c r="K58" s="155"/>
      <c r="L58" s="155">
        <v>0</v>
      </c>
      <c r="M58" s="170">
        <v>0</v>
      </c>
      <c r="N58" s="155">
        <v>0</v>
      </c>
      <c r="O58" s="155">
        <v>0</v>
      </c>
      <c r="P58" s="155" t="s">
        <v>2408</v>
      </c>
      <c r="Q58" s="155" t="s">
        <v>2409</v>
      </c>
      <c r="R58" s="155">
        <v>33</v>
      </c>
      <c r="S58" s="170">
        <v>3859.02</v>
      </c>
    </row>
    <row r="59" spans="1:19" x14ac:dyDescent="0.25">
      <c r="A59" s="156" t="s">
        <v>109</v>
      </c>
      <c r="B59" s="156" t="s">
        <v>1633</v>
      </c>
      <c r="C59" s="156">
        <v>3250</v>
      </c>
      <c r="D59" s="156" t="s">
        <v>2410</v>
      </c>
      <c r="E59" s="156" t="s">
        <v>1641</v>
      </c>
      <c r="F59" s="156">
        <v>520301</v>
      </c>
      <c r="G59" s="156" t="s">
        <v>2299</v>
      </c>
      <c r="H59" s="156" t="s">
        <v>1778</v>
      </c>
      <c r="I59" s="156" t="s">
        <v>91</v>
      </c>
      <c r="J59" s="156" t="s">
        <v>94</v>
      </c>
      <c r="K59" s="156"/>
      <c r="L59" s="156">
        <v>0</v>
      </c>
      <c r="M59" s="171">
        <v>0</v>
      </c>
      <c r="N59" s="156">
        <v>0</v>
      </c>
      <c r="O59" s="156">
        <v>0</v>
      </c>
      <c r="P59" s="156" t="s">
        <v>2408</v>
      </c>
      <c r="Q59" s="156" t="s">
        <v>2409</v>
      </c>
      <c r="R59" s="156">
        <v>33</v>
      </c>
      <c r="S59" s="171">
        <v>3859.02</v>
      </c>
    </row>
    <row r="60" spans="1:19" x14ac:dyDescent="0.25">
      <c r="A60" s="155" t="s">
        <v>109</v>
      </c>
      <c r="B60" s="155" t="s">
        <v>1648</v>
      </c>
      <c r="C60" s="155">
        <v>2106</v>
      </c>
      <c r="D60" s="155" t="s">
        <v>126</v>
      </c>
      <c r="E60" s="155" t="s">
        <v>1654</v>
      </c>
      <c r="F60" s="155">
        <v>520101</v>
      </c>
      <c r="G60" s="155" t="s">
        <v>2299</v>
      </c>
      <c r="H60" s="155" t="s">
        <v>1778</v>
      </c>
      <c r="I60" s="155" t="s">
        <v>91</v>
      </c>
      <c r="J60" s="155" t="s">
        <v>94</v>
      </c>
      <c r="K60" s="155"/>
      <c r="L60" s="155">
        <v>0</v>
      </c>
      <c r="M60" s="170">
        <v>0</v>
      </c>
      <c r="N60" s="155">
        <v>0</v>
      </c>
      <c r="O60" s="155">
        <v>0</v>
      </c>
      <c r="P60" s="155" t="s">
        <v>2411</v>
      </c>
      <c r="Q60" s="155" t="s">
        <v>2412</v>
      </c>
      <c r="R60" s="155">
        <v>33</v>
      </c>
      <c r="S60" s="170">
        <v>3859.02</v>
      </c>
    </row>
    <row r="61" spans="1:19" x14ac:dyDescent="0.25">
      <c r="A61" s="156" t="s">
        <v>109</v>
      </c>
      <c r="B61" s="156" t="s">
        <v>270</v>
      </c>
      <c r="C61" s="156">
        <v>2103</v>
      </c>
      <c r="D61" s="156" t="s">
        <v>157</v>
      </c>
      <c r="E61" s="156" t="s">
        <v>275</v>
      </c>
      <c r="F61" s="156">
        <v>422703</v>
      </c>
      <c r="G61" s="156" t="s">
        <v>114</v>
      </c>
      <c r="H61" s="156">
        <v>1</v>
      </c>
      <c r="I61" s="156" t="s">
        <v>94</v>
      </c>
      <c r="J61" s="156" t="s">
        <v>94</v>
      </c>
      <c r="K61" s="156" t="s">
        <v>276</v>
      </c>
      <c r="L61" s="156">
        <v>32</v>
      </c>
      <c r="M61" s="171">
        <v>3742.08</v>
      </c>
      <c r="N61" s="156">
        <v>0</v>
      </c>
      <c r="O61" s="156">
        <v>32</v>
      </c>
      <c r="P61" s="156" t="s">
        <v>2384</v>
      </c>
      <c r="Q61" s="156" t="s">
        <v>2385</v>
      </c>
      <c r="R61" s="156">
        <v>32</v>
      </c>
      <c r="S61" s="171">
        <v>3742.08</v>
      </c>
    </row>
    <row r="62" spans="1:19" x14ac:dyDescent="0.25">
      <c r="A62" s="155" t="s">
        <v>109</v>
      </c>
      <c r="B62" s="155" t="s">
        <v>726</v>
      </c>
      <c r="C62" s="155">
        <v>1301</v>
      </c>
      <c r="D62" s="155" t="s">
        <v>2413</v>
      </c>
      <c r="E62" s="155" t="s">
        <v>729</v>
      </c>
      <c r="F62" s="155">
        <v>110201</v>
      </c>
      <c r="G62" s="155" t="s">
        <v>2387</v>
      </c>
      <c r="H62" s="155">
        <v>1</v>
      </c>
      <c r="I62" s="155" t="s">
        <v>94</v>
      </c>
      <c r="J62" s="155" t="s">
        <v>94</v>
      </c>
      <c r="K62" s="155"/>
      <c r="L62" s="155">
        <v>0</v>
      </c>
      <c r="M62" s="170">
        <v>0</v>
      </c>
      <c r="N62" s="155">
        <v>0</v>
      </c>
      <c r="O62" s="155">
        <v>0</v>
      </c>
      <c r="P62" s="155" t="s">
        <v>2414</v>
      </c>
      <c r="Q62" s="155" t="s">
        <v>2415</v>
      </c>
      <c r="R62" s="155">
        <v>32</v>
      </c>
      <c r="S62" s="170">
        <v>3742.08</v>
      </c>
    </row>
    <row r="63" spans="1:19" x14ac:dyDescent="0.25">
      <c r="A63" s="156" t="s">
        <v>109</v>
      </c>
      <c r="B63" s="156" t="s">
        <v>660</v>
      </c>
      <c r="C63" s="156">
        <v>2001</v>
      </c>
      <c r="D63" s="156" t="s">
        <v>2416</v>
      </c>
      <c r="E63" s="156" t="s">
        <v>2417</v>
      </c>
      <c r="F63" s="156">
        <v>300101</v>
      </c>
      <c r="G63" s="156" t="s">
        <v>2330</v>
      </c>
      <c r="H63" s="156">
        <v>1</v>
      </c>
      <c r="I63" s="156" t="s">
        <v>94</v>
      </c>
      <c r="J63" s="156" t="s">
        <v>94</v>
      </c>
      <c r="K63" s="156"/>
      <c r="L63" s="156">
        <v>0</v>
      </c>
      <c r="M63" s="171">
        <v>0</v>
      </c>
      <c r="N63" s="156">
        <v>0</v>
      </c>
      <c r="O63" s="156">
        <v>0</v>
      </c>
      <c r="P63" s="156" t="s">
        <v>2418</v>
      </c>
      <c r="Q63" s="156" t="s">
        <v>2419</v>
      </c>
      <c r="R63" s="156">
        <v>32</v>
      </c>
      <c r="S63" s="171">
        <v>3742.08</v>
      </c>
    </row>
    <row r="64" spans="1:19" x14ac:dyDescent="0.25">
      <c r="A64" s="155" t="s">
        <v>109</v>
      </c>
      <c r="B64" s="155" t="s">
        <v>863</v>
      </c>
      <c r="C64" s="155">
        <v>2111</v>
      </c>
      <c r="D64" s="155" t="s">
        <v>215</v>
      </c>
      <c r="E64" s="155" t="s">
        <v>898</v>
      </c>
      <c r="F64" s="155">
        <v>540102</v>
      </c>
      <c r="G64" s="155" t="s">
        <v>176</v>
      </c>
      <c r="H64" s="155">
        <v>1</v>
      </c>
      <c r="I64" s="155" t="s">
        <v>94</v>
      </c>
      <c r="J64" s="155" t="s">
        <v>94</v>
      </c>
      <c r="K64" s="155"/>
      <c r="L64" s="155">
        <v>0</v>
      </c>
      <c r="M64" s="170">
        <v>0</v>
      </c>
      <c r="N64" s="155">
        <v>0</v>
      </c>
      <c r="O64" s="155">
        <v>0</v>
      </c>
      <c r="P64" s="155" t="s">
        <v>2401</v>
      </c>
      <c r="Q64" s="155" t="s">
        <v>2402</v>
      </c>
      <c r="R64" s="155">
        <v>32</v>
      </c>
      <c r="S64" s="170">
        <v>3742.08</v>
      </c>
    </row>
    <row r="65" spans="1:19" x14ac:dyDescent="0.25">
      <c r="A65" s="156" t="s">
        <v>109</v>
      </c>
      <c r="B65" s="156" t="s">
        <v>1648</v>
      </c>
      <c r="C65" s="156">
        <v>2106</v>
      </c>
      <c r="D65" s="156" t="s">
        <v>126</v>
      </c>
      <c r="E65" s="156" t="s">
        <v>1654</v>
      </c>
      <c r="F65" s="156">
        <v>520101</v>
      </c>
      <c r="G65" s="156" t="s">
        <v>2299</v>
      </c>
      <c r="H65" s="156">
        <v>1</v>
      </c>
      <c r="I65" s="156" t="s">
        <v>94</v>
      </c>
      <c r="J65" s="156" t="s">
        <v>94</v>
      </c>
      <c r="K65" s="156"/>
      <c r="L65" s="156">
        <v>0</v>
      </c>
      <c r="M65" s="171">
        <v>0</v>
      </c>
      <c r="N65" s="156">
        <v>0</v>
      </c>
      <c r="O65" s="156">
        <v>0</v>
      </c>
      <c r="P65" s="156" t="s">
        <v>2420</v>
      </c>
      <c r="Q65" s="156" t="s">
        <v>2421</v>
      </c>
      <c r="R65" s="156">
        <v>32</v>
      </c>
      <c r="S65" s="171">
        <v>3742.08</v>
      </c>
    </row>
    <row r="66" spans="1:19" x14ac:dyDescent="0.25">
      <c r="A66" s="155" t="s">
        <v>109</v>
      </c>
      <c r="B66" s="155" t="s">
        <v>1687</v>
      </c>
      <c r="C66" s="155">
        <v>3600</v>
      </c>
      <c r="D66" s="155" t="s">
        <v>2305</v>
      </c>
      <c r="E66" s="155" t="s">
        <v>1689</v>
      </c>
      <c r="F66" s="155">
        <v>520101</v>
      </c>
      <c r="G66" s="155" t="s">
        <v>2299</v>
      </c>
      <c r="H66" s="155" t="s">
        <v>1778</v>
      </c>
      <c r="I66" s="155" t="s">
        <v>91</v>
      </c>
      <c r="J66" s="155" t="s">
        <v>94</v>
      </c>
      <c r="K66" s="155"/>
      <c r="L66" s="155">
        <v>0</v>
      </c>
      <c r="M66" s="170">
        <v>0</v>
      </c>
      <c r="N66" s="155">
        <v>0</v>
      </c>
      <c r="O66" s="155">
        <v>0</v>
      </c>
      <c r="P66" s="155" t="s">
        <v>2374</v>
      </c>
      <c r="Q66" s="155" t="s">
        <v>2375</v>
      </c>
      <c r="R66" s="155">
        <v>32</v>
      </c>
      <c r="S66" s="170">
        <v>3742.08</v>
      </c>
    </row>
    <row r="67" spans="1:19" x14ac:dyDescent="0.25">
      <c r="A67" s="156" t="s">
        <v>109</v>
      </c>
      <c r="B67" s="156" t="s">
        <v>1687</v>
      </c>
      <c r="C67" s="156">
        <v>3650</v>
      </c>
      <c r="D67" s="156" t="s">
        <v>2403</v>
      </c>
      <c r="E67" s="156" t="s">
        <v>1695</v>
      </c>
      <c r="F67" s="156">
        <v>521101</v>
      </c>
      <c r="G67" s="156" t="s">
        <v>2299</v>
      </c>
      <c r="H67" s="156" t="s">
        <v>1778</v>
      </c>
      <c r="I67" s="156" t="s">
        <v>91</v>
      </c>
      <c r="J67" s="156" t="s">
        <v>94</v>
      </c>
      <c r="K67" s="156"/>
      <c r="L67" s="156">
        <v>0</v>
      </c>
      <c r="M67" s="171">
        <v>0</v>
      </c>
      <c r="N67" s="156">
        <v>0</v>
      </c>
      <c r="O67" s="156">
        <v>0</v>
      </c>
      <c r="P67" s="156" t="s">
        <v>2404</v>
      </c>
      <c r="Q67" s="156" t="s">
        <v>2405</v>
      </c>
      <c r="R67" s="156">
        <v>32</v>
      </c>
      <c r="S67" s="171">
        <v>3742.08</v>
      </c>
    </row>
    <row r="68" spans="1:19" x14ac:dyDescent="0.25">
      <c r="A68" s="155" t="s">
        <v>109</v>
      </c>
      <c r="B68" s="155" t="s">
        <v>277</v>
      </c>
      <c r="C68" s="155">
        <v>4350</v>
      </c>
      <c r="D68" s="155" t="s">
        <v>2422</v>
      </c>
      <c r="E68" s="155" t="s">
        <v>2423</v>
      </c>
      <c r="F68" s="155">
        <v>451101</v>
      </c>
      <c r="G68" s="155" t="s">
        <v>2282</v>
      </c>
      <c r="H68" s="155">
        <v>1</v>
      </c>
      <c r="I68" s="155" t="s">
        <v>94</v>
      </c>
      <c r="J68" s="155" t="s">
        <v>94</v>
      </c>
      <c r="K68" s="155"/>
      <c r="L68" s="155">
        <v>0</v>
      </c>
      <c r="M68" s="170">
        <v>0</v>
      </c>
      <c r="N68" s="155">
        <v>0</v>
      </c>
      <c r="O68" s="155">
        <v>0</v>
      </c>
      <c r="P68" s="155" t="s">
        <v>2424</v>
      </c>
      <c r="Q68" s="155" t="s">
        <v>2425</v>
      </c>
      <c r="R68" s="155">
        <v>31</v>
      </c>
      <c r="S68" s="170">
        <v>3625.14</v>
      </c>
    </row>
    <row r="69" spans="1:19" x14ac:dyDescent="0.25">
      <c r="A69" s="156" t="s">
        <v>109</v>
      </c>
      <c r="B69" s="156" t="s">
        <v>270</v>
      </c>
      <c r="C69" s="156">
        <v>4401</v>
      </c>
      <c r="D69" s="156" t="s">
        <v>2426</v>
      </c>
      <c r="E69" s="156" t="s">
        <v>291</v>
      </c>
      <c r="F69" s="156">
        <v>429999</v>
      </c>
      <c r="G69" s="156" t="s">
        <v>114</v>
      </c>
      <c r="H69" s="156">
        <v>1</v>
      </c>
      <c r="I69" s="156" t="s">
        <v>94</v>
      </c>
      <c r="J69" s="156" t="s">
        <v>94</v>
      </c>
      <c r="K69" s="156" t="s">
        <v>276</v>
      </c>
      <c r="L69" s="156">
        <v>31</v>
      </c>
      <c r="M69" s="171">
        <v>3625.14</v>
      </c>
      <c r="N69" s="156">
        <v>0</v>
      </c>
      <c r="O69" s="156">
        <v>31</v>
      </c>
      <c r="P69" s="156" t="s">
        <v>2396</v>
      </c>
      <c r="Q69" s="156" t="s">
        <v>2397</v>
      </c>
      <c r="R69" s="156">
        <v>31</v>
      </c>
      <c r="S69" s="171">
        <v>3625.14</v>
      </c>
    </row>
    <row r="70" spans="1:19" x14ac:dyDescent="0.25">
      <c r="A70" s="155" t="s">
        <v>109</v>
      </c>
      <c r="B70" s="155" t="s">
        <v>270</v>
      </c>
      <c r="C70" s="155">
        <v>1102</v>
      </c>
      <c r="D70" s="155" t="s">
        <v>2308</v>
      </c>
      <c r="E70" s="155" t="s">
        <v>318</v>
      </c>
      <c r="F70" s="155">
        <v>420101</v>
      </c>
      <c r="G70" s="155" t="s">
        <v>114</v>
      </c>
      <c r="H70" s="155">
        <v>2</v>
      </c>
      <c r="I70" s="155" t="s">
        <v>94</v>
      </c>
      <c r="J70" s="155" t="s">
        <v>94</v>
      </c>
      <c r="K70" s="155"/>
      <c r="L70" s="155">
        <v>0</v>
      </c>
      <c r="M70" s="170">
        <v>0</v>
      </c>
      <c r="N70" s="155">
        <v>0</v>
      </c>
      <c r="O70" s="155">
        <v>0</v>
      </c>
      <c r="P70" s="155" t="s">
        <v>2309</v>
      </c>
      <c r="Q70" s="155" t="s">
        <v>2310</v>
      </c>
      <c r="R70" s="155">
        <v>31</v>
      </c>
      <c r="S70" s="170">
        <v>3625.14</v>
      </c>
    </row>
    <row r="71" spans="1:19" x14ac:dyDescent="0.25">
      <c r="A71" s="156" t="s">
        <v>109</v>
      </c>
      <c r="B71" s="156" t="s">
        <v>277</v>
      </c>
      <c r="C71" s="156">
        <v>3309</v>
      </c>
      <c r="D71" s="156" t="s">
        <v>2427</v>
      </c>
      <c r="E71" s="156" t="s">
        <v>287</v>
      </c>
      <c r="F71" s="156">
        <v>451101</v>
      </c>
      <c r="G71" s="156" t="s">
        <v>2282</v>
      </c>
      <c r="H71" s="156">
        <v>1</v>
      </c>
      <c r="I71" s="156" t="s">
        <v>94</v>
      </c>
      <c r="J71" s="156" t="s">
        <v>94</v>
      </c>
      <c r="K71" s="156"/>
      <c r="L71" s="156">
        <v>0</v>
      </c>
      <c r="M71" s="171">
        <v>0</v>
      </c>
      <c r="N71" s="156">
        <v>0</v>
      </c>
      <c r="O71" s="156">
        <v>0</v>
      </c>
      <c r="P71" s="156" t="s">
        <v>2428</v>
      </c>
      <c r="Q71" s="156" t="s">
        <v>2429</v>
      </c>
      <c r="R71" s="156">
        <v>31</v>
      </c>
      <c r="S71" s="171">
        <v>3625.14</v>
      </c>
    </row>
    <row r="72" spans="1:19" x14ac:dyDescent="0.25">
      <c r="A72" s="155" t="s">
        <v>109</v>
      </c>
      <c r="B72" s="155" t="s">
        <v>884</v>
      </c>
      <c r="C72" s="155">
        <v>1020</v>
      </c>
      <c r="D72" s="155" t="s">
        <v>2430</v>
      </c>
      <c r="E72" s="155" t="s">
        <v>950</v>
      </c>
      <c r="F72" s="155">
        <v>310599</v>
      </c>
      <c r="G72" s="155" t="s">
        <v>2289</v>
      </c>
      <c r="H72" s="155">
        <v>2</v>
      </c>
      <c r="I72" s="155" t="s">
        <v>91</v>
      </c>
      <c r="J72" s="155" t="s">
        <v>94</v>
      </c>
      <c r="K72" s="155"/>
      <c r="L72" s="155">
        <v>0</v>
      </c>
      <c r="M72" s="170">
        <v>0</v>
      </c>
      <c r="N72" s="155">
        <v>0</v>
      </c>
      <c r="O72" s="155">
        <v>0</v>
      </c>
      <c r="P72" s="155" t="s">
        <v>2431</v>
      </c>
      <c r="Q72" s="155" t="s">
        <v>2432</v>
      </c>
      <c r="R72" s="155">
        <v>31</v>
      </c>
      <c r="S72" s="170">
        <v>3625.14</v>
      </c>
    </row>
    <row r="73" spans="1:19" x14ac:dyDescent="0.25">
      <c r="A73" s="156" t="s">
        <v>109</v>
      </c>
      <c r="B73" s="156" t="s">
        <v>884</v>
      </c>
      <c r="C73" s="156">
        <v>1250</v>
      </c>
      <c r="D73" s="156" t="s">
        <v>2433</v>
      </c>
      <c r="E73" s="156" t="s">
        <v>982</v>
      </c>
      <c r="F73" s="156">
        <v>310599</v>
      </c>
      <c r="G73" s="156" t="s">
        <v>2289</v>
      </c>
      <c r="H73" s="156">
        <v>1</v>
      </c>
      <c r="I73" s="156" t="s">
        <v>94</v>
      </c>
      <c r="J73" s="156" t="s">
        <v>94</v>
      </c>
      <c r="K73" s="156"/>
      <c r="L73" s="156">
        <v>0</v>
      </c>
      <c r="M73" s="171">
        <v>0</v>
      </c>
      <c r="N73" s="156">
        <v>0</v>
      </c>
      <c r="O73" s="156">
        <v>0</v>
      </c>
      <c r="P73" s="156" t="s">
        <v>2434</v>
      </c>
      <c r="Q73" s="156" t="s">
        <v>2435</v>
      </c>
      <c r="R73" s="156">
        <v>31</v>
      </c>
      <c r="S73" s="171">
        <v>3625.14</v>
      </c>
    </row>
    <row r="74" spans="1:19" x14ac:dyDescent="0.25">
      <c r="A74" s="155" t="s">
        <v>109</v>
      </c>
      <c r="B74" s="155" t="s">
        <v>867</v>
      </c>
      <c r="C74" s="155">
        <v>1101</v>
      </c>
      <c r="D74" s="155" t="s">
        <v>90</v>
      </c>
      <c r="E74" s="155" t="s">
        <v>89</v>
      </c>
      <c r="F74" s="155">
        <v>451002</v>
      </c>
      <c r="G74" s="155" t="s">
        <v>2282</v>
      </c>
      <c r="H74" s="155">
        <v>2</v>
      </c>
      <c r="I74" s="155" t="s">
        <v>94</v>
      </c>
      <c r="J74" s="155" t="s">
        <v>94</v>
      </c>
      <c r="K74" s="155"/>
      <c r="L74" s="155">
        <v>0</v>
      </c>
      <c r="M74" s="170">
        <v>0</v>
      </c>
      <c r="N74" s="155">
        <v>0</v>
      </c>
      <c r="O74" s="155">
        <v>0</v>
      </c>
      <c r="P74" s="155" t="s">
        <v>2436</v>
      </c>
      <c r="Q74" s="155" t="s">
        <v>2437</v>
      </c>
      <c r="R74" s="155">
        <v>31</v>
      </c>
      <c r="S74" s="170">
        <v>3625.14</v>
      </c>
    </row>
    <row r="75" spans="1:19" x14ac:dyDescent="0.25">
      <c r="A75" s="156" t="s">
        <v>109</v>
      </c>
      <c r="B75" s="156" t="s">
        <v>863</v>
      </c>
      <c r="C75" s="156">
        <v>1112</v>
      </c>
      <c r="D75" s="156" t="s">
        <v>197</v>
      </c>
      <c r="E75" s="156" t="s">
        <v>866</v>
      </c>
      <c r="F75" s="156">
        <v>540101</v>
      </c>
      <c r="G75" s="156" t="s">
        <v>176</v>
      </c>
      <c r="H75" s="156">
        <v>1</v>
      </c>
      <c r="I75" s="156" t="s">
        <v>94</v>
      </c>
      <c r="J75" s="156" t="s">
        <v>94</v>
      </c>
      <c r="K75" s="156"/>
      <c r="L75" s="156">
        <v>0</v>
      </c>
      <c r="M75" s="171">
        <v>0</v>
      </c>
      <c r="N75" s="156">
        <v>0</v>
      </c>
      <c r="O75" s="156">
        <v>0</v>
      </c>
      <c r="P75" s="156" t="s">
        <v>2407</v>
      </c>
      <c r="Q75" s="156" t="s">
        <v>2334</v>
      </c>
      <c r="R75" s="156">
        <v>31</v>
      </c>
      <c r="S75" s="171">
        <v>3625.14</v>
      </c>
    </row>
    <row r="76" spans="1:19" x14ac:dyDescent="0.25">
      <c r="A76" s="155" t="s">
        <v>109</v>
      </c>
      <c r="B76" s="155" t="s">
        <v>1674</v>
      </c>
      <c r="C76" s="155">
        <v>3670</v>
      </c>
      <c r="D76" s="155" t="s">
        <v>2438</v>
      </c>
      <c r="E76" s="155" t="s">
        <v>1677</v>
      </c>
      <c r="F76" s="155">
        <v>521001</v>
      </c>
      <c r="G76" s="155" t="s">
        <v>2299</v>
      </c>
      <c r="H76" s="155">
        <v>1</v>
      </c>
      <c r="I76" s="155" t="s">
        <v>94</v>
      </c>
      <c r="J76" s="155" t="s">
        <v>94</v>
      </c>
      <c r="K76" s="155"/>
      <c r="L76" s="155">
        <v>0</v>
      </c>
      <c r="M76" s="170">
        <v>0</v>
      </c>
      <c r="N76" s="155">
        <v>0</v>
      </c>
      <c r="O76" s="155">
        <v>0</v>
      </c>
      <c r="P76" s="155" t="s">
        <v>2306</v>
      </c>
      <c r="Q76" s="155" t="s">
        <v>2307</v>
      </c>
      <c r="R76" s="155">
        <v>31</v>
      </c>
      <c r="S76" s="170">
        <v>3625.14</v>
      </c>
    </row>
    <row r="77" spans="1:19" x14ac:dyDescent="0.25">
      <c r="A77" s="156" t="s">
        <v>109</v>
      </c>
      <c r="B77" s="156" t="s">
        <v>1648</v>
      </c>
      <c r="C77" s="156">
        <v>2010</v>
      </c>
      <c r="D77" s="156" t="s">
        <v>2439</v>
      </c>
      <c r="E77" s="156" t="s">
        <v>1650</v>
      </c>
      <c r="F77" s="156">
        <v>521101</v>
      </c>
      <c r="G77" s="156" t="s">
        <v>2299</v>
      </c>
      <c r="H77" s="156" t="s">
        <v>1778</v>
      </c>
      <c r="I77" s="156" t="s">
        <v>91</v>
      </c>
      <c r="J77" s="156" t="s">
        <v>94</v>
      </c>
      <c r="K77" s="156"/>
      <c r="L77" s="156">
        <v>0</v>
      </c>
      <c r="M77" s="171">
        <v>0</v>
      </c>
      <c r="N77" s="156">
        <v>0</v>
      </c>
      <c r="O77" s="156">
        <v>0</v>
      </c>
      <c r="P77" s="156" t="s">
        <v>2440</v>
      </c>
      <c r="Q77" s="156" t="s">
        <v>2441</v>
      </c>
      <c r="R77" s="156">
        <v>31</v>
      </c>
      <c r="S77" s="171">
        <v>3625.14</v>
      </c>
    </row>
    <row r="78" spans="1:19" x14ac:dyDescent="0.25">
      <c r="A78" s="155" t="s">
        <v>109</v>
      </c>
      <c r="B78" s="155" t="s">
        <v>1706</v>
      </c>
      <c r="C78" s="155">
        <v>3800</v>
      </c>
      <c r="D78" s="155" t="s">
        <v>2353</v>
      </c>
      <c r="E78" s="155" t="s">
        <v>1708</v>
      </c>
      <c r="F78" s="155">
        <v>521401</v>
      </c>
      <c r="G78" s="155" t="s">
        <v>2299</v>
      </c>
      <c r="H78" s="155" t="s">
        <v>1778</v>
      </c>
      <c r="I78" s="155" t="s">
        <v>91</v>
      </c>
      <c r="J78" s="155" t="s">
        <v>94</v>
      </c>
      <c r="K78" s="155"/>
      <c r="L78" s="155">
        <v>0</v>
      </c>
      <c r="M78" s="170">
        <v>0</v>
      </c>
      <c r="N78" s="155">
        <v>0</v>
      </c>
      <c r="O78" s="155">
        <v>0</v>
      </c>
      <c r="P78" s="155" t="s">
        <v>2354</v>
      </c>
      <c r="Q78" s="155" t="s">
        <v>2355</v>
      </c>
      <c r="R78" s="155">
        <v>31</v>
      </c>
      <c r="S78" s="170">
        <v>3625.14</v>
      </c>
    </row>
    <row r="79" spans="1:19" x14ac:dyDescent="0.25">
      <c r="A79" s="156" t="s">
        <v>109</v>
      </c>
      <c r="B79" s="156" t="s">
        <v>1196</v>
      </c>
      <c r="C79" s="156">
        <v>2204</v>
      </c>
      <c r="D79" s="156" t="s">
        <v>2442</v>
      </c>
      <c r="E79" s="156" t="s">
        <v>172</v>
      </c>
      <c r="F79" s="156">
        <v>270501</v>
      </c>
      <c r="G79" s="156" t="s">
        <v>2313</v>
      </c>
      <c r="H79" s="156">
        <v>6</v>
      </c>
      <c r="I79" s="156" t="s">
        <v>94</v>
      </c>
      <c r="J79" s="156" t="s">
        <v>94</v>
      </c>
      <c r="K79" s="156"/>
      <c r="L79" s="156">
        <v>0</v>
      </c>
      <c r="M79" s="171">
        <v>0</v>
      </c>
      <c r="N79" s="156">
        <v>0</v>
      </c>
      <c r="O79" s="156">
        <v>0</v>
      </c>
      <c r="P79" s="156" t="s">
        <v>2443</v>
      </c>
      <c r="Q79" s="156" t="s">
        <v>2444</v>
      </c>
      <c r="R79" s="156">
        <v>31</v>
      </c>
      <c r="S79" s="171">
        <v>3625.14</v>
      </c>
    </row>
    <row r="80" spans="1:19" x14ac:dyDescent="0.25">
      <c r="A80" s="155" t="s">
        <v>109</v>
      </c>
      <c r="B80" s="155" t="s">
        <v>265</v>
      </c>
      <c r="C80" s="155">
        <v>3004</v>
      </c>
      <c r="D80" s="155" t="s">
        <v>2445</v>
      </c>
      <c r="E80" s="155" t="s">
        <v>2446</v>
      </c>
      <c r="F80" s="155">
        <v>513818</v>
      </c>
      <c r="G80" s="155" t="s">
        <v>2320</v>
      </c>
      <c r="H80" s="155">
        <v>1</v>
      </c>
      <c r="I80" s="155" t="s">
        <v>91</v>
      </c>
      <c r="J80" s="155" t="s">
        <v>94</v>
      </c>
      <c r="K80" s="155"/>
      <c r="L80" s="155">
        <v>0</v>
      </c>
      <c r="M80" s="170">
        <v>0</v>
      </c>
      <c r="N80" s="155">
        <v>0</v>
      </c>
      <c r="O80" s="155">
        <v>0</v>
      </c>
      <c r="P80" s="155" t="s">
        <v>2378</v>
      </c>
      <c r="Q80" s="155" t="s">
        <v>2345</v>
      </c>
      <c r="R80" s="155">
        <v>30</v>
      </c>
      <c r="S80" s="170">
        <v>3508.2</v>
      </c>
    </row>
    <row r="81" spans="1:19" x14ac:dyDescent="0.25">
      <c r="A81" s="156" t="s">
        <v>109</v>
      </c>
      <c r="B81" s="156" t="s">
        <v>277</v>
      </c>
      <c r="C81" s="156">
        <v>1101</v>
      </c>
      <c r="D81" s="156" t="s">
        <v>141</v>
      </c>
      <c r="E81" s="156" t="s">
        <v>140</v>
      </c>
      <c r="F81" s="156">
        <v>451101</v>
      </c>
      <c r="G81" s="156" t="s">
        <v>2282</v>
      </c>
      <c r="H81" s="156">
        <v>1</v>
      </c>
      <c r="I81" s="156" t="s">
        <v>94</v>
      </c>
      <c r="J81" s="156" t="s">
        <v>94</v>
      </c>
      <c r="K81" s="156"/>
      <c r="L81" s="156">
        <v>0</v>
      </c>
      <c r="M81" s="171">
        <v>0</v>
      </c>
      <c r="N81" s="156">
        <v>0</v>
      </c>
      <c r="O81" s="156">
        <v>0</v>
      </c>
      <c r="P81" s="156" t="s">
        <v>2428</v>
      </c>
      <c r="Q81" s="156" t="s">
        <v>2429</v>
      </c>
      <c r="R81" s="156">
        <v>30</v>
      </c>
      <c r="S81" s="171">
        <v>3508.2</v>
      </c>
    </row>
    <row r="82" spans="1:19" x14ac:dyDescent="0.25">
      <c r="A82" s="155" t="s">
        <v>109</v>
      </c>
      <c r="B82" s="155" t="s">
        <v>277</v>
      </c>
      <c r="C82" s="155">
        <v>2293</v>
      </c>
      <c r="D82" s="155" t="s">
        <v>2447</v>
      </c>
      <c r="E82" s="155" t="s">
        <v>331</v>
      </c>
      <c r="F82" s="155">
        <v>451101</v>
      </c>
      <c r="G82" s="155" t="s">
        <v>2282</v>
      </c>
      <c r="H82" s="155">
        <v>1</v>
      </c>
      <c r="I82" s="155" t="s">
        <v>94</v>
      </c>
      <c r="J82" s="155" t="s">
        <v>94</v>
      </c>
      <c r="K82" s="155" t="s">
        <v>280</v>
      </c>
      <c r="L82" s="155">
        <v>0</v>
      </c>
      <c r="M82" s="170">
        <v>0</v>
      </c>
      <c r="N82" s="155">
        <v>30</v>
      </c>
      <c r="O82" s="155">
        <v>30</v>
      </c>
      <c r="P82" s="155" t="s">
        <v>2428</v>
      </c>
      <c r="Q82" s="155" t="s">
        <v>2429</v>
      </c>
      <c r="R82" s="155">
        <v>30</v>
      </c>
      <c r="S82" s="170">
        <v>3508.2</v>
      </c>
    </row>
    <row r="83" spans="1:19" x14ac:dyDescent="0.25">
      <c r="A83" s="156" t="s">
        <v>109</v>
      </c>
      <c r="B83" s="156" t="s">
        <v>277</v>
      </c>
      <c r="C83" s="156">
        <v>3318</v>
      </c>
      <c r="D83" s="156" t="s">
        <v>2448</v>
      </c>
      <c r="E83" s="156" t="s">
        <v>2449</v>
      </c>
      <c r="F83" s="156">
        <v>451101</v>
      </c>
      <c r="G83" s="156" t="s">
        <v>2282</v>
      </c>
      <c r="H83" s="156">
        <v>1</v>
      </c>
      <c r="I83" s="156" t="s">
        <v>91</v>
      </c>
      <c r="J83" s="156" t="s">
        <v>94</v>
      </c>
      <c r="K83" s="156"/>
      <c r="L83" s="156">
        <v>0</v>
      </c>
      <c r="M83" s="171">
        <v>0</v>
      </c>
      <c r="N83" s="156">
        <v>0</v>
      </c>
      <c r="O83" s="156">
        <v>0</v>
      </c>
      <c r="P83" s="156" t="s">
        <v>2450</v>
      </c>
      <c r="Q83" s="156" t="s">
        <v>2304</v>
      </c>
      <c r="R83" s="156">
        <v>30</v>
      </c>
      <c r="S83" s="171">
        <v>3508.2</v>
      </c>
    </row>
    <row r="84" spans="1:19" x14ac:dyDescent="0.25">
      <c r="A84" s="155" t="s">
        <v>109</v>
      </c>
      <c r="B84" s="155" t="s">
        <v>347</v>
      </c>
      <c r="C84" s="155">
        <v>2111</v>
      </c>
      <c r="D84" s="155" t="s">
        <v>118</v>
      </c>
      <c r="E84" s="155" t="s">
        <v>117</v>
      </c>
      <c r="F84" s="155">
        <v>230101</v>
      </c>
      <c r="G84" s="155" t="s">
        <v>119</v>
      </c>
      <c r="H84" s="155">
        <v>2</v>
      </c>
      <c r="I84" s="155" t="s">
        <v>94</v>
      </c>
      <c r="J84" s="155" t="s">
        <v>94</v>
      </c>
      <c r="K84" s="155"/>
      <c r="L84" s="155">
        <v>0</v>
      </c>
      <c r="M84" s="170">
        <v>0</v>
      </c>
      <c r="N84" s="155">
        <v>0</v>
      </c>
      <c r="O84" s="155">
        <v>0</v>
      </c>
      <c r="P84" s="155" t="s">
        <v>2451</v>
      </c>
      <c r="Q84" s="155" t="s">
        <v>2452</v>
      </c>
      <c r="R84" s="155">
        <v>30</v>
      </c>
      <c r="S84" s="170">
        <v>3508.2</v>
      </c>
    </row>
    <row r="85" spans="1:19" x14ac:dyDescent="0.25">
      <c r="A85" s="156" t="s">
        <v>109</v>
      </c>
      <c r="B85" s="156" t="s">
        <v>347</v>
      </c>
      <c r="C85" s="156">
        <v>2121</v>
      </c>
      <c r="D85" s="156" t="s">
        <v>2453</v>
      </c>
      <c r="E85" s="156" t="s">
        <v>460</v>
      </c>
      <c r="F85" s="156">
        <v>231401</v>
      </c>
      <c r="G85" s="156" t="s">
        <v>119</v>
      </c>
      <c r="H85" s="156">
        <v>1</v>
      </c>
      <c r="I85" s="156" t="s">
        <v>94</v>
      </c>
      <c r="J85" s="156" t="s">
        <v>94</v>
      </c>
      <c r="K85" s="156"/>
      <c r="L85" s="156">
        <v>0</v>
      </c>
      <c r="M85" s="171">
        <v>0</v>
      </c>
      <c r="N85" s="156">
        <v>0</v>
      </c>
      <c r="O85" s="156">
        <v>0</v>
      </c>
      <c r="P85" s="156" t="s">
        <v>2454</v>
      </c>
      <c r="Q85" s="156" t="s">
        <v>2455</v>
      </c>
      <c r="R85" s="156">
        <v>30</v>
      </c>
      <c r="S85" s="171">
        <v>3508.2</v>
      </c>
    </row>
    <row r="86" spans="1:19" x14ac:dyDescent="0.25">
      <c r="A86" s="155" t="s">
        <v>109</v>
      </c>
      <c r="B86" s="155" t="s">
        <v>722</v>
      </c>
      <c r="C86" s="155">
        <v>1000</v>
      </c>
      <c r="D86" s="155" t="s">
        <v>2386</v>
      </c>
      <c r="E86" s="155" t="s">
        <v>725</v>
      </c>
      <c r="F86" s="155">
        <v>110401</v>
      </c>
      <c r="G86" s="155" t="s">
        <v>2387</v>
      </c>
      <c r="H86" s="155">
        <v>3</v>
      </c>
      <c r="I86" s="155" t="s">
        <v>94</v>
      </c>
      <c r="J86" s="155" t="s">
        <v>94</v>
      </c>
      <c r="K86" s="155"/>
      <c r="L86" s="155">
        <v>0</v>
      </c>
      <c r="M86" s="170">
        <v>0</v>
      </c>
      <c r="N86" s="155">
        <v>0</v>
      </c>
      <c r="O86" s="155">
        <v>0</v>
      </c>
      <c r="P86" s="155" t="s">
        <v>2456</v>
      </c>
      <c r="Q86" s="155" t="s">
        <v>2412</v>
      </c>
      <c r="R86" s="155">
        <v>30</v>
      </c>
      <c r="S86" s="170">
        <v>3508.2</v>
      </c>
    </row>
    <row r="87" spans="1:19" x14ac:dyDescent="0.25">
      <c r="A87" s="156" t="s">
        <v>109</v>
      </c>
      <c r="B87" s="156" t="s">
        <v>726</v>
      </c>
      <c r="C87" s="156">
        <v>2920</v>
      </c>
      <c r="D87" s="156" t="s">
        <v>2457</v>
      </c>
      <c r="E87" s="156" t="s">
        <v>2458</v>
      </c>
      <c r="F87" s="156">
        <v>119999</v>
      </c>
      <c r="G87" s="156" t="s">
        <v>2387</v>
      </c>
      <c r="H87" s="156">
        <v>1</v>
      </c>
      <c r="I87" s="156" t="s">
        <v>91</v>
      </c>
      <c r="J87" s="156" t="s">
        <v>94</v>
      </c>
      <c r="K87" s="156"/>
      <c r="L87" s="156">
        <v>0</v>
      </c>
      <c r="M87" s="171">
        <v>0</v>
      </c>
      <c r="N87" s="156">
        <v>0</v>
      </c>
      <c r="O87" s="156">
        <v>0</v>
      </c>
      <c r="P87" s="156" t="s">
        <v>2414</v>
      </c>
      <c r="Q87" s="156" t="s">
        <v>2415</v>
      </c>
      <c r="R87" s="156">
        <v>30</v>
      </c>
      <c r="S87" s="171">
        <v>3508.2</v>
      </c>
    </row>
    <row r="88" spans="1:19" x14ac:dyDescent="0.25">
      <c r="A88" s="155" t="s">
        <v>109</v>
      </c>
      <c r="B88" s="155" t="s">
        <v>1196</v>
      </c>
      <c r="C88" s="155">
        <v>2204</v>
      </c>
      <c r="D88" s="155" t="s">
        <v>2442</v>
      </c>
      <c r="E88" s="155" t="s">
        <v>172</v>
      </c>
      <c r="F88" s="155">
        <v>270501</v>
      </c>
      <c r="G88" s="155" t="s">
        <v>2313</v>
      </c>
      <c r="H88" s="155">
        <v>4</v>
      </c>
      <c r="I88" s="155" t="s">
        <v>91</v>
      </c>
      <c r="J88" s="155" t="s">
        <v>94</v>
      </c>
      <c r="K88" s="155"/>
      <c r="L88" s="155">
        <v>0</v>
      </c>
      <c r="M88" s="170">
        <v>0</v>
      </c>
      <c r="N88" s="155">
        <v>0</v>
      </c>
      <c r="O88" s="155">
        <v>0</v>
      </c>
      <c r="P88" s="155" t="s">
        <v>2459</v>
      </c>
      <c r="Q88" s="155" t="s">
        <v>2460</v>
      </c>
      <c r="R88" s="155">
        <v>30</v>
      </c>
      <c r="S88" s="170">
        <v>3508.2</v>
      </c>
    </row>
    <row r="89" spans="1:19" x14ac:dyDescent="0.25">
      <c r="A89" s="156" t="s">
        <v>109</v>
      </c>
      <c r="B89" s="156" t="s">
        <v>884</v>
      </c>
      <c r="C89" s="156">
        <v>1250</v>
      </c>
      <c r="D89" s="156" t="s">
        <v>2433</v>
      </c>
      <c r="E89" s="156" t="s">
        <v>982</v>
      </c>
      <c r="F89" s="156">
        <v>310599</v>
      </c>
      <c r="G89" s="156" t="s">
        <v>2289</v>
      </c>
      <c r="H89" s="156">
        <v>2</v>
      </c>
      <c r="I89" s="156" t="s">
        <v>94</v>
      </c>
      <c r="J89" s="156" t="s">
        <v>94</v>
      </c>
      <c r="K89" s="156"/>
      <c r="L89" s="156">
        <v>0</v>
      </c>
      <c r="M89" s="171">
        <v>0</v>
      </c>
      <c r="N89" s="156">
        <v>0</v>
      </c>
      <c r="O89" s="156">
        <v>0</v>
      </c>
      <c r="P89" s="156" t="s">
        <v>2434</v>
      </c>
      <c r="Q89" s="156" t="s">
        <v>2435</v>
      </c>
      <c r="R89" s="156">
        <v>30</v>
      </c>
      <c r="S89" s="171">
        <v>3508.2</v>
      </c>
    </row>
    <row r="90" spans="1:19" x14ac:dyDescent="0.25">
      <c r="A90" s="155" t="s">
        <v>109</v>
      </c>
      <c r="B90" s="155" t="s">
        <v>2461</v>
      </c>
      <c r="C90" s="155">
        <v>1101</v>
      </c>
      <c r="D90" s="155" t="s">
        <v>202</v>
      </c>
      <c r="E90" s="155" t="s">
        <v>2462</v>
      </c>
      <c r="F90" s="155">
        <v>259999</v>
      </c>
      <c r="G90" s="155" t="s">
        <v>2463</v>
      </c>
      <c r="H90" s="155">
        <v>2</v>
      </c>
      <c r="I90" s="155" t="s">
        <v>94</v>
      </c>
      <c r="J90" s="155" t="s">
        <v>94</v>
      </c>
      <c r="K90" s="155" t="s">
        <v>276</v>
      </c>
      <c r="L90" s="155">
        <v>30</v>
      </c>
      <c r="M90" s="170">
        <v>3508.2</v>
      </c>
      <c r="N90" s="155">
        <v>0</v>
      </c>
      <c r="O90" s="155">
        <v>30</v>
      </c>
      <c r="P90" s="155" t="s">
        <v>2464</v>
      </c>
      <c r="Q90" s="155" t="s">
        <v>2465</v>
      </c>
      <c r="R90" s="155">
        <v>30</v>
      </c>
      <c r="S90" s="170">
        <v>3508.2</v>
      </c>
    </row>
    <row r="91" spans="1:19" x14ac:dyDescent="0.25">
      <c r="A91" s="156" t="s">
        <v>109</v>
      </c>
      <c r="B91" s="156" t="s">
        <v>867</v>
      </c>
      <c r="C91" s="156">
        <v>1101</v>
      </c>
      <c r="D91" s="156" t="s">
        <v>90</v>
      </c>
      <c r="E91" s="156" t="s">
        <v>89</v>
      </c>
      <c r="F91" s="156">
        <v>451002</v>
      </c>
      <c r="G91" s="156" t="s">
        <v>2282</v>
      </c>
      <c r="H91" s="156">
        <v>4</v>
      </c>
      <c r="I91" s="156" t="s">
        <v>94</v>
      </c>
      <c r="J91" s="156" t="s">
        <v>94</v>
      </c>
      <c r="K91" s="156"/>
      <c r="L91" s="156">
        <v>0</v>
      </c>
      <c r="M91" s="171">
        <v>0</v>
      </c>
      <c r="N91" s="156">
        <v>0</v>
      </c>
      <c r="O91" s="156">
        <v>0</v>
      </c>
      <c r="P91" s="156" t="s">
        <v>2466</v>
      </c>
      <c r="Q91" s="156" t="s">
        <v>2465</v>
      </c>
      <c r="R91" s="156">
        <v>30</v>
      </c>
      <c r="S91" s="171">
        <v>3508.2</v>
      </c>
    </row>
    <row r="92" spans="1:19" x14ac:dyDescent="0.25">
      <c r="A92" s="155" t="s">
        <v>109</v>
      </c>
      <c r="B92" s="155" t="s">
        <v>1648</v>
      </c>
      <c r="C92" s="155">
        <v>2010</v>
      </c>
      <c r="D92" s="155" t="s">
        <v>2439</v>
      </c>
      <c r="E92" s="155" t="s">
        <v>1650</v>
      </c>
      <c r="F92" s="155">
        <v>521101</v>
      </c>
      <c r="G92" s="155" t="s">
        <v>2299</v>
      </c>
      <c r="H92" s="155">
        <v>1</v>
      </c>
      <c r="I92" s="155" t="s">
        <v>94</v>
      </c>
      <c r="J92" s="155" t="s">
        <v>94</v>
      </c>
      <c r="K92" s="155"/>
      <c r="L92" s="155">
        <v>0</v>
      </c>
      <c r="M92" s="170">
        <v>0</v>
      </c>
      <c r="N92" s="155">
        <v>0</v>
      </c>
      <c r="O92" s="155">
        <v>0</v>
      </c>
      <c r="P92" s="155" t="s">
        <v>2467</v>
      </c>
      <c r="Q92" s="155" t="s">
        <v>2465</v>
      </c>
      <c r="R92" s="155">
        <v>30</v>
      </c>
      <c r="S92" s="170">
        <v>3508.2</v>
      </c>
    </row>
    <row r="93" spans="1:19" x14ac:dyDescent="0.25">
      <c r="A93" s="156" t="s">
        <v>109</v>
      </c>
      <c r="B93" s="156" t="s">
        <v>1648</v>
      </c>
      <c r="C93" s="156">
        <v>3150</v>
      </c>
      <c r="D93" s="156" t="s">
        <v>2325</v>
      </c>
      <c r="E93" s="156" t="s">
        <v>1669</v>
      </c>
      <c r="F93" s="156">
        <v>520801</v>
      </c>
      <c r="G93" s="156" t="s">
        <v>2299</v>
      </c>
      <c r="H93" s="156">
        <v>1</v>
      </c>
      <c r="I93" s="156" t="s">
        <v>94</v>
      </c>
      <c r="J93" s="156" t="s">
        <v>94</v>
      </c>
      <c r="K93" s="156"/>
      <c r="L93" s="156">
        <v>0</v>
      </c>
      <c r="M93" s="171">
        <v>0</v>
      </c>
      <c r="N93" s="156">
        <v>0</v>
      </c>
      <c r="O93" s="156">
        <v>0</v>
      </c>
      <c r="P93" s="156" t="s">
        <v>2404</v>
      </c>
      <c r="Q93" s="156" t="s">
        <v>2468</v>
      </c>
      <c r="R93" s="156">
        <v>30</v>
      </c>
      <c r="S93" s="171">
        <v>3508.2</v>
      </c>
    </row>
    <row r="94" spans="1:19" x14ac:dyDescent="0.25">
      <c r="A94" s="155" t="s">
        <v>109</v>
      </c>
      <c r="B94" s="155" t="s">
        <v>1633</v>
      </c>
      <c r="C94" s="155">
        <v>2102</v>
      </c>
      <c r="D94" s="155" t="s">
        <v>2302</v>
      </c>
      <c r="E94" s="155" t="s">
        <v>1639</v>
      </c>
      <c r="F94" s="155">
        <v>520301</v>
      </c>
      <c r="G94" s="155" t="s">
        <v>2299</v>
      </c>
      <c r="H94" s="155" t="s">
        <v>1778</v>
      </c>
      <c r="I94" s="155" t="s">
        <v>91</v>
      </c>
      <c r="J94" s="155" t="s">
        <v>94</v>
      </c>
      <c r="K94" s="155"/>
      <c r="L94" s="155">
        <v>0</v>
      </c>
      <c r="M94" s="170">
        <v>0</v>
      </c>
      <c r="N94" s="155">
        <v>0</v>
      </c>
      <c r="O94" s="155">
        <v>0</v>
      </c>
      <c r="P94" s="155" t="s">
        <v>2469</v>
      </c>
      <c r="Q94" s="155" t="s">
        <v>2470</v>
      </c>
      <c r="R94" s="155">
        <v>30</v>
      </c>
      <c r="S94" s="170">
        <v>3508.2</v>
      </c>
    </row>
    <row r="95" spans="1:19" x14ac:dyDescent="0.25">
      <c r="A95" s="156" t="s">
        <v>109</v>
      </c>
      <c r="B95" s="156" t="s">
        <v>1687</v>
      </c>
      <c r="C95" s="156">
        <v>4190</v>
      </c>
      <c r="D95" s="156" t="s">
        <v>2471</v>
      </c>
      <c r="E95" s="156" t="s">
        <v>136</v>
      </c>
      <c r="F95" s="156">
        <v>520101</v>
      </c>
      <c r="G95" s="156" t="s">
        <v>2299</v>
      </c>
      <c r="H95" s="156" t="s">
        <v>1778</v>
      </c>
      <c r="I95" s="156" t="s">
        <v>91</v>
      </c>
      <c r="J95" s="156" t="s">
        <v>94</v>
      </c>
      <c r="K95" s="156"/>
      <c r="L95" s="156">
        <v>0</v>
      </c>
      <c r="M95" s="171">
        <v>0</v>
      </c>
      <c r="N95" s="156">
        <v>0</v>
      </c>
      <c r="O95" s="156">
        <v>0</v>
      </c>
      <c r="P95" s="156" t="s">
        <v>2472</v>
      </c>
      <c r="Q95" s="156" t="s">
        <v>2473</v>
      </c>
      <c r="R95" s="156">
        <v>30</v>
      </c>
      <c r="S95" s="171">
        <v>3508.2</v>
      </c>
    </row>
    <row r="96" spans="1:19" x14ac:dyDescent="0.25">
      <c r="A96" s="155" t="s">
        <v>109</v>
      </c>
      <c r="B96" s="155" t="s">
        <v>1196</v>
      </c>
      <c r="C96" s="155">
        <v>2204</v>
      </c>
      <c r="D96" s="155" t="s">
        <v>2442</v>
      </c>
      <c r="E96" s="155" t="s">
        <v>172</v>
      </c>
      <c r="F96" s="155">
        <v>270501</v>
      </c>
      <c r="G96" s="155" t="s">
        <v>2313</v>
      </c>
      <c r="H96" s="155">
        <v>5</v>
      </c>
      <c r="I96" s="155" t="s">
        <v>94</v>
      </c>
      <c r="J96" s="155" t="s">
        <v>94</v>
      </c>
      <c r="K96" s="155"/>
      <c r="L96" s="155">
        <v>0</v>
      </c>
      <c r="M96" s="170">
        <v>0</v>
      </c>
      <c r="N96" s="155">
        <v>0</v>
      </c>
      <c r="O96" s="155">
        <v>0</v>
      </c>
      <c r="P96" s="155" t="s">
        <v>2443</v>
      </c>
      <c r="Q96" s="155" t="s">
        <v>2444</v>
      </c>
      <c r="R96" s="155">
        <v>30</v>
      </c>
      <c r="S96" s="170">
        <v>3508.2</v>
      </c>
    </row>
    <row r="97" spans="1:19" x14ac:dyDescent="0.25">
      <c r="A97" s="156" t="s">
        <v>109</v>
      </c>
      <c r="B97" s="156" t="s">
        <v>347</v>
      </c>
      <c r="C97" s="156">
        <v>2131</v>
      </c>
      <c r="D97" s="156" t="s">
        <v>2474</v>
      </c>
      <c r="E97" s="156" t="s">
        <v>467</v>
      </c>
      <c r="F97" s="156">
        <v>231402</v>
      </c>
      <c r="G97" s="156" t="s">
        <v>119</v>
      </c>
      <c r="H97" s="156">
        <v>3</v>
      </c>
      <c r="I97" s="156" t="s">
        <v>94</v>
      </c>
      <c r="J97" s="156" t="s">
        <v>94</v>
      </c>
      <c r="K97" s="156"/>
      <c r="L97" s="156">
        <v>0</v>
      </c>
      <c r="M97" s="171">
        <v>0</v>
      </c>
      <c r="N97" s="156">
        <v>0</v>
      </c>
      <c r="O97" s="156">
        <v>0</v>
      </c>
      <c r="P97" s="156" t="s">
        <v>2475</v>
      </c>
      <c r="Q97" s="156" t="s">
        <v>2476</v>
      </c>
      <c r="R97" s="156">
        <v>29</v>
      </c>
      <c r="S97" s="171">
        <v>3391.2599999999998</v>
      </c>
    </row>
    <row r="98" spans="1:19" x14ac:dyDescent="0.25">
      <c r="A98" s="155" t="s">
        <v>109</v>
      </c>
      <c r="B98" s="155" t="s">
        <v>1196</v>
      </c>
      <c r="C98" s="155">
        <v>2204</v>
      </c>
      <c r="D98" s="155" t="s">
        <v>2442</v>
      </c>
      <c r="E98" s="155" t="s">
        <v>172</v>
      </c>
      <c r="F98" s="155">
        <v>270501</v>
      </c>
      <c r="G98" s="155" t="s">
        <v>2313</v>
      </c>
      <c r="H98" s="155">
        <v>1</v>
      </c>
      <c r="I98" s="155" t="s">
        <v>94</v>
      </c>
      <c r="J98" s="155" t="s">
        <v>94</v>
      </c>
      <c r="K98" s="155"/>
      <c r="L98" s="155">
        <v>0</v>
      </c>
      <c r="M98" s="170">
        <v>0</v>
      </c>
      <c r="N98" s="155">
        <v>0</v>
      </c>
      <c r="O98" s="155">
        <v>0</v>
      </c>
      <c r="P98" s="155" t="s">
        <v>2477</v>
      </c>
      <c r="Q98" s="155" t="s">
        <v>2478</v>
      </c>
      <c r="R98" s="155">
        <v>29</v>
      </c>
      <c r="S98" s="170">
        <v>3391.2599999999998</v>
      </c>
    </row>
    <row r="99" spans="1:19" x14ac:dyDescent="0.25">
      <c r="A99" s="156" t="s">
        <v>109</v>
      </c>
      <c r="B99" s="156" t="s">
        <v>1015</v>
      </c>
      <c r="C99" s="156">
        <v>3100</v>
      </c>
      <c r="D99" s="156" t="s">
        <v>2479</v>
      </c>
      <c r="E99" s="156" t="s">
        <v>2480</v>
      </c>
      <c r="F99" s="156">
        <v>131210</v>
      </c>
      <c r="G99" s="156" t="s">
        <v>2259</v>
      </c>
      <c r="H99" s="156">
        <v>1</v>
      </c>
      <c r="I99" s="156" t="s">
        <v>94</v>
      </c>
      <c r="J99" s="156" t="s">
        <v>94</v>
      </c>
      <c r="K99" s="156"/>
      <c r="L99" s="156">
        <v>0</v>
      </c>
      <c r="M99" s="171">
        <v>0</v>
      </c>
      <c r="N99" s="156">
        <v>0</v>
      </c>
      <c r="O99" s="156">
        <v>0</v>
      </c>
      <c r="P99" s="156" t="s">
        <v>2275</v>
      </c>
      <c r="Q99" s="156" t="s">
        <v>2276</v>
      </c>
      <c r="R99" s="156">
        <v>29</v>
      </c>
      <c r="S99" s="171">
        <v>3391.2599999999998</v>
      </c>
    </row>
    <row r="100" spans="1:19" x14ac:dyDescent="0.25">
      <c r="A100" s="155" t="s">
        <v>109</v>
      </c>
      <c r="B100" s="155" t="s">
        <v>2461</v>
      </c>
      <c r="C100" s="155">
        <v>1101</v>
      </c>
      <c r="D100" s="155" t="s">
        <v>202</v>
      </c>
      <c r="E100" s="155" t="s">
        <v>2462</v>
      </c>
      <c r="F100" s="155">
        <v>259999</v>
      </c>
      <c r="G100" s="155" t="s">
        <v>2463</v>
      </c>
      <c r="H100" s="155">
        <v>1</v>
      </c>
      <c r="I100" s="155" t="s">
        <v>91</v>
      </c>
      <c r="J100" s="155" t="s">
        <v>94</v>
      </c>
      <c r="K100" s="155" t="s">
        <v>276</v>
      </c>
      <c r="L100" s="155">
        <v>29</v>
      </c>
      <c r="M100" s="170">
        <v>3391.2599999999998</v>
      </c>
      <c r="N100" s="155">
        <v>0</v>
      </c>
      <c r="O100" s="155">
        <v>29</v>
      </c>
      <c r="P100" s="155" t="s">
        <v>2464</v>
      </c>
      <c r="Q100" s="155" t="s">
        <v>2465</v>
      </c>
      <c r="R100" s="155">
        <v>29</v>
      </c>
      <c r="S100" s="170">
        <v>3391.2599999999998</v>
      </c>
    </row>
    <row r="101" spans="1:19" x14ac:dyDescent="0.25">
      <c r="A101" s="156" t="s">
        <v>109</v>
      </c>
      <c r="B101" s="156" t="s">
        <v>2481</v>
      </c>
      <c r="C101" s="156">
        <v>2001</v>
      </c>
      <c r="D101" s="156" t="s">
        <v>2482</v>
      </c>
      <c r="E101" s="156" t="s">
        <v>2483</v>
      </c>
      <c r="F101" s="156">
        <v>50299</v>
      </c>
      <c r="G101" s="156" t="s">
        <v>2262</v>
      </c>
      <c r="H101" s="156">
        <v>1</v>
      </c>
      <c r="I101" s="156" t="s">
        <v>94</v>
      </c>
      <c r="J101" s="156" t="s">
        <v>94</v>
      </c>
      <c r="K101" s="156"/>
      <c r="L101" s="156">
        <v>0</v>
      </c>
      <c r="M101" s="171">
        <v>0</v>
      </c>
      <c r="N101" s="156">
        <v>0</v>
      </c>
      <c r="O101" s="156">
        <v>0</v>
      </c>
      <c r="P101" s="156" t="s">
        <v>2484</v>
      </c>
      <c r="Q101" s="156" t="s">
        <v>2409</v>
      </c>
      <c r="R101" s="156">
        <v>29</v>
      </c>
      <c r="S101" s="171">
        <v>3391.2599999999998</v>
      </c>
    </row>
    <row r="102" spans="1:19" x14ac:dyDescent="0.25">
      <c r="A102" s="155" t="s">
        <v>109</v>
      </c>
      <c r="B102" s="155" t="s">
        <v>1648</v>
      </c>
      <c r="C102" s="155">
        <v>2010</v>
      </c>
      <c r="D102" s="155" t="s">
        <v>2439</v>
      </c>
      <c r="E102" s="155" t="s">
        <v>1650</v>
      </c>
      <c r="F102" s="155">
        <v>521101</v>
      </c>
      <c r="G102" s="155" t="s">
        <v>2299</v>
      </c>
      <c r="H102" s="155">
        <v>2</v>
      </c>
      <c r="I102" s="155" t="s">
        <v>94</v>
      </c>
      <c r="J102" s="155" t="s">
        <v>94</v>
      </c>
      <c r="K102" s="155"/>
      <c r="L102" s="155">
        <v>0</v>
      </c>
      <c r="M102" s="170">
        <v>0</v>
      </c>
      <c r="N102" s="155">
        <v>0</v>
      </c>
      <c r="O102" s="155">
        <v>0</v>
      </c>
      <c r="P102" s="155" t="s">
        <v>2440</v>
      </c>
      <c r="Q102" s="155" t="s">
        <v>2441</v>
      </c>
      <c r="R102" s="155">
        <v>29</v>
      </c>
      <c r="S102" s="170">
        <v>3391.2599999999998</v>
      </c>
    </row>
    <row r="103" spans="1:19" x14ac:dyDescent="0.25">
      <c r="A103" s="156" t="s">
        <v>109</v>
      </c>
      <c r="B103" s="156" t="s">
        <v>1633</v>
      </c>
      <c r="C103" s="156">
        <v>3260</v>
      </c>
      <c r="D103" s="156" t="s">
        <v>2485</v>
      </c>
      <c r="E103" s="156" t="s">
        <v>1644</v>
      </c>
      <c r="F103" s="156">
        <v>520301</v>
      </c>
      <c r="G103" s="156" t="s">
        <v>2299</v>
      </c>
      <c r="H103" s="156" t="s">
        <v>1778</v>
      </c>
      <c r="I103" s="156" t="s">
        <v>91</v>
      </c>
      <c r="J103" s="156" t="s">
        <v>94</v>
      </c>
      <c r="K103" s="156"/>
      <c r="L103" s="156">
        <v>0</v>
      </c>
      <c r="M103" s="171">
        <v>0</v>
      </c>
      <c r="N103" s="156">
        <v>0</v>
      </c>
      <c r="O103" s="156">
        <v>0</v>
      </c>
      <c r="P103" s="156" t="s">
        <v>2486</v>
      </c>
      <c r="Q103" s="156" t="s">
        <v>2487</v>
      </c>
      <c r="R103" s="156">
        <v>29</v>
      </c>
      <c r="S103" s="171">
        <v>3391.2599999999998</v>
      </c>
    </row>
    <row r="104" spans="1:19" x14ac:dyDescent="0.25">
      <c r="A104" s="155" t="s">
        <v>109</v>
      </c>
      <c r="B104" s="155" t="s">
        <v>1687</v>
      </c>
      <c r="C104" s="155">
        <v>3680</v>
      </c>
      <c r="D104" s="155" t="s">
        <v>2488</v>
      </c>
      <c r="E104" s="155" t="s">
        <v>1698</v>
      </c>
      <c r="F104" s="155">
        <v>521003</v>
      </c>
      <c r="G104" s="155" t="s">
        <v>2299</v>
      </c>
      <c r="H104" s="155" t="s">
        <v>1778</v>
      </c>
      <c r="I104" s="155" t="s">
        <v>91</v>
      </c>
      <c r="J104" s="155" t="s">
        <v>94</v>
      </c>
      <c r="K104" s="155"/>
      <c r="L104" s="155">
        <v>0</v>
      </c>
      <c r="M104" s="170">
        <v>0</v>
      </c>
      <c r="N104" s="155">
        <v>0</v>
      </c>
      <c r="O104" s="155">
        <v>0</v>
      </c>
      <c r="P104" s="155" t="s">
        <v>2489</v>
      </c>
      <c r="Q104" s="155" t="s">
        <v>2490</v>
      </c>
      <c r="R104" s="155">
        <v>29</v>
      </c>
      <c r="S104" s="170">
        <v>3391.2599999999998</v>
      </c>
    </row>
    <row r="105" spans="1:19" x14ac:dyDescent="0.25">
      <c r="A105" s="156" t="s">
        <v>109</v>
      </c>
      <c r="B105" s="156" t="s">
        <v>1687</v>
      </c>
      <c r="C105" s="156">
        <v>4260</v>
      </c>
      <c r="D105" s="156" t="s">
        <v>2491</v>
      </c>
      <c r="E105" s="156" t="s">
        <v>1705</v>
      </c>
      <c r="F105" s="156">
        <v>520703</v>
      </c>
      <c r="G105" s="156" t="s">
        <v>2299</v>
      </c>
      <c r="H105" s="156" t="s">
        <v>1778</v>
      </c>
      <c r="I105" s="156" t="s">
        <v>91</v>
      </c>
      <c r="J105" s="156" t="s">
        <v>94</v>
      </c>
      <c r="K105" s="156"/>
      <c r="L105" s="156">
        <v>0</v>
      </c>
      <c r="M105" s="171">
        <v>0</v>
      </c>
      <c r="N105" s="156">
        <v>0</v>
      </c>
      <c r="O105" s="156">
        <v>0</v>
      </c>
      <c r="P105" s="156" t="s">
        <v>2489</v>
      </c>
      <c r="Q105" s="156" t="s">
        <v>2490</v>
      </c>
      <c r="R105" s="156">
        <v>29</v>
      </c>
      <c r="S105" s="171">
        <v>3391.2599999999998</v>
      </c>
    </row>
    <row r="106" spans="1:19" x14ac:dyDescent="0.25">
      <c r="A106" s="155" t="s">
        <v>109</v>
      </c>
      <c r="B106" s="155" t="s">
        <v>353</v>
      </c>
      <c r="C106" s="155">
        <v>1108</v>
      </c>
      <c r="D106" s="155" t="s">
        <v>159</v>
      </c>
      <c r="E106" s="155" t="s">
        <v>1972</v>
      </c>
      <c r="F106" s="155">
        <v>260101</v>
      </c>
      <c r="G106" s="155" t="s">
        <v>105</v>
      </c>
      <c r="H106" s="155">
        <v>2</v>
      </c>
      <c r="I106" s="155" t="s">
        <v>94</v>
      </c>
      <c r="J106" s="155" t="s">
        <v>94</v>
      </c>
      <c r="K106" s="155"/>
      <c r="L106" s="155">
        <v>0</v>
      </c>
      <c r="M106" s="170">
        <v>0</v>
      </c>
      <c r="N106" s="155">
        <v>0</v>
      </c>
      <c r="O106" s="155">
        <v>0</v>
      </c>
      <c r="P106" s="155" t="s">
        <v>2392</v>
      </c>
      <c r="Q106" s="155" t="s">
        <v>2393</v>
      </c>
      <c r="R106" s="155">
        <v>28</v>
      </c>
      <c r="S106" s="170">
        <v>3274.3199999999997</v>
      </c>
    </row>
    <row r="107" spans="1:19" x14ac:dyDescent="0.25">
      <c r="A107" s="156" t="s">
        <v>109</v>
      </c>
      <c r="B107" s="156" t="s">
        <v>270</v>
      </c>
      <c r="C107" s="156">
        <v>1101</v>
      </c>
      <c r="D107" s="156" t="s">
        <v>113</v>
      </c>
      <c r="E107" s="156" t="s">
        <v>178</v>
      </c>
      <c r="F107" s="156">
        <v>420101</v>
      </c>
      <c r="G107" s="156" t="s">
        <v>114</v>
      </c>
      <c r="H107" s="156">
        <v>1</v>
      </c>
      <c r="I107" s="156" t="s">
        <v>94</v>
      </c>
      <c r="J107" s="156" t="s">
        <v>94</v>
      </c>
      <c r="K107" s="156" t="s">
        <v>276</v>
      </c>
      <c r="L107" s="156">
        <v>28</v>
      </c>
      <c r="M107" s="171">
        <v>3274.3199999999997</v>
      </c>
      <c r="N107" s="156">
        <v>0</v>
      </c>
      <c r="O107" s="156">
        <v>28</v>
      </c>
      <c r="P107" s="156" t="s">
        <v>2323</v>
      </c>
      <c r="Q107" s="156" t="s">
        <v>2324</v>
      </c>
      <c r="R107" s="156">
        <v>28</v>
      </c>
      <c r="S107" s="171">
        <v>3274.3199999999997</v>
      </c>
    </row>
    <row r="108" spans="1:19" x14ac:dyDescent="0.25">
      <c r="A108" s="155" t="s">
        <v>109</v>
      </c>
      <c r="B108" s="155" t="s">
        <v>270</v>
      </c>
      <c r="C108" s="155">
        <v>2103</v>
      </c>
      <c r="D108" s="155" t="s">
        <v>157</v>
      </c>
      <c r="E108" s="155" t="s">
        <v>275</v>
      </c>
      <c r="F108" s="155">
        <v>422703</v>
      </c>
      <c r="G108" s="155" t="s">
        <v>114</v>
      </c>
      <c r="H108" s="155">
        <v>5</v>
      </c>
      <c r="I108" s="155" t="s">
        <v>91</v>
      </c>
      <c r="J108" s="155" t="s">
        <v>94</v>
      </c>
      <c r="K108" s="155" t="s">
        <v>276</v>
      </c>
      <c r="L108" s="155">
        <v>28</v>
      </c>
      <c r="M108" s="170">
        <v>3274.3199999999997</v>
      </c>
      <c r="N108" s="155">
        <v>0</v>
      </c>
      <c r="O108" s="155">
        <v>28</v>
      </c>
      <c r="P108" s="155" t="s">
        <v>2384</v>
      </c>
      <c r="Q108" s="155" t="s">
        <v>2385</v>
      </c>
      <c r="R108" s="155">
        <v>28</v>
      </c>
      <c r="S108" s="170">
        <v>3274.3199999999997</v>
      </c>
    </row>
    <row r="109" spans="1:19" x14ac:dyDescent="0.25">
      <c r="A109" s="156" t="s">
        <v>109</v>
      </c>
      <c r="B109" s="156" t="s">
        <v>1015</v>
      </c>
      <c r="C109" s="156">
        <v>3650</v>
      </c>
      <c r="D109" s="156" t="s">
        <v>2492</v>
      </c>
      <c r="E109" s="156" t="s">
        <v>2493</v>
      </c>
      <c r="F109" s="156">
        <v>131202</v>
      </c>
      <c r="G109" s="156" t="s">
        <v>2259</v>
      </c>
      <c r="H109" s="156">
        <v>1</v>
      </c>
      <c r="I109" s="156" t="s">
        <v>94</v>
      </c>
      <c r="J109" s="156" t="s">
        <v>94</v>
      </c>
      <c r="K109" s="156" t="s">
        <v>2494</v>
      </c>
      <c r="L109" s="156">
        <v>0</v>
      </c>
      <c r="M109" s="171">
        <v>0</v>
      </c>
      <c r="N109" s="156">
        <v>0</v>
      </c>
      <c r="O109" s="156">
        <v>0</v>
      </c>
      <c r="P109" s="156" t="s">
        <v>2495</v>
      </c>
      <c r="Q109" s="156" t="s">
        <v>2496</v>
      </c>
      <c r="R109" s="156">
        <v>28</v>
      </c>
      <c r="S109" s="171">
        <v>3274.3199999999997</v>
      </c>
    </row>
    <row r="110" spans="1:19" x14ac:dyDescent="0.25">
      <c r="A110" s="155" t="s">
        <v>109</v>
      </c>
      <c r="B110" s="155" t="s">
        <v>645</v>
      </c>
      <c r="C110" s="155">
        <v>1121</v>
      </c>
      <c r="D110" s="155" t="s">
        <v>2497</v>
      </c>
      <c r="E110" s="155" t="s">
        <v>648</v>
      </c>
      <c r="F110" s="155">
        <v>400601</v>
      </c>
      <c r="G110" s="155" t="s">
        <v>2400</v>
      </c>
      <c r="H110" s="155">
        <v>1</v>
      </c>
      <c r="I110" s="155" t="s">
        <v>94</v>
      </c>
      <c r="J110" s="155" t="s">
        <v>94</v>
      </c>
      <c r="K110" s="155"/>
      <c r="L110" s="155">
        <v>0</v>
      </c>
      <c r="M110" s="170">
        <v>0</v>
      </c>
      <c r="N110" s="155">
        <v>0</v>
      </c>
      <c r="O110" s="155">
        <v>0</v>
      </c>
      <c r="P110" s="155" t="s">
        <v>2498</v>
      </c>
      <c r="Q110" s="155" t="s">
        <v>2499</v>
      </c>
      <c r="R110" s="155">
        <v>28</v>
      </c>
      <c r="S110" s="170">
        <v>3274.3199999999997</v>
      </c>
    </row>
    <row r="111" spans="1:19" x14ac:dyDescent="0.25">
      <c r="A111" s="156" t="s">
        <v>109</v>
      </c>
      <c r="B111" s="156" t="s">
        <v>645</v>
      </c>
      <c r="C111" s="156">
        <v>1121</v>
      </c>
      <c r="D111" s="156" t="s">
        <v>2497</v>
      </c>
      <c r="E111" s="156" t="s">
        <v>648</v>
      </c>
      <c r="F111" s="156">
        <v>400601</v>
      </c>
      <c r="G111" s="156" t="s">
        <v>2400</v>
      </c>
      <c r="H111" s="156">
        <v>2</v>
      </c>
      <c r="I111" s="156" t="s">
        <v>94</v>
      </c>
      <c r="J111" s="156" t="s">
        <v>94</v>
      </c>
      <c r="K111" s="156"/>
      <c r="L111" s="156">
        <v>0</v>
      </c>
      <c r="M111" s="171">
        <v>0</v>
      </c>
      <c r="N111" s="156">
        <v>0</v>
      </c>
      <c r="O111" s="156">
        <v>0</v>
      </c>
      <c r="P111" s="156" t="s">
        <v>2500</v>
      </c>
      <c r="Q111" s="156" t="s">
        <v>2405</v>
      </c>
      <c r="R111" s="156">
        <v>28</v>
      </c>
      <c r="S111" s="171">
        <v>3274.3199999999997</v>
      </c>
    </row>
    <row r="112" spans="1:19" x14ac:dyDescent="0.25">
      <c r="A112" s="155" t="s">
        <v>109</v>
      </c>
      <c r="B112" s="155" t="s">
        <v>607</v>
      </c>
      <c r="C112" s="155">
        <v>1100</v>
      </c>
      <c r="D112" s="155" t="s">
        <v>162</v>
      </c>
      <c r="E112" s="155" t="s">
        <v>153</v>
      </c>
      <c r="F112" s="155">
        <v>500901</v>
      </c>
      <c r="G112" s="155" t="s">
        <v>2262</v>
      </c>
      <c r="H112" s="155">
        <v>1</v>
      </c>
      <c r="I112" s="155" t="s">
        <v>94</v>
      </c>
      <c r="J112" s="155" t="s">
        <v>94</v>
      </c>
      <c r="K112" s="155"/>
      <c r="L112" s="155">
        <v>0</v>
      </c>
      <c r="M112" s="170">
        <v>0</v>
      </c>
      <c r="N112" s="155">
        <v>0</v>
      </c>
      <c r="O112" s="155">
        <v>0</v>
      </c>
      <c r="P112" s="155" t="s">
        <v>2501</v>
      </c>
      <c r="Q112" s="155" t="s">
        <v>2502</v>
      </c>
      <c r="R112" s="155">
        <v>28</v>
      </c>
      <c r="S112" s="170">
        <v>3274.3199999999997</v>
      </c>
    </row>
    <row r="113" spans="1:19" x14ac:dyDescent="0.25">
      <c r="A113" s="156" t="s">
        <v>109</v>
      </c>
      <c r="B113" s="156" t="s">
        <v>1648</v>
      </c>
      <c r="C113" s="156">
        <v>6170</v>
      </c>
      <c r="D113" s="156" t="s">
        <v>2503</v>
      </c>
      <c r="E113" s="156" t="s">
        <v>2504</v>
      </c>
      <c r="F113" s="156">
        <v>520299</v>
      </c>
      <c r="G113" s="156" t="s">
        <v>2299</v>
      </c>
      <c r="H113" s="156">
        <v>1</v>
      </c>
      <c r="I113" s="156" t="s">
        <v>91</v>
      </c>
      <c r="J113" s="156" t="s">
        <v>94</v>
      </c>
      <c r="K113" s="156"/>
      <c r="L113" s="156">
        <v>0</v>
      </c>
      <c r="M113" s="171">
        <v>0</v>
      </c>
      <c r="N113" s="156">
        <v>0</v>
      </c>
      <c r="O113" s="156">
        <v>0</v>
      </c>
      <c r="P113" s="156" t="s">
        <v>2326</v>
      </c>
      <c r="Q113" s="156" t="s">
        <v>2327</v>
      </c>
      <c r="R113" s="156">
        <v>28</v>
      </c>
      <c r="S113" s="171">
        <v>3274.3199999999997</v>
      </c>
    </row>
    <row r="114" spans="1:19" x14ac:dyDescent="0.25">
      <c r="A114" s="155" t="s">
        <v>109</v>
      </c>
      <c r="B114" s="155" t="s">
        <v>270</v>
      </c>
      <c r="C114" s="155">
        <v>1101</v>
      </c>
      <c r="D114" s="155" t="s">
        <v>113</v>
      </c>
      <c r="E114" s="155" t="s">
        <v>178</v>
      </c>
      <c r="F114" s="155">
        <v>420101</v>
      </c>
      <c r="G114" s="155" t="s">
        <v>114</v>
      </c>
      <c r="H114" s="155">
        <v>2</v>
      </c>
      <c r="I114" s="155" t="s">
        <v>94</v>
      </c>
      <c r="J114" s="155" t="s">
        <v>94</v>
      </c>
      <c r="K114" s="155" t="s">
        <v>276</v>
      </c>
      <c r="L114" s="155">
        <v>27</v>
      </c>
      <c r="M114" s="170">
        <v>3157.38</v>
      </c>
      <c r="N114" s="155">
        <v>0</v>
      </c>
      <c r="O114" s="155">
        <v>27</v>
      </c>
      <c r="P114" s="155" t="s">
        <v>2396</v>
      </c>
      <c r="Q114" s="155" t="s">
        <v>2397</v>
      </c>
      <c r="R114" s="155">
        <v>27</v>
      </c>
      <c r="S114" s="170">
        <v>3157.38</v>
      </c>
    </row>
    <row r="115" spans="1:19" x14ac:dyDescent="0.25">
      <c r="A115" s="156" t="s">
        <v>109</v>
      </c>
      <c r="B115" s="156" t="s">
        <v>270</v>
      </c>
      <c r="C115" s="156">
        <v>2103</v>
      </c>
      <c r="D115" s="156" t="s">
        <v>157</v>
      </c>
      <c r="E115" s="156" t="s">
        <v>275</v>
      </c>
      <c r="F115" s="156">
        <v>422703</v>
      </c>
      <c r="G115" s="156" t="s">
        <v>114</v>
      </c>
      <c r="H115" s="156">
        <v>2</v>
      </c>
      <c r="I115" s="156" t="s">
        <v>94</v>
      </c>
      <c r="J115" s="156" t="s">
        <v>94</v>
      </c>
      <c r="K115" s="156" t="s">
        <v>276</v>
      </c>
      <c r="L115" s="156">
        <v>27</v>
      </c>
      <c r="M115" s="171">
        <v>3157.38</v>
      </c>
      <c r="N115" s="156">
        <v>0</v>
      </c>
      <c r="O115" s="156">
        <v>27</v>
      </c>
      <c r="P115" s="156" t="s">
        <v>2505</v>
      </c>
      <c r="Q115" s="156" t="s">
        <v>2336</v>
      </c>
      <c r="R115" s="156">
        <v>27</v>
      </c>
      <c r="S115" s="171">
        <v>3157.38</v>
      </c>
    </row>
    <row r="116" spans="1:19" x14ac:dyDescent="0.25">
      <c r="A116" s="155" t="s">
        <v>109</v>
      </c>
      <c r="B116" s="155" t="s">
        <v>277</v>
      </c>
      <c r="C116" s="155">
        <v>1160</v>
      </c>
      <c r="D116" s="155" t="s">
        <v>2506</v>
      </c>
      <c r="E116" s="155" t="s">
        <v>343</v>
      </c>
      <c r="F116" s="155">
        <v>451101</v>
      </c>
      <c r="G116" s="155" t="s">
        <v>2282</v>
      </c>
      <c r="H116" s="155">
        <v>1</v>
      </c>
      <c r="I116" s="155" t="s">
        <v>91</v>
      </c>
      <c r="J116" s="155" t="s">
        <v>94</v>
      </c>
      <c r="K116" s="155" t="s">
        <v>276</v>
      </c>
      <c r="L116" s="155">
        <v>27</v>
      </c>
      <c r="M116" s="170">
        <v>3157.38</v>
      </c>
      <c r="N116" s="155">
        <v>0</v>
      </c>
      <c r="O116" s="155">
        <v>27</v>
      </c>
      <c r="P116" s="155" t="s">
        <v>2450</v>
      </c>
      <c r="Q116" s="155" t="s">
        <v>2304</v>
      </c>
      <c r="R116" s="155">
        <v>27</v>
      </c>
      <c r="S116" s="170">
        <v>3157.38</v>
      </c>
    </row>
    <row r="117" spans="1:19" x14ac:dyDescent="0.25">
      <c r="A117" s="156" t="s">
        <v>109</v>
      </c>
      <c r="B117" s="156" t="s">
        <v>722</v>
      </c>
      <c r="C117" s="156">
        <v>1000</v>
      </c>
      <c r="D117" s="156" t="s">
        <v>2386</v>
      </c>
      <c r="E117" s="156" t="s">
        <v>725</v>
      </c>
      <c r="F117" s="156">
        <v>110401</v>
      </c>
      <c r="G117" s="156" t="s">
        <v>2387</v>
      </c>
      <c r="H117" s="156">
        <v>1</v>
      </c>
      <c r="I117" s="156" t="s">
        <v>94</v>
      </c>
      <c r="J117" s="156" t="s">
        <v>94</v>
      </c>
      <c r="K117" s="156"/>
      <c r="L117" s="156">
        <v>0</v>
      </c>
      <c r="M117" s="171">
        <v>0</v>
      </c>
      <c r="N117" s="156">
        <v>0</v>
      </c>
      <c r="O117" s="156">
        <v>0</v>
      </c>
      <c r="P117" s="156" t="s">
        <v>2507</v>
      </c>
      <c r="Q117" s="156" t="s">
        <v>2508</v>
      </c>
      <c r="R117" s="156">
        <v>27</v>
      </c>
      <c r="S117" s="171">
        <v>3157.38</v>
      </c>
    </row>
    <row r="118" spans="1:19" x14ac:dyDescent="0.25">
      <c r="A118" s="155" t="s">
        <v>109</v>
      </c>
      <c r="B118" s="155" t="s">
        <v>722</v>
      </c>
      <c r="C118" s="155">
        <v>1000</v>
      </c>
      <c r="D118" s="155" t="s">
        <v>2386</v>
      </c>
      <c r="E118" s="155" t="s">
        <v>725</v>
      </c>
      <c r="F118" s="155">
        <v>110401</v>
      </c>
      <c r="G118" s="155" t="s">
        <v>2387</v>
      </c>
      <c r="H118" s="155">
        <v>4</v>
      </c>
      <c r="I118" s="155" t="s">
        <v>94</v>
      </c>
      <c r="J118" s="155" t="s">
        <v>94</v>
      </c>
      <c r="K118" s="155"/>
      <c r="L118" s="155">
        <v>0</v>
      </c>
      <c r="M118" s="170">
        <v>0</v>
      </c>
      <c r="N118" s="155">
        <v>0</v>
      </c>
      <c r="O118" s="155">
        <v>0</v>
      </c>
      <c r="P118" s="155" t="s">
        <v>2398</v>
      </c>
      <c r="Q118" s="155" t="s">
        <v>2399</v>
      </c>
      <c r="R118" s="155">
        <v>27</v>
      </c>
      <c r="S118" s="170">
        <v>3157.38</v>
      </c>
    </row>
    <row r="119" spans="1:19" x14ac:dyDescent="0.25">
      <c r="A119" s="156" t="s">
        <v>109</v>
      </c>
      <c r="B119" s="156" t="s">
        <v>1196</v>
      </c>
      <c r="C119" s="156">
        <v>2204</v>
      </c>
      <c r="D119" s="156" t="s">
        <v>2442</v>
      </c>
      <c r="E119" s="156" t="s">
        <v>172</v>
      </c>
      <c r="F119" s="156">
        <v>270501</v>
      </c>
      <c r="G119" s="156" t="s">
        <v>2313</v>
      </c>
      <c r="H119" s="156">
        <v>2</v>
      </c>
      <c r="I119" s="156" t="s">
        <v>94</v>
      </c>
      <c r="J119" s="156" t="s">
        <v>94</v>
      </c>
      <c r="K119" s="156"/>
      <c r="L119" s="156">
        <v>0</v>
      </c>
      <c r="M119" s="171">
        <v>0</v>
      </c>
      <c r="N119" s="156">
        <v>0</v>
      </c>
      <c r="O119" s="156">
        <v>0</v>
      </c>
      <c r="P119" s="156" t="s">
        <v>2477</v>
      </c>
      <c r="Q119" s="156" t="s">
        <v>2478</v>
      </c>
      <c r="R119" s="156">
        <v>27</v>
      </c>
      <c r="S119" s="171">
        <v>3157.38</v>
      </c>
    </row>
    <row r="120" spans="1:19" x14ac:dyDescent="0.25">
      <c r="A120" s="155" t="s">
        <v>109</v>
      </c>
      <c r="B120" s="155" t="s">
        <v>1196</v>
      </c>
      <c r="C120" s="155">
        <v>2204</v>
      </c>
      <c r="D120" s="155" t="s">
        <v>2442</v>
      </c>
      <c r="E120" s="155" t="s">
        <v>172</v>
      </c>
      <c r="F120" s="155">
        <v>270501</v>
      </c>
      <c r="G120" s="155" t="s">
        <v>2313</v>
      </c>
      <c r="H120" s="155">
        <v>3</v>
      </c>
      <c r="I120" s="155" t="s">
        <v>94</v>
      </c>
      <c r="J120" s="155" t="s">
        <v>94</v>
      </c>
      <c r="K120" s="155"/>
      <c r="L120" s="155">
        <v>0</v>
      </c>
      <c r="M120" s="170">
        <v>0</v>
      </c>
      <c r="N120" s="155">
        <v>0</v>
      </c>
      <c r="O120" s="155">
        <v>0</v>
      </c>
      <c r="P120" s="155" t="s">
        <v>2477</v>
      </c>
      <c r="Q120" s="155" t="s">
        <v>2478</v>
      </c>
      <c r="R120" s="155">
        <v>27</v>
      </c>
      <c r="S120" s="170">
        <v>3157.38</v>
      </c>
    </row>
    <row r="121" spans="1:19" x14ac:dyDescent="0.25">
      <c r="A121" s="156" t="s">
        <v>109</v>
      </c>
      <c r="B121" s="156" t="s">
        <v>945</v>
      </c>
      <c r="C121" s="156">
        <v>2120</v>
      </c>
      <c r="D121" s="156" t="s">
        <v>103</v>
      </c>
      <c r="E121" s="156" t="s">
        <v>1083</v>
      </c>
      <c r="F121" s="156">
        <v>130101</v>
      </c>
      <c r="G121" s="156" t="s">
        <v>2259</v>
      </c>
      <c r="H121" s="156">
        <v>1</v>
      </c>
      <c r="I121" s="156" t="s">
        <v>94</v>
      </c>
      <c r="J121" s="156" t="s">
        <v>94</v>
      </c>
      <c r="K121" s="156"/>
      <c r="L121" s="156">
        <v>0</v>
      </c>
      <c r="M121" s="171">
        <v>0</v>
      </c>
      <c r="N121" s="156">
        <v>0</v>
      </c>
      <c r="O121" s="156">
        <v>0</v>
      </c>
      <c r="P121" s="156" t="s">
        <v>2509</v>
      </c>
      <c r="Q121" s="156" t="s">
        <v>2510</v>
      </c>
      <c r="R121" s="156">
        <v>27</v>
      </c>
      <c r="S121" s="171">
        <v>3157.38</v>
      </c>
    </row>
    <row r="122" spans="1:19" x14ac:dyDescent="0.25">
      <c r="A122" s="155" t="s">
        <v>109</v>
      </c>
      <c r="B122" s="155" t="s">
        <v>867</v>
      </c>
      <c r="C122" s="155">
        <v>1101</v>
      </c>
      <c r="D122" s="155" t="s">
        <v>90</v>
      </c>
      <c r="E122" s="155" t="s">
        <v>89</v>
      </c>
      <c r="F122" s="155">
        <v>451002</v>
      </c>
      <c r="G122" s="155" t="s">
        <v>2282</v>
      </c>
      <c r="H122" s="155">
        <v>3</v>
      </c>
      <c r="I122" s="155" t="s">
        <v>94</v>
      </c>
      <c r="J122" s="155" t="s">
        <v>94</v>
      </c>
      <c r="K122" s="155"/>
      <c r="L122" s="155">
        <v>0</v>
      </c>
      <c r="M122" s="170">
        <v>0</v>
      </c>
      <c r="N122" s="155">
        <v>0</v>
      </c>
      <c r="O122" s="155">
        <v>0</v>
      </c>
      <c r="P122" s="155" t="s">
        <v>2466</v>
      </c>
      <c r="Q122" s="155" t="s">
        <v>2465</v>
      </c>
      <c r="R122" s="155">
        <v>27</v>
      </c>
      <c r="S122" s="170">
        <v>3157.38</v>
      </c>
    </row>
    <row r="123" spans="1:19" x14ac:dyDescent="0.25">
      <c r="A123" s="156" t="s">
        <v>109</v>
      </c>
      <c r="B123" s="156" t="s">
        <v>1648</v>
      </c>
      <c r="C123" s="156">
        <v>6540</v>
      </c>
      <c r="D123" s="156" t="s">
        <v>2511</v>
      </c>
      <c r="E123" s="156" t="s">
        <v>2512</v>
      </c>
      <c r="F123" s="156">
        <v>521003</v>
      </c>
      <c r="G123" s="156" t="s">
        <v>2299</v>
      </c>
      <c r="H123" s="156">
        <v>1</v>
      </c>
      <c r="I123" s="156" t="s">
        <v>91</v>
      </c>
      <c r="J123" s="156" t="s">
        <v>94</v>
      </c>
      <c r="K123" s="156"/>
      <c r="L123" s="156">
        <v>0</v>
      </c>
      <c r="M123" s="171">
        <v>0</v>
      </c>
      <c r="N123" s="156">
        <v>0</v>
      </c>
      <c r="O123" s="156">
        <v>0</v>
      </c>
      <c r="P123" s="156" t="s">
        <v>2306</v>
      </c>
      <c r="Q123" s="156" t="s">
        <v>2307</v>
      </c>
      <c r="R123" s="156">
        <v>27</v>
      </c>
      <c r="S123" s="171">
        <v>3157.38</v>
      </c>
    </row>
    <row r="124" spans="1:19" x14ac:dyDescent="0.25">
      <c r="A124" s="155" t="s">
        <v>109</v>
      </c>
      <c r="B124" s="155" t="s">
        <v>1670</v>
      </c>
      <c r="C124" s="155">
        <v>2106</v>
      </c>
      <c r="D124" s="155" t="s">
        <v>182</v>
      </c>
      <c r="E124" s="155" t="s">
        <v>183</v>
      </c>
      <c r="F124" s="155">
        <v>450601</v>
      </c>
      <c r="G124" s="155" t="s">
        <v>2282</v>
      </c>
      <c r="H124" s="155">
        <v>1</v>
      </c>
      <c r="I124" s="155" t="s">
        <v>94</v>
      </c>
      <c r="J124" s="155" t="s">
        <v>94</v>
      </c>
      <c r="K124" s="155"/>
      <c r="L124" s="155">
        <v>0</v>
      </c>
      <c r="M124" s="170">
        <v>0</v>
      </c>
      <c r="N124" s="155">
        <v>0</v>
      </c>
      <c r="O124" s="155">
        <v>0</v>
      </c>
      <c r="P124" s="155" t="s">
        <v>2283</v>
      </c>
      <c r="Q124" s="155" t="s">
        <v>2284</v>
      </c>
      <c r="R124" s="155">
        <v>27</v>
      </c>
      <c r="S124" s="170">
        <v>3157.38</v>
      </c>
    </row>
    <row r="125" spans="1:19" x14ac:dyDescent="0.25">
      <c r="A125" s="156" t="s">
        <v>109</v>
      </c>
      <c r="B125" s="156" t="s">
        <v>1633</v>
      </c>
      <c r="C125" s="156">
        <v>4230</v>
      </c>
      <c r="D125" s="156" t="s">
        <v>2513</v>
      </c>
      <c r="E125" s="156" t="s">
        <v>1647</v>
      </c>
      <c r="F125" s="156">
        <v>520301</v>
      </c>
      <c r="G125" s="156" t="s">
        <v>2299</v>
      </c>
      <c r="H125" s="156" t="s">
        <v>1778</v>
      </c>
      <c r="I125" s="156" t="s">
        <v>91</v>
      </c>
      <c r="J125" s="156" t="s">
        <v>94</v>
      </c>
      <c r="K125" s="156"/>
      <c r="L125" s="156">
        <v>0</v>
      </c>
      <c r="M125" s="171">
        <v>0</v>
      </c>
      <c r="N125" s="156">
        <v>0</v>
      </c>
      <c r="O125" s="156">
        <v>0</v>
      </c>
      <c r="P125" s="156" t="s">
        <v>2408</v>
      </c>
      <c r="Q125" s="156" t="s">
        <v>2409</v>
      </c>
      <c r="R125" s="156">
        <v>27</v>
      </c>
      <c r="S125" s="171">
        <v>3157.38</v>
      </c>
    </row>
    <row r="126" spans="1:19" x14ac:dyDescent="0.25">
      <c r="A126" s="155" t="s">
        <v>109</v>
      </c>
      <c r="B126" s="155" t="s">
        <v>1633</v>
      </c>
      <c r="C126" s="155">
        <v>4250</v>
      </c>
      <c r="D126" s="155" t="s">
        <v>2514</v>
      </c>
      <c r="E126" s="155" t="s">
        <v>2515</v>
      </c>
      <c r="F126" s="155">
        <v>520301</v>
      </c>
      <c r="G126" s="155" t="s">
        <v>2299</v>
      </c>
      <c r="H126" s="155" t="s">
        <v>1778</v>
      </c>
      <c r="I126" s="155" t="s">
        <v>91</v>
      </c>
      <c r="J126" s="155" t="s">
        <v>94</v>
      </c>
      <c r="K126" s="155"/>
      <c r="L126" s="155">
        <v>0</v>
      </c>
      <c r="M126" s="170">
        <v>0</v>
      </c>
      <c r="N126" s="155">
        <v>0</v>
      </c>
      <c r="O126" s="155">
        <v>0</v>
      </c>
      <c r="P126" s="155" t="s">
        <v>2486</v>
      </c>
      <c r="Q126" s="155" t="s">
        <v>2487</v>
      </c>
      <c r="R126" s="155">
        <v>27</v>
      </c>
      <c r="S126" s="170">
        <v>3157.38</v>
      </c>
    </row>
    <row r="127" spans="1:19" x14ac:dyDescent="0.25">
      <c r="A127" s="156" t="s">
        <v>109</v>
      </c>
      <c r="B127" s="156" t="s">
        <v>1648</v>
      </c>
      <c r="C127" s="156">
        <v>3050</v>
      </c>
      <c r="D127" s="156" t="s">
        <v>2379</v>
      </c>
      <c r="E127" s="156" t="s">
        <v>1661</v>
      </c>
      <c r="F127" s="156">
        <v>520201</v>
      </c>
      <c r="G127" s="156" t="s">
        <v>2299</v>
      </c>
      <c r="H127" s="156" t="s">
        <v>1778</v>
      </c>
      <c r="I127" s="156" t="s">
        <v>91</v>
      </c>
      <c r="J127" s="156" t="s">
        <v>94</v>
      </c>
      <c r="K127" s="156"/>
      <c r="L127" s="156">
        <v>0</v>
      </c>
      <c r="M127" s="171">
        <v>0</v>
      </c>
      <c r="N127" s="156">
        <v>0</v>
      </c>
      <c r="O127" s="156">
        <v>0</v>
      </c>
      <c r="P127" s="156" t="s">
        <v>2516</v>
      </c>
      <c r="Q127" s="156" t="s">
        <v>2517</v>
      </c>
      <c r="R127" s="156">
        <v>27</v>
      </c>
      <c r="S127" s="171">
        <v>3157.38</v>
      </c>
    </row>
    <row r="128" spans="1:19" x14ac:dyDescent="0.25">
      <c r="A128" s="155" t="s">
        <v>109</v>
      </c>
      <c r="B128" s="155" t="s">
        <v>1648</v>
      </c>
      <c r="C128" s="155">
        <v>3050</v>
      </c>
      <c r="D128" s="155" t="s">
        <v>2379</v>
      </c>
      <c r="E128" s="155" t="s">
        <v>1661</v>
      </c>
      <c r="F128" s="155">
        <v>520201</v>
      </c>
      <c r="G128" s="155" t="s">
        <v>2299</v>
      </c>
      <c r="H128" s="155" t="s">
        <v>1783</v>
      </c>
      <c r="I128" s="155" t="s">
        <v>91</v>
      </c>
      <c r="J128" s="155" t="s">
        <v>94</v>
      </c>
      <c r="K128" s="155"/>
      <c r="L128" s="155">
        <v>0</v>
      </c>
      <c r="M128" s="170">
        <v>0</v>
      </c>
      <c r="N128" s="155">
        <v>0</v>
      </c>
      <c r="O128" s="155">
        <v>0</v>
      </c>
      <c r="P128" s="155" t="s">
        <v>2516</v>
      </c>
      <c r="Q128" s="155" t="s">
        <v>2517</v>
      </c>
      <c r="R128" s="155">
        <v>27</v>
      </c>
      <c r="S128" s="170">
        <v>3157.38</v>
      </c>
    </row>
    <row r="129" spans="1:19" x14ac:dyDescent="0.25">
      <c r="A129" s="156" t="s">
        <v>109</v>
      </c>
      <c r="B129" s="156" t="s">
        <v>1674</v>
      </c>
      <c r="C129" s="156">
        <v>4690</v>
      </c>
      <c r="D129" s="156" t="s">
        <v>2518</v>
      </c>
      <c r="E129" s="156" t="s">
        <v>1821</v>
      </c>
      <c r="F129" s="156">
        <v>521002</v>
      </c>
      <c r="G129" s="156" t="s">
        <v>2299</v>
      </c>
      <c r="H129" s="156" t="s">
        <v>1778</v>
      </c>
      <c r="I129" s="156" t="s">
        <v>91</v>
      </c>
      <c r="J129" s="156" t="s">
        <v>94</v>
      </c>
      <c r="K129" s="156"/>
      <c r="L129" s="156">
        <v>0</v>
      </c>
      <c r="M129" s="171">
        <v>0</v>
      </c>
      <c r="N129" s="156">
        <v>0</v>
      </c>
      <c r="O129" s="156">
        <v>0</v>
      </c>
      <c r="P129" s="156" t="s">
        <v>2519</v>
      </c>
      <c r="Q129" s="156" t="s">
        <v>2334</v>
      </c>
      <c r="R129" s="156">
        <v>27</v>
      </c>
      <c r="S129" s="171">
        <v>3157.38</v>
      </c>
    </row>
    <row r="130" spans="1:19" x14ac:dyDescent="0.25">
      <c r="A130" s="155" t="s">
        <v>109</v>
      </c>
      <c r="B130" s="155" t="s">
        <v>607</v>
      </c>
      <c r="C130" s="155">
        <v>1100</v>
      </c>
      <c r="D130" s="155" t="s">
        <v>162</v>
      </c>
      <c r="E130" s="155" t="s">
        <v>153</v>
      </c>
      <c r="F130" s="155">
        <v>500901</v>
      </c>
      <c r="G130" s="155" t="s">
        <v>2262</v>
      </c>
      <c r="H130" s="155">
        <v>2</v>
      </c>
      <c r="I130" s="155" t="s">
        <v>94</v>
      </c>
      <c r="J130" s="155" t="s">
        <v>94</v>
      </c>
      <c r="K130" s="155"/>
      <c r="L130" s="155">
        <v>0</v>
      </c>
      <c r="M130" s="170">
        <v>0</v>
      </c>
      <c r="N130" s="155">
        <v>0</v>
      </c>
      <c r="O130" s="155">
        <v>0</v>
      </c>
      <c r="P130" s="155" t="s">
        <v>2520</v>
      </c>
      <c r="Q130" s="155" t="s">
        <v>2521</v>
      </c>
      <c r="R130" s="155">
        <v>27</v>
      </c>
      <c r="S130" s="170">
        <v>3157.38</v>
      </c>
    </row>
    <row r="131" spans="1:19" x14ac:dyDescent="0.25">
      <c r="A131" s="156" t="s">
        <v>109</v>
      </c>
      <c r="B131" s="156" t="s">
        <v>270</v>
      </c>
      <c r="C131" s="156">
        <v>4410</v>
      </c>
      <c r="D131" s="156" t="s">
        <v>2522</v>
      </c>
      <c r="E131" s="156" t="s">
        <v>2523</v>
      </c>
      <c r="F131" s="156">
        <v>422701</v>
      </c>
      <c r="G131" s="156" t="s">
        <v>114</v>
      </c>
      <c r="H131" s="156">
        <v>1</v>
      </c>
      <c r="I131" s="156" t="s">
        <v>94</v>
      </c>
      <c r="J131" s="156" t="s">
        <v>94</v>
      </c>
      <c r="K131" s="156"/>
      <c r="L131" s="156">
        <v>0</v>
      </c>
      <c r="M131" s="171">
        <v>0</v>
      </c>
      <c r="N131" s="156">
        <v>0</v>
      </c>
      <c r="O131" s="156">
        <v>0</v>
      </c>
      <c r="P131" s="156" t="s">
        <v>2524</v>
      </c>
      <c r="Q131" s="156" t="s">
        <v>2525</v>
      </c>
      <c r="R131" s="156">
        <v>26</v>
      </c>
      <c r="S131" s="171">
        <v>3040.44</v>
      </c>
    </row>
    <row r="132" spans="1:19" x14ac:dyDescent="0.25">
      <c r="A132" s="155" t="s">
        <v>109</v>
      </c>
      <c r="B132" s="155" t="s">
        <v>1196</v>
      </c>
      <c r="C132" s="155">
        <v>1113</v>
      </c>
      <c r="D132" s="155" t="s">
        <v>129</v>
      </c>
      <c r="E132" s="155" t="s">
        <v>128</v>
      </c>
      <c r="F132" s="155">
        <v>270101</v>
      </c>
      <c r="G132" s="155" t="s">
        <v>2313</v>
      </c>
      <c r="H132" s="155">
        <v>4</v>
      </c>
      <c r="I132" s="155" t="s">
        <v>91</v>
      </c>
      <c r="J132" s="155" t="s">
        <v>94</v>
      </c>
      <c r="K132" s="155"/>
      <c r="L132" s="155">
        <v>0</v>
      </c>
      <c r="M132" s="170">
        <v>0</v>
      </c>
      <c r="N132" s="155">
        <v>0</v>
      </c>
      <c r="O132" s="155">
        <v>0</v>
      </c>
      <c r="P132" s="155" t="s">
        <v>2526</v>
      </c>
      <c r="Q132" s="155" t="s">
        <v>2527</v>
      </c>
      <c r="R132" s="155">
        <v>26</v>
      </c>
      <c r="S132" s="170">
        <v>3040.44</v>
      </c>
    </row>
    <row r="133" spans="1:19" x14ac:dyDescent="0.25">
      <c r="A133" s="156" t="s">
        <v>109</v>
      </c>
      <c r="B133" s="156" t="s">
        <v>1024</v>
      </c>
      <c r="C133" s="156">
        <v>3000</v>
      </c>
      <c r="D133" s="156" t="s">
        <v>2528</v>
      </c>
      <c r="E133" s="156" t="s">
        <v>1038</v>
      </c>
      <c r="F133" s="156">
        <v>131001</v>
      </c>
      <c r="G133" s="156" t="s">
        <v>2259</v>
      </c>
      <c r="H133" s="156">
        <v>1</v>
      </c>
      <c r="I133" s="156" t="s">
        <v>94</v>
      </c>
      <c r="J133" s="156" t="s">
        <v>94</v>
      </c>
      <c r="K133" s="156"/>
      <c r="L133" s="156">
        <v>0</v>
      </c>
      <c r="M133" s="171">
        <v>0</v>
      </c>
      <c r="N133" s="156">
        <v>0</v>
      </c>
      <c r="O133" s="156">
        <v>0</v>
      </c>
      <c r="P133" s="156" t="s">
        <v>2509</v>
      </c>
      <c r="Q133" s="156" t="s">
        <v>2510</v>
      </c>
      <c r="R133" s="156">
        <v>26</v>
      </c>
      <c r="S133" s="171">
        <v>3040.44</v>
      </c>
    </row>
    <row r="134" spans="1:19" x14ac:dyDescent="0.25">
      <c r="A134" s="155" t="s">
        <v>109</v>
      </c>
      <c r="B134" s="155" t="s">
        <v>887</v>
      </c>
      <c r="C134" s="155">
        <v>2240</v>
      </c>
      <c r="D134" s="155" t="s">
        <v>2529</v>
      </c>
      <c r="E134" s="155" t="s">
        <v>2530</v>
      </c>
      <c r="F134" s="155">
        <v>310599</v>
      </c>
      <c r="G134" s="155" t="s">
        <v>2289</v>
      </c>
      <c r="H134" s="155">
        <v>1</v>
      </c>
      <c r="I134" s="155" t="s">
        <v>94</v>
      </c>
      <c r="J134" s="155" t="s">
        <v>94</v>
      </c>
      <c r="K134" s="155"/>
      <c r="L134" s="155">
        <v>0</v>
      </c>
      <c r="M134" s="170">
        <v>0</v>
      </c>
      <c r="N134" s="155">
        <v>0</v>
      </c>
      <c r="O134" s="155">
        <v>0</v>
      </c>
      <c r="P134" s="155" t="s">
        <v>2531</v>
      </c>
      <c r="Q134" s="155" t="s">
        <v>2437</v>
      </c>
      <c r="R134" s="155">
        <v>26</v>
      </c>
      <c r="S134" s="170">
        <v>3040.44</v>
      </c>
    </row>
    <row r="135" spans="1:19" x14ac:dyDescent="0.25">
      <c r="A135" s="156" t="s">
        <v>109</v>
      </c>
      <c r="B135" s="156" t="s">
        <v>884</v>
      </c>
      <c r="C135" s="156">
        <v>1010</v>
      </c>
      <c r="D135" s="156" t="s">
        <v>2288</v>
      </c>
      <c r="E135" s="156" t="s">
        <v>903</v>
      </c>
      <c r="F135" s="156">
        <v>310599</v>
      </c>
      <c r="G135" s="156" t="s">
        <v>2289</v>
      </c>
      <c r="H135" s="156">
        <v>2</v>
      </c>
      <c r="I135" s="156" t="s">
        <v>94</v>
      </c>
      <c r="J135" s="156" t="s">
        <v>94</v>
      </c>
      <c r="K135" s="156"/>
      <c r="L135" s="156">
        <v>0</v>
      </c>
      <c r="M135" s="171">
        <v>0</v>
      </c>
      <c r="N135" s="156">
        <v>0</v>
      </c>
      <c r="O135" s="156">
        <v>0</v>
      </c>
      <c r="P135" s="156" t="s">
        <v>2290</v>
      </c>
      <c r="Q135" s="156" t="s">
        <v>2291</v>
      </c>
      <c r="R135" s="156">
        <v>26</v>
      </c>
      <c r="S135" s="171">
        <v>3040.44</v>
      </c>
    </row>
    <row r="136" spans="1:19" x14ac:dyDescent="0.25">
      <c r="A136" s="155" t="s">
        <v>109</v>
      </c>
      <c r="B136" s="155" t="s">
        <v>607</v>
      </c>
      <c r="C136" s="155">
        <v>2090</v>
      </c>
      <c r="D136" s="155" t="s">
        <v>2532</v>
      </c>
      <c r="E136" s="155" t="s">
        <v>629</v>
      </c>
      <c r="F136" s="155">
        <v>500901</v>
      </c>
      <c r="G136" s="155" t="s">
        <v>2262</v>
      </c>
      <c r="H136" s="155">
        <v>1</v>
      </c>
      <c r="I136" s="155" t="s">
        <v>94</v>
      </c>
      <c r="J136" s="155" t="s">
        <v>94</v>
      </c>
      <c r="K136" s="155"/>
      <c r="L136" s="155">
        <v>0</v>
      </c>
      <c r="M136" s="170">
        <v>0</v>
      </c>
      <c r="N136" s="155">
        <v>0</v>
      </c>
      <c r="O136" s="155">
        <v>0</v>
      </c>
      <c r="P136" s="155" t="s">
        <v>2533</v>
      </c>
      <c r="Q136" s="155" t="s">
        <v>2534</v>
      </c>
      <c r="R136" s="155">
        <v>26</v>
      </c>
      <c r="S136" s="170">
        <v>3040.44</v>
      </c>
    </row>
    <row r="137" spans="1:19" x14ac:dyDescent="0.25">
      <c r="A137" s="156" t="s">
        <v>109</v>
      </c>
      <c r="B137" s="156" t="s">
        <v>1674</v>
      </c>
      <c r="C137" s="156">
        <v>3670</v>
      </c>
      <c r="D137" s="156" t="s">
        <v>2438</v>
      </c>
      <c r="E137" s="156" t="s">
        <v>1677</v>
      </c>
      <c r="F137" s="156">
        <v>521001</v>
      </c>
      <c r="G137" s="156" t="s">
        <v>2299</v>
      </c>
      <c r="H137" s="156" t="s">
        <v>1778</v>
      </c>
      <c r="I137" s="156" t="s">
        <v>91</v>
      </c>
      <c r="J137" s="156" t="s">
        <v>94</v>
      </c>
      <c r="K137" s="156"/>
      <c r="L137" s="156">
        <v>0</v>
      </c>
      <c r="M137" s="171">
        <v>0</v>
      </c>
      <c r="N137" s="156">
        <v>0</v>
      </c>
      <c r="O137" s="156">
        <v>0</v>
      </c>
      <c r="P137" s="156" t="s">
        <v>2535</v>
      </c>
      <c r="Q137" s="156" t="s">
        <v>2536</v>
      </c>
      <c r="R137" s="156">
        <v>26</v>
      </c>
      <c r="S137" s="171">
        <v>3040.44</v>
      </c>
    </row>
    <row r="138" spans="1:19" x14ac:dyDescent="0.25">
      <c r="A138" s="155" t="s">
        <v>109</v>
      </c>
      <c r="B138" s="155" t="s">
        <v>1596</v>
      </c>
      <c r="C138" s="155">
        <v>1000</v>
      </c>
      <c r="D138" s="155" t="s">
        <v>2537</v>
      </c>
      <c r="E138" s="155" t="s">
        <v>1975</v>
      </c>
      <c r="F138" s="155">
        <v>240199</v>
      </c>
      <c r="G138" s="155" t="s">
        <v>2538</v>
      </c>
      <c r="H138" s="155">
        <v>1</v>
      </c>
      <c r="I138" s="155" t="s">
        <v>94</v>
      </c>
      <c r="J138" s="155" t="s">
        <v>94</v>
      </c>
      <c r="K138" s="155"/>
      <c r="L138" s="155">
        <v>0</v>
      </c>
      <c r="M138" s="170">
        <v>0</v>
      </c>
      <c r="N138" s="155">
        <v>0</v>
      </c>
      <c r="O138" s="155">
        <v>0</v>
      </c>
      <c r="P138" s="155" t="s">
        <v>2286</v>
      </c>
      <c r="Q138" s="155" t="s">
        <v>2287</v>
      </c>
      <c r="R138" s="155">
        <v>26</v>
      </c>
      <c r="S138" s="170">
        <v>3040.44</v>
      </c>
    </row>
    <row r="139" spans="1:19" x14ac:dyDescent="0.25">
      <c r="A139" s="156" t="s">
        <v>109</v>
      </c>
      <c r="B139" s="156" t="s">
        <v>353</v>
      </c>
      <c r="C139" s="156" t="s">
        <v>377</v>
      </c>
      <c r="D139" s="156" t="s">
        <v>2539</v>
      </c>
      <c r="E139" s="156" t="s">
        <v>2540</v>
      </c>
      <c r="F139" s="156">
        <v>260101</v>
      </c>
      <c r="G139" s="156" t="s">
        <v>105</v>
      </c>
      <c r="H139" s="156">
        <v>4</v>
      </c>
      <c r="I139" s="156" t="s">
        <v>94</v>
      </c>
      <c r="J139" s="156" t="s">
        <v>94</v>
      </c>
      <c r="K139" s="156" t="s">
        <v>276</v>
      </c>
      <c r="L139" s="156">
        <v>25</v>
      </c>
      <c r="M139" s="171">
        <v>2923.5</v>
      </c>
      <c r="N139" s="156">
        <v>0</v>
      </c>
      <c r="O139" s="156">
        <v>25</v>
      </c>
      <c r="P139" s="156" t="s">
        <v>2292</v>
      </c>
      <c r="Q139" s="156" t="s">
        <v>2293</v>
      </c>
      <c r="R139" s="156">
        <v>25</v>
      </c>
      <c r="S139" s="171">
        <v>2923.5</v>
      </c>
    </row>
    <row r="140" spans="1:19" x14ac:dyDescent="0.25">
      <c r="A140" s="155" t="s">
        <v>109</v>
      </c>
      <c r="B140" s="155" t="s">
        <v>353</v>
      </c>
      <c r="C140" s="155">
        <v>2040</v>
      </c>
      <c r="D140" s="155" t="s">
        <v>2541</v>
      </c>
      <c r="E140" s="155" t="s">
        <v>406</v>
      </c>
      <c r="F140" s="155">
        <v>260101</v>
      </c>
      <c r="G140" s="155" t="s">
        <v>105</v>
      </c>
      <c r="H140" s="155">
        <v>1</v>
      </c>
      <c r="I140" s="155" t="s">
        <v>94</v>
      </c>
      <c r="J140" s="155" t="s">
        <v>94</v>
      </c>
      <c r="K140" s="155"/>
      <c r="L140" s="155">
        <v>0</v>
      </c>
      <c r="M140" s="170">
        <v>0</v>
      </c>
      <c r="N140" s="155">
        <v>0</v>
      </c>
      <c r="O140" s="155">
        <v>0</v>
      </c>
      <c r="P140" s="155" t="s">
        <v>2292</v>
      </c>
      <c r="Q140" s="155" t="s">
        <v>2293</v>
      </c>
      <c r="R140" s="155">
        <v>25</v>
      </c>
      <c r="S140" s="170">
        <v>2923.5</v>
      </c>
    </row>
    <row r="141" spans="1:19" x14ac:dyDescent="0.25">
      <c r="A141" s="156" t="s">
        <v>109</v>
      </c>
      <c r="B141" s="156" t="s">
        <v>270</v>
      </c>
      <c r="C141" s="156">
        <v>3301</v>
      </c>
      <c r="D141" s="156" t="s">
        <v>208</v>
      </c>
      <c r="E141" s="156" t="s">
        <v>207</v>
      </c>
      <c r="F141" s="156">
        <v>420101</v>
      </c>
      <c r="G141" s="156" t="s">
        <v>114</v>
      </c>
      <c r="H141" s="156">
        <v>1</v>
      </c>
      <c r="I141" s="156" t="s">
        <v>94</v>
      </c>
      <c r="J141" s="156" t="s">
        <v>94</v>
      </c>
      <c r="K141" s="156"/>
      <c r="L141" s="156">
        <v>0</v>
      </c>
      <c r="M141" s="171">
        <v>0</v>
      </c>
      <c r="N141" s="156">
        <v>0</v>
      </c>
      <c r="O141" s="156">
        <v>0</v>
      </c>
      <c r="P141" s="156" t="s">
        <v>2505</v>
      </c>
      <c r="Q141" s="156" t="s">
        <v>2336</v>
      </c>
      <c r="R141" s="156">
        <v>25</v>
      </c>
      <c r="S141" s="171">
        <v>2923.5</v>
      </c>
    </row>
    <row r="142" spans="1:19" x14ac:dyDescent="0.25">
      <c r="A142" s="155" t="s">
        <v>109</v>
      </c>
      <c r="B142" s="155" t="s">
        <v>347</v>
      </c>
      <c r="C142" s="155">
        <v>2131</v>
      </c>
      <c r="D142" s="155" t="s">
        <v>2474</v>
      </c>
      <c r="E142" s="155" t="s">
        <v>467</v>
      </c>
      <c r="F142" s="155">
        <v>231402</v>
      </c>
      <c r="G142" s="155" t="s">
        <v>119</v>
      </c>
      <c r="H142" s="155">
        <v>2</v>
      </c>
      <c r="I142" s="155" t="s">
        <v>91</v>
      </c>
      <c r="J142" s="155" t="s">
        <v>94</v>
      </c>
      <c r="K142" s="155"/>
      <c r="L142" s="155">
        <v>0</v>
      </c>
      <c r="M142" s="170">
        <v>0</v>
      </c>
      <c r="N142" s="155">
        <v>0</v>
      </c>
      <c r="O142" s="155">
        <v>0</v>
      </c>
      <c r="P142" s="155" t="s">
        <v>2542</v>
      </c>
      <c r="Q142" s="155" t="s">
        <v>2543</v>
      </c>
      <c r="R142" s="155">
        <v>25</v>
      </c>
      <c r="S142" s="170">
        <v>2923.5</v>
      </c>
    </row>
    <row r="143" spans="1:19" x14ac:dyDescent="0.25">
      <c r="A143" s="156" t="s">
        <v>109</v>
      </c>
      <c r="B143" s="156" t="s">
        <v>265</v>
      </c>
      <c r="C143" s="156">
        <v>6128</v>
      </c>
      <c r="D143" s="156" t="s">
        <v>2544</v>
      </c>
      <c r="E143" s="156" t="s">
        <v>2545</v>
      </c>
      <c r="F143" s="156">
        <v>513801</v>
      </c>
      <c r="G143" s="156" t="s">
        <v>2320</v>
      </c>
      <c r="H143" s="156" t="s">
        <v>269</v>
      </c>
      <c r="I143" s="156" t="s">
        <v>91</v>
      </c>
      <c r="J143" s="156" t="s">
        <v>94</v>
      </c>
      <c r="K143" s="156"/>
      <c r="L143" s="156">
        <v>0</v>
      </c>
      <c r="M143" s="171">
        <v>0</v>
      </c>
      <c r="N143" s="156">
        <v>0</v>
      </c>
      <c r="O143" s="156">
        <v>0</v>
      </c>
      <c r="P143" s="156"/>
      <c r="Q143" s="156"/>
      <c r="R143" s="156">
        <v>25</v>
      </c>
      <c r="S143" s="171">
        <v>2923.5</v>
      </c>
    </row>
    <row r="144" spans="1:19" x14ac:dyDescent="0.25">
      <c r="A144" s="155" t="s">
        <v>109</v>
      </c>
      <c r="B144" s="155" t="s">
        <v>1196</v>
      </c>
      <c r="C144" s="155">
        <v>1113</v>
      </c>
      <c r="D144" s="155" t="s">
        <v>129</v>
      </c>
      <c r="E144" s="155" t="s">
        <v>128</v>
      </c>
      <c r="F144" s="155">
        <v>270101</v>
      </c>
      <c r="G144" s="155" t="s">
        <v>2313</v>
      </c>
      <c r="H144" s="155">
        <v>1</v>
      </c>
      <c r="I144" s="155" t="s">
        <v>94</v>
      </c>
      <c r="J144" s="155" t="s">
        <v>94</v>
      </c>
      <c r="K144" s="155"/>
      <c r="L144" s="155">
        <v>0</v>
      </c>
      <c r="M144" s="170">
        <v>0</v>
      </c>
      <c r="N144" s="155">
        <v>0</v>
      </c>
      <c r="O144" s="155">
        <v>0</v>
      </c>
      <c r="P144" s="155" t="s">
        <v>2526</v>
      </c>
      <c r="Q144" s="155" t="s">
        <v>2527</v>
      </c>
      <c r="R144" s="155">
        <v>25</v>
      </c>
      <c r="S144" s="170">
        <v>2923.5</v>
      </c>
    </row>
    <row r="145" spans="1:19" x14ac:dyDescent="0.25">
      <c r="A145" s="156" t="s">
        <v>109</v>
      </c>
      <c r="B145" s="156" t="s">
        <v>1196</v>
      </c>
      <c r="C145" s="156">
        <v>1113</v>
      </c>
      <c r="D145" s="156" t="s">
        <v>129</v>
      </c>
      <c r="E145" s="156" t="s">
        <v>128</v>
      </c>
      <c r="F145" s="156">
        <v>270101</v>
      </c>
      <c r="G145" s="156" t="s">
        <v>2313</v>
      </c>
      <c r="H145" s="156">
        <v>3</v>
      </c>
      <c r="I145" s="156" t="s">
        <v>94</v>
      </c>
      <c r="J145" s="156" t="s">
        <v>94</v>
      </c>
      <c r="K145" s="156"/>
      <c r="L145" s="156">
        <v>0</v>
      </c>
      <c r="M145" s="171">
        <v>0</v>
      </c>
      <c r="N145" s="156">
        <v>0</v>
      </c>
      <c r="O145" s="156">
        <v>0</v>
      </c>
      <c r="P145" s="156" t="s">
        <v>2546</v>
      </c>
      <c r="Q145" s="156" t="s">
        <v>2547</v>
      </c>
      <c r="R145" s="156">
        <v>25</v>
      </c>
      <c r="S145" s="171">
        <v>2923.5</v>
      </c>
    </row>
    <row r="146" spans="1:19" x14ac:dyDescent="0.25">
      <c r="A146" s="155" t="s">
        <v>109</v>
      </c>
      <c r="B146" s="155" t="s">
        <v>1196</v>
      </c>
      <c r="C146" s="155">
        <v>1001</v>
      </c>
      <c r="D146" s="155" t="s">
        <v>170</v>
      </c>
      <c r="E146" s="155" t="s">
        <v>235</v>
      </c>
      <c r="F146" s="155">
        <v>279999</v>
      </c>
      <c r="G146" s="155" t="s">
        <v>2313</v>
      </c>
      <c r="H146" s="155">
        <v>3</v>
      </c>
      <c r="I146" s="155" t="s">
        <v>94</v>
      </c>
      <c r="J146" s="155" t="s">
        <v>94</v>
      </c>
      <c r="K146" s="155"/>
      <c r="L146" s="155">
        <v>0</v>
      </c>
      <c r="M146" s="170">
        <v>0</v>
      </c>
      <c r="N146" s="155">
        <v>0</v>
      </c>
      <c r="O146" s="155">
        <v>0</v>
      </c>
      <c r="P146" s="155" t="s">
        <v>2314</v>
      </c>
      <c r="Q146" s="155" t="s">
        <v>2315</v>
      </c>
      <c r="R146" s="155">
        <v>25</v>
      </c>
      <c r="S146" s="170">
        <v>2923.5</v>
      </c>
    </row>
    <row r="147" spans="1:19" x14ac:dyDescent="0.25">
      <c r="A147" s="156" t="s">
        <v>109</v>
      </c>
      <c r="B147" s="156" t="s">
        <v>945</v>
      </c>
      <c r="C147" s="156">
        <v>2130</v>
      </c>
      <c r="D147" s="156" t="s">
        <v>104</v>
      </c>
      <c r="E147" s="156" t="s">
        <v>1078</v>
      </c>
      <c r="F147" s="156">
        <v>130101</v>
      </c>
      <c r="G147" s="156" t="s">
        <v>2259</v>
      </c>
      <c r="H147" s="156">
        <v>1</v>
      </c>
      <c r="I147" s="156" t="s">
        <v>94</v>
      </c>
      <c r="J147" s="156" t="s">
        <v>94</v>
      </c>
      <c r="K147" s="156"/>
      <c r="L147" s="156">
        <v>0</v>
      </c>
      <c r="M147" s="171">
        <v>0</v>
      </c>
      <c r="N147" s="156">
        <v>0</v>
      </c>
      <c r="O147" s="156">
        <v>0</v>
      </c>
      <c r="P147" s="156" t="s">
        <v>2509</v>
      </c>
      <c r="Q147" s="156" t="s">
        <v>2510</v>
      </c>
      <c r="R147" s="156">
        <v>25</v>
      </c>
      <c r="S147" s="171">
        <v>2923.5</v>
      </c>
    </row>
    <row r="148" spans="1:19" x14ac:dyDescent="0.25">
      <c r="A148" s="155" t="s">
        <v>109</v>
      </c>
      <c r="B148" s="155" t="s">
        <v>884</v>
      </c>
      <c r="C148" s="155">
        <v>1010</v>
      </c>
      <c r="D148" s="155" t="s">
        <v>2288</v>
      </c>
      <c r="E148" s="155" t="s">
        <v>903</v>
      </c>
      <c r="F148" s="155">
        <v>310599</v>
      </c>
      <c r="G148" s="155" t="s">
        <v>2289</v>
      </c>
      <c r="H148" s="155">
        <v>1</v>
      </c>
      <c r="I148" s="155" t="s">
        <v>94</v>
      </c>
      <c r="J148" s="155" t="s">
        <v>94</v>
      </c>
      <c r="K148" s="155"/>
      <c r="L148" s="155">
        <v>0</v>
      </c>
      <c r="M148" s="170">
        <v>0</v>
      </c>
      <c r="N148" s="155">
        <v>0</v>
      </c>
      <c r="O148" s="155">
        <v>0</v>
      </c>
      <c r="P148" s="155" t="s">
        <v>2548</v>
      </c>
      <c r="Q148" s="155" t="s">
        <v>2549</v>
      </c>
      <c r="R148" s="155">
        <v>25</v>
      </c>
      <c r="S148" s="170">
        <v>2923.5</v>
      </c>
    </row>
    <row r="149" spans="1:19" x14ac:dyDescent="0.25">
      <c r="A149" s="156" t="s">
        <v>109</v>
      </c>
      <c r="B149" s="156" t="s">
        <v>884</v>
      </c>
      <c r="C149" s="156">
        <v>1010</v>
      </c>
      <c r="D149" s="156" t="s">
        <v>2288</v>
      </c>
      <c r="E149" s="156" t="s">
        <v>903</v>
      </c>
      <c r="F149" s="156">
        <v>310599</v>
      </c>
      <c r="G149" s="156" t="s">
        <v>2289</v>
      </c>
      <c r="H149" s="156">
        <v>4</v>
      </c>
      <c r="I149" s="156" t="s">
        <v>94</v>
      </c>
      <c r="J149" s="156" t="s">
        <v>94</v>
      </c>
      <c r="K149" s="156"/>
      <c r="L149" s="156">
        <v>0</v>
      </c>
      <c r="M149" s="171">
        <v>0</v>
      </c>
      <c r="N149" s="156">
        <v>0</v>
      </c>
      <c r="O149" s="156">
        <v>0</v>
      </c>
      <c r="P149" s="156" t="s">
        <v>2550</v>
      </c>
      <c r="Q149" s="156" t="s">
        <v>2551</v>
      </c>
      <c r="R149" s="156">
        <v>25</v>
      </c>
      <c r="S149" s="171">
        <v>2923.5</v>
      </c>
    </row>
    <row r="150" spans="1:19" x14ac:dyDescent="0.25">
      <c r="A150" s="155" t="s">
        <v>109</v>
      </c>
      <c r="B150" s="155" t="s">
        <v>1648</v>
      </c>
      <c r="C150" s="155">
        <v>3105</v>
      </c>
      <c r="D150" s="155" t="s">
        <v>2373</v>
      </c>
      <c r="E150" s="155" t="s">
        <v>1666</v>
      </c>
      <c r="F150" s="155">
        <v>520401</v>
      </c>
      <c r="G150" s="155" t="s">
        <v>2299</v>
      </c>
      <c r="H150" s="155">
        <v>1</v>
      </c>
      <c r="I150" s="155" t="s">
        <v>94</v>
      </c>
      <c r="J150" s="155" t="s">
        <v>94</v>
      </c>
      <c r="K150" s="155"/>
      <c r="L150" s="155">
        <v>0</v>
      </c>
      <c r="M150" s="170">
        <v>0</v>
      </c>
      <c r="N150" s="155">
        <v>0</v>
      </c>
      <c r="O150" s="155">
        <v>0</v>
      </c>
      <c r="P150" s="155" t="s">
        <v>2374</v>
      </c>
      <c r="Q150" s="155" t="s">
        <v>2375</v>
      </c>
      <c r="R150" s="155">
        <v>25</v>
      </c>
      <c r="S150" s="170">
        <v>2923.5</v>
      </c>
    </row>
    <row r="151" spans="1:19" x14ac:dyDescent="0.25">
      <c r="A151" s="156" t="s">
        <v>109</v>
      </c>
      <c r="B151" s="156" t="s">
        <v>1648</v>
      </c>
      <c r="C151" s="156">
        <v>3060</v>
      </c>
      <c r="D151" s="156" t="s">
        <v>2552</v>
      </c>
      <c r="E151" s="156" t="s">
        <v>1663</v>
      </c>
      <c r="F151" s="156">
        <v>521301</v>
      </c>
      <c r="G151" s="156" t="s">
        <v>2299</v>
      </c>
      <c r="H151" s="156" t="s">
        <v>1778</v>
      </c>
      <c r="I151" s="156" t="s">
        <v>91</v>
      </c>
      <c r="J151" s="156" t="s">
        <v>94</v>
      </c>
      <c r="K151" s="156"/>
      <c r="L151" s="156">
        <v>0</v>
      </c>
      <c r="M151" s="171">
        <v>0</v>
      </c>
      <c r="N151" s="156">
        <v>0</v>
      </c>
      <c r="O151" s="156">
        <v>0</v>
      </c>
      <c r="P151" s="156" t="s">
        <v>2516</v>
      </c>
      <c r="Q151" s="156" t="s">
        <v>2517</v>
      </c>
      <c r="R151" s="156">
        <v>25</v>
      </c>
      <c r="S151" s="171">
        <v>2923.5</v>
      </c>
    </row>
    <row r="152" spans="1:19" x14ac:dyDescent="0.25">
      <c r="A152" s="155" t="s">
        <v>109</v>
      </c>
      <c r="B152" s="155" t="s">
        <v>1687</v>
      </c>
      <c r="C152" s="155">
        <v>3650</v>
      </c>
      <c r="D152" s="155" t="s">
        <v>2403</v>
      </c>
      <c r="E152" s="155" t="s">
        <v>1695</v>
      </c>
      <c r="F152" s="155">
        <v>521101</v>
      </c>
      <c r="G152" s="155" t="s">
        <v>2299</v>
      </c>
      <c r="H152" s="155" t="s">
        <v>1783</v>
      </c>
      <c r="I152" s="155" t="s">
        <v>91</v>
      </c>
      <c r="J152" s="155" t="s">
        <v>94</v>
      </c>
      <c r="K152" s="155"/>
      <c r="L152" s="155">
        <v>0</v>
      </c>
      <c r="M152" s="170">
        <v>0</v>
      </c>
      <c r="N152" s="155">
        <v>0</v>
      </c>
      <c r="O152" s="155">
        <v>0</v>
      </c>
      <c r="P152" s="155" t="s">
        <v>2404</v>
      </c>
      <c r="Q152" s="155" t="s">
        <v>2405</v>
      </c>
      <c r="R152" s="155">
        <v>25</v>
      </c>
      <c r="S152" s="170">
        <v>2923.5</v>
      </c>
    </row>
    <row r="153" spans="1:19" x14ac:dyDescent="0.25">
      <c r="A153" s="156" t="s">
        <v>109</v>
      </c>
      <c r="B153" s="156" t="s">
        <v>1648</v>
      </c>
      <c r="C153" s="156">
        <v>3060</v>
      </c>
      <c r="D153" s="156" t="s">
        <v>2552</v>
      </c>
      <c r="E153" s="156" t="s">
        <v>1663</v>
      </c>
      <c r="F153" s="156">
        <v>521301</v>
      </c>
      <c r="G153" s="156" t="s">
        <v>2299</v>
      </c>
      <c r="H153" s="156" t="s">
        <v>1783</v>
      </c>
      <c r="I153" s="156" t="s">
        <v>91</v>
      </c>
      <c r="J153" s="156" t="s">
        <v>94</v>
      </c>
      <c r="K153" s="156"/>
      <c r="L153" s="156">
        <v>0</v>
      </c>
      <c r="M153" s="171">
        <v>0</v>
      </c>
      <c r="N153" s="156">
        <v>0</v>
      </c>
      <c r="O153" s="156">
        <v>0</v>
      </c>
      <c r="P153" s="156" t="s">
        <v>2516</v>
      </c>
      <c r="Q153" s="156" t="s">
        <v>2517</v>
      </c>
      <c r="R153" s="156">
        <v>25</v>
      </c>
      <c r="S153" s="171">
        <v>2923.5</v>
      </c>
    </row>
    <row r="154" spans="1:19" x14ac:dyDescent="0.25">
      <c r="A154" s="155" t="s">
        <v>109</v>
      </c>
      <c r="B154" s="155" t="s">
        <v>1743</v>
      </c>
      <c r="C154" s="155">
        <v>3250</v>
      </c>
      <c r="D154" s="155" t="s">
        <v>2553</v>
      </c>
      <c r="E154" s="155" t="s">
        <v>2554</v>
      </c>
      <c r="F154" s="155">
        <v>131314</v>
      </c>
      <c r="G154" s="155" t="s">
        <v>2259</v>
      </c>
      <c r="H154" s="155">
        <v>1</v>
      </c>
      <c r="I154" s="155" t="s">
        <v>94</v>
      </c>
      <c r="J154" s="155" t="s">
        <v>94</v>
      </c>
      <c r="K154" s="155"/>
      <c r="L154" s="155">
        <v>0</v>
      </c>
      <c r="M154" s="170">
        <v>0</v>
      </c>
      <c r="N154" s="155">
        <v>0</v>
      </c>
      <c r="O154" s="155">
        <v>0</v>
      </c>
      <c r="P154" s="155" t="s">
        <v>2555</v>
      </c>
      <c r="Q154" s="155" t="s">
        <v>2556</v>
      </c>
      <c r="R154" s="155">
        <v>24</v>
      </c>
      <c r="S154" s="170">
        <v>2806.56</v>
      </c>
    </row>
    <row r="155" spans="1:19" x14ac:dyDescent="0.25">
      <c r="A155" s="156" t="s">
        <v>109</v>
      </c>
      <c r="B155" s="156" t="s">
        <v>353</v>
      </c>
      <c r="C155" s="156">
        <v>1107</v>
      </c>
      <c r="D155" s="156" t="s">
        <v>138</v>
      </c>
      <c r="E155" s="156" t="s">
        <v>356</v>
      </c>
      <c r="F155" s="156">
        <v>260101</v>
      </c>
      <c r="G155" s="156" t="s">
        <v>105</v>
      </c>
      <c r="H155" s="156">
        <v>1</v>
      </c>
      <c r="I155" s="156" t="s">
        <v>94</v>
      </c>
      <c r="J155" s="156" t="s">
        <v>94</v>
      </c>
      <c r="K155" s="156"/>
      <c r="L155" s="156">
        <v>0</v>
      </c>
      <c r="M155" s="171">
        <v>0</v>
      </c>
      <c r="N155" s="156">
        <v>0</v>
      </c>
      <c r="O155" s="156">
        <v>0</v>
      </c>
      <c r="P155" s="156" t="s">
        <v>2557</v>
      </c>
      <c r="Q155" s="156" t="s">
        <v>2558</v>
      </c>
      <c r="R155" s="156">
        <v>24</v>
      </c>
      <c r="S155" s="171">
        <v>2806.56</v>
      </c>
    </row>
    <row r="156" spans="1:19" x14ac:dyDescent="0.25">
      <c r="A156" s="155" t="s">
        <v>109</v>
      </c>
      <c r="B156" s="155" t="s">
        <v>353</v>
      </c>
      <c r="C156" s="155">
        <v>2030</v>
      </c>
      <c r="D156" s="155" t="s">
        <v>2559</v>
      </c>
      <c r="E156" s="155" t="s">
        <v>402</v>
      </c>
      <c r="F156" s="155">
        <v>260101</v>
      </c>
      <c r="G156" s="155" t="s">
        <v>105</v>
      </c>
      <c r="H156" s="155">
        <v>2</v>
      </c>
      <c r="I156" s="155" t="s">
        <v>94</v>
      </c>
      <c r="J156" s="155" t="s">
        <v>94</v>
      </c>
      <c r="K156" s="155"/>
      <c r="L156" s="155">
        <v>0</v>
      </c>
      <c r="M156" s="170">
        <v>0</v>
      </c>
      <c r="N156" s="155">
        <v>0</v>
      </c>
      <c r="O156" s="155">
        <v>0</v>
      </c>
      <c r="P156" s="155" t="s">
        <v>2560</v>
      </c>
      <c r="Q156" s="155" t="s">
        <v>2561</v>
      </c>
      <c r="R156" s="155">
        <v>24</v>
      </c>
      <c r="S156" s="170">
        <v>2806.56</v>
      </c>
    </row>
    <row r="157" spans="1:19" x14ac:dyDescent="0.25">
      <c r="A157" s="156" t="s">
        <v>109</v>
      </c>
      <c r="B157" s="156" t="s">
        <v>270</v>
      </c>
      <c r="C157" s="156">
        <v>4431</v>
      </c>
      <c r="D157" s="156" t="s">
        <v>2562</v>
      </c>
      <c r="E157" s="156" t="s">
        <v>294</v>
      </c>
      <c r="F157" s="156">
        <v>422704</v>
      </c>
      <c r="G157" s="156" t="s">
        <v>114</v>
      </c>
      <c r="H157" s="156">
        <v>1</v>
      </c>
      <c r="I157" s="156" t="s">
        <v>94</v>
      </c>
      <c r="J157" s="156" t="s">
        <v>94</v>
      </c>
      <c r="K157" s="156" t="s">
        <v>276</v>
      </c>
      <c r="L157" s="156">
        <v>24</v>
      </c>
      <c r="M157" s="171">
        <v>2806.56</v>
      </c>
      <c r="N157" s="156">
        <v>0</v>
      </c>
      <c r="O157" s="156">
        <v>24</v>
      </c>
      <c r="P157" s="156" t="s">
        <v>2323</v>
      </c>
      <c r="Q157" s="156" t="s">
        <v>2324</v>
      </c>
      <c r="R157" s="156">
        <v>24</v>
      </c>
      <c r="S157" s="171">
        <v>2806.56</v>
      </c>
    </row>
    <row r="158" spans="1:19" x14ac:dyDescent="0.25">
      <c r="A158" s="155" t="s">
        <v>109</v>
      </c>
      <c r="B158" s="155" t="s">
        <v>347</v>
      </c>
      <c r="C158" s="155">
        <v>1102</v>
      </c>
      <c r="D158" s="155" t="s">
        <v>2563</v>
      </c>
      <c r="E158" s="155" t="s">
        <v>421</v>
      </c>
      <c r="F158" s="155">
        <v>231301</v>
      </c>
      <c r="G158" s="155" t="s">
        <v>119</v>
      </c>
      <c r="H158" s="155">
        <v>16</v>
      </c>
      <c r="I158" s="155" t="s">
        <v>94</v>
      </c>
      <c r="J158" s="155" t="s">
        <v>94</v>
      </c>
      <c r="K158" s="155"/>
      <c r="L158" s="155">
        <v>0</v>
      </c>
      <c r="M158" s="170">
        <v>0</v>
      </c>
      <c r="N158" s="155">
        <v>0</v>
      </c>
      <c r="O158" s="155">
        <v>0</v>
      </c>
      <c r="P158" s="155" t="s">
        <v>2451</v>
      </c>
      <c r="Q158" s="155" t="s">
        <v>2452</v>
      </c>
      <c r="R158" s="155">
        <v>24</v>
      </c>
      <c r="S158" s="170">
        <v>2806.56</v>
      </c>
    </row>
    <row r="159" spans="1:19" x14ac:dyDescent="0.25">
      <c r="A159" s="156" t="s">
        <v>109</v>
      </c>
      <c r="B159" s="156" t="s">
        <v>347</v>
      </c>
      <c r="C159" s="156">
        <v>2122</v>
      </c>
      <c r="D159" s="156" t="s">
        <v>2564</v>
      </c>
      <c r="E159" s="156" t="s">
        <v>464</v>
      </c>
      <c r="F159" s="156">
        <v>231401</v>
      </c>
      <c r="G159" s="156" t="s">
        <v>119</v>
      </c>
      <c r="H159" s="156">
        <v>1</v>
      </c>
      <c r="I159" s="156" t="s">
        <v>91</v>
      </c>
      <c r="J159" s="156" t="s">
        <v>94</v>
      </c>
      <c r="K159" s="156"/>
      <c r="L159" s="156">
        <v>0</v>
      </c>
      <c r="M159" s="171">
        <v>0</v>
      </c>
      <c r="N159" s="156">
        <v>0</v>
      </c>
      <c r="O159" s="156">
        <v>0</v>
      </c>
      <c r="P159" s="156" t="s">
        <v>2565</v>
      </c>
      <c r="Q159" s="156" t="s">
        <v>2566</v>
      </c>
      <c r="R159" s="156">
        <v>24</v>
      </c>
      <c r="S159" s="171">
        <v>2806.56</v>
      </c>
    </row>
    <row r="160" spans="1:19" x14ac:dyDescent="0.25">
      <c r="A160" s="155" t="s">
        <v>109</v>
      </c>
      <c r="B160" s="155" t="s">
        <v>945</v>
      </c>
      <c r="C160" s="155">
        <v>2120</v>
      </c>
      <c r="D160" s="155" t="s">
        <v>103</v>
      </c>
      <c r="E160" s="155" t="s">
        <v>1083</v>
      </c>
      <c r="F160" s="155">
        <v>130101</v>
      </c>
      <c r="G160" s="155" t="s">
        <v>2259</v>
      </c>
      <c r="H160" s="155">
        <v>2</v>
      </c>
      <c r="I160" s="155" t="s">
        <v>94</v>
      </c>
      <c r="J160" s="155" t="s">
        <v>94</v>
      </c>
      <c r="K160" s="155"/>
      <c r="L160" s="155">
        <v>0</v>
      </c>
      <c r="M160" s="170">
        <v>0</v>
      </c>
      <c r="N160" s="155">
        <v>0</v>
      </c>
      <c r="O160" s="155">
        <v>0</v>
      </c>
      <c r="P160" s="155" t="s">
        <v>2509</v>
      </c>
      <c r="Q160" s="155" t="s">
        <v>2510</v>
      </c>
      <c r="R160" s="155">
        <v>24</v>
      </c>
      <c r="S160" s="170">
        <v>2806.56</v>
      </c>
    </row>
    <row r="161" spans="1:19" x14ac:dyDescent="0.25">
      <c r="A161" s="156" t="s">
        <v>109</v>
      </c>
      <c r="B161" s="156" t="s">
        <v>1743</v>
      </c>
      <c r="C161" s="156">
        <v>2090</v>
      </c>
      <c r="D161" s="156" t="s">
        <v>2567</v>
      </c>
      <c r="E161" s="156" t="s">
        <v>1773</v>
      </c>
      <c r="F161" s="156">
        <v>310599</v>
      </c>
      <c r="G161" s="156" t="s">
        <v>2289</v>
      </c>
      <c r="H161" s="156">
        <v>1</v>
      </c>
      <c r="I161" s="156" t="s">
        <v>94</v>
      </c>
      <c r="J161" s="156" t="s">
        <v>94</v>
      </c>
      <c r="K161" s="156"/>
      <c r="L161" s="156">
        <v>0</v>
      </c>
      <c r="M161" s="171">
        <v>0</v>
      </c>
      <c r="N161" s="156">
        <v>0</v>
      </c>
      <c r="O161" s="156">
        <v>0</v>
      </c>
      <c r="P161" s="156" t="s">
        <v>2568</v>
      </c>
      <c r="Q161" s="156" t="s">
        <v>2569</v>
      </c>
      <c r="R161" s="156">
        <v>24</v>
      </c>
      <c r="S161" s="171">
        <v>2806.56</v>
      </c>
    </row>
    <row r="162" spans="1:19" x14ac:dyDescent="0.25">
      <c r="A162" s="155" t="s">
        <v>109</v>
      </c>
      <c r="B162" s="155" t="s">
        <v>1633</v>
      </c>
      <c r="C162" s="155">
        <v>4210</v>
      </c>
      <c r="D162" s="155" t="s">
        <v>2570</v>
      </c>
      <c r="E162" s="155" t="s">
        <v>1791</v>
      </c>
      <c r="F162" s="155">
        <v>520301</v>
      </c>
      <c r="G162" s="155" t="s">
        <v>2299</v>
      </c>
      <c r="H162" s="155">
        <v>1</v>
      </c>
      <c r="I162" s="155" t="s">
        <v>94</v>
      </c>
      <c r="J162" s="155" t="s">
        <v>94</v>
      </c>
      <c r="K162" s="155"/>
      <c r="L162" s="155">
        <v>0</v>
      </c>
      <c r="M162" s="170">
        <v>0</v>
      </c>
      <c r="N162" s="155">
        <v>0</v>
      </c>
      <c r="O162" s="155">
        <v>0</v>
      </c>
      <c r="P162" s="155" t="s">
        <v>2303</v>
      </c>
      <c r="Q162" s="155" t="s">
        <v>2304</v>
      </c>
      <c r="R162" s="155">
        <v>24</v>
      </c>
      <c r="S162" s="170">
        <v>2806.56</v>
      </c>
    </row>
    <row r="163" spans="1:19" x14ac:dyDescent="0.25">
      <c r="A163" s="156" t="s">
        <v>109</v>
      </c>
      <c r="B163" s="156" t="s">
        <v>863</v>
      </c>
      <c r="C163" s="156">
        <v>3810</v>
      </c>
      <c r="D163" s="156" t="s">
        <v>2571</v>
      </c>
      <c r="E163" s="156" t="s">
        <v>2572</v>
      </c>
      <c r="F163" s="156">
        <v>540199</v>
      </c>
      <c r="G163" s="156" t="s">
        <v>176</v>
      </c>
      <c r="H163" s="156">
        <v>1</v>
      </c>
      <c r="I163" s="156" t="s">
        <v>94</v>
      </c>
      <c r="J163" s="156" t="s">
        <v>94</v>
      </c>
      <c r="K163" s="156"/>
      <c r="L163" s="156">
        <v>0</v>
      </c>
      <c r="M163" s="171">
        <v>0</v>
      </c>
      <c r="N163" s="156">
        <v>0</v>
      </c>
      <c r="O163" s="156">
        <v>0</v>
      </c>
      <c r="P163" s="156" t="s">
        <v>2351</v>
      </c>
      <c r="Q163" s="156" t="s">
        <v>2352</v>
      </c>
      <c r="R163" s="156">
        <v>24</v>
      </c>
      <c r="S163" s="171">
        <v>2806.56</v>
      </c>
    </row>
    <row r="164" spans="1:19" x14ac:dyDescent="0.25">
      <c r="A164" s="155" t="s">
        <v>109</v>
      </c>
      <c r="B164" s="155" t="s">
        <v>2573</v>
      </c>
      <c r="C164" s="155">
        <v>1500</v>
      </c>
      <c r="D164" s="155" t="s">
        <v>2574</v>
      </c>
      <c r="E164" s="155" t="s">
        <v>2575</v>
      </c>
      <c r="F164" s="155">
        <v>240199</v>
      </c>
      <c r="G164" s="155" t="s">
        <v>2538</v>
      </c>
      <c r="H164" s="155">
        <v>1</v>
      </c>
      <c r="I164" s="155" t="s">
        <v>94</v>
      </c>
      <c r="J164" s="155" t="s">
        <v>94</v>
      </c>
      <c r="K164" s="155"/>
      <c r="L164" s="155">
        <v>0</v>
      </c>
      <c r="M164" s="170">
        <v>0</v>
      </c>
      <c r="N164" s="155">
        <v>0</v>
      </c>
      <c r="O164" s="155">
        <v>0</v>
      </c>
      <c r="P164" s="155" t="s">
        <v>2576</v>
      </c>
      <c r="Q164" s="155" t="s">
        <v>2577</v>
      </c>
      <c r="R164" s="155">
        <v>24</v>
      </c>
      <c r="S164" s="170">
        <v>2806.56</v>
      </c>
    </row>
    <row r="165" spans="1:19" x14ac:dyDescent="0.25">
      <c r="A165" s="156" t="s">
        <v>109</v>
      </c>
      <c r="B165" s="156" t="s">
        <v>353</v>
      </c>
      <c r="C165" s="156" t="s">
        <v>377</v>
      </c>
      <c r="D165" s="156" t="s">
        <v>2539</v>
      </c>
      <c r="E165" s="156" t="s">
        <v>2540</v>
      </c>
      <c r="F165" s="156">
        <v>260101</v>
      </c>
      <c r="G165" s="156" t="s">
        <v>105</v>
      </c>
      <c r="H165" s="156">
        <v>1</v>
      </c>
      <c r="I165" s="156" t="s">
        <v>94</v>
      </c>
      <c r="J165" s="156" t="s">
        <v>94</v>
      </c>
      <c r="K165" s="156" t="s">
        <v>276</v>
      </c>
      <c r="L165" s="156">
        <v>23</v>
      </c>
      <c r="M165" s="171">
        <v>2689.62</v>
      </c>
      <c r="N165" s="156">
        <v>0</v>
      </c>
      <c r="O165" s="156">
        <v>23</v>
      </c>
      <c r="P165" s="156" t="s">
        <v>2292</v>
      </c>
      <c r="Q165" s="156" t="s">
        <v>2293</v>
      </c>
      <c r="R165" s="156">
        <v>23</v>
      </c>
      <c r="S165" s="171">
        <v>2689.62</v>
      </c>
    </row>
    <row r="166" spans="1:19" x14ac:dyDescent="0.25">
      <c r="A166" s="155" t="s">
        <v>109</v>
      </c>
      <c r="B166" s="155" t="s">
        <v>353</v>
      </c>
      <c r="C166" s="155">
        <v>1500</v>
      </c>
      <c r="D166" s="155" t="s">
        <v>2578</v>
      </c>
      <c r="E166" s="155" t="s">
        <v>2579</v>
      </c>
      <c r="F166" s="155">
        <v>260399</v>
      </c>
      <c r="G166" s="155" t="s">
        <v>105</v>
      </c>
      <c r="H166" s="155">
        <v>0</v>
      </c>
      <c r="I166" s="155" t="s">
        <v>94</v>
      </c>
      <c r="J166" s="155" t="s">
        <v>94</v>
      </c>
      <c r="K166" s="155"/>
      <c r="L166" s="155">
        <v>0</v>
      </c>
      <c r="M166" s="170">
        <v>0</v>
      </c>
      <c r="N166" s="155">
        <v>0</v>
      </c>
      <c r="O166" s="155">
        <v>0</v>
      </c>
      <c r="P166" s="155" t="s">
        <v>2580</v>
      </c>
      <c r="Q166" s="155" t="s">
        <v>2581</v>
      </c>
      <c r="R166" s="155">
        <v>23</v>
      </c>
      <c r="S166" s="170">
        <v>2689.62</v>
      </c>
    </row>
    <row r="167" spans="1:19" x14ac:dyDescent="0.25">
      <c r="A167" s="156" t="s">
        <v>109</v>
      </c>
      <c r="B167" s="156" t="s">
        <v>353</v>
      </c>
      <c r="C167" s="156">
        <v>2030</v>
      </c>
      <c r="D167" s="156" t="s">
        <v>2559</v>
      </c>
      <c r="E167" s="156" t="s">
        <v>402</v>
      </c>
      <c r="F167" s="156">
        <v>260101</v>
      </c>
      <c r="G167" s="156" t="s">
        <v>105</v>
      </c>
      <c r="H167" s="156">
        <v>1</v>
      </c>
      <c r="I167" s="156" t="s">
        <v>94</v>
      </c>
      <c r="J167" s="156" t="s">
        <v>94</v>
      </c>
      <c r="K167" s="156"/>
      <c r="L167" s="156">
        <v>0</v>
      </c>
      <c r="M167" s="171">
        <v>0</v>
      </c>
      <c r="N167" s="156">
        <v>0</v>
      </c>
      <c r="O167" s="156">
        <v>0</v>
      </c>
      <c r="P167" s="156" t="s">
        <v>2560</v>
      </c>
      <c r="Q167" s="156" t="s">
        <v>2561</v>
      </c>
      <c r="R167" s="156">
        <v>23</v>
      </c>
      <c r="S167" s="171">
        <v>2689.62</v>
      </c>
    </row>
    <row r="168" spans="1:19" x14ac:dyDescent="0.25">
      <c r="A168" s="155" t="s">
        <v>109</v>
      </c>
      <c r="B168" s="155" t="s">
        <v>270</v>
      </c>
      <c r="C168" s="155">
        <v>4411</v>
      </c>
      <c r="D168" s="155" t="s">
        <v>2582</v>
      </c>
      <c r="E168" s="155" t="s">
        <v>311</v>
      </c>
      <c r="F168" s="155">
        <v>420101</v>
      </c>
      <c r="G168" s="155" t="s">
        <v>114</v>
      </c>
      <c r="H168" s="155">
        <v>1</v>
      </c>
      <c r="I168" s="155" t="s">
        <v>94</v>
      </c>
      <c r="J168" s="155" t="s">
        <v>94</v>
      </c>
      <c r="K168" s="155"/>
      <c r="L168" s="155">
        <v>0</v>
      </c>
      <c r="M168" s="170">
        <v>0</v>
      </c>
      <c r="N168" s="155">
        <v>0</v>
      </c>
      <c r="O168" s="155">
        <v>0</v>
      </c>
      <c r="P168" s="155" t="s">
        <v>2524</v>
      </c>
      <c r="Q168" s="155" t="s">
        <v>2525</v>
      </c>
      <c r="R168" s="155">
        <v>23</v>
      </c>
      <c r="S168" s="170">
        <v>2689.62</v>
      </c>
    </row>
    <row r="169" spans="1:19" x14ac:dyDescent="0.25">
      <c r="A169" s="156" t="s">
        <v>109</v>
      </c>
      <c r="B169" s="156" t="s">
        <v>270</v>
      </c>
      <c r="C169" s="156">
        <v>1101</v>
      </c>
      <c r="D169" s="156" t="s">
        <v>113</v>
      </c>
      <c r="E169" s="156" t="s">
        <v>178</v>
      </c>
      <c r="F169" s="156">
        <v>420101</v>
      </c>
      <c r="G169" s="156" t="s">
        <v>114</v>
      </c>
      <c r="H169" s="156">
        <v>4</v>
      </c>
      <c r="I169" s="156" t="s">
        <v>94</v>
      </c>
      <c r="J169" s="156" t="s">
        <v>94</v>
      </c>
      <c r="K169" s="156" t="s">
        <v>276</v>
      </c>
      <c r="L169" s="156">
        <v>23</v>
      </c>
      <c r="M169" s="171">
        <v>2689.62</v>
      </c>
      <c r="N169" s="156">
        <v>0</v>
      </c>
      <c r="O169" s="156">
        <v>23</v>
      </c>
      <c r="P169" s="156" t="s">
        <v>2505</v>
      </c>
      <c r="Q169" s="156" t="s">
        <v>2336</v>
      </c>
      <c r="R169" s="156">
        <v>23</v>
      </c>
      <c r="S169" s="171">
        <v>2689.62</v>
      </c>
    </row>
    <row r="170" spans="1:19" x14ac:dyDescent="0.25">
      <c r="A170" s="155" t="s">
        <v>109</v>
      </c>
      <c r="B170" s="155" t="s">
        <v>347</v>
      </c>
      <c r="C170" s="155">
        <v>1102</v>
      </c>
      <c r="D170" s="155" t="s">
        <v>2563</v>
      </c>
      <c r="E170" s="155" t="s">
        <v>421</v>
      </c>
      <c r="F170" s="155">
        <v>231301</v>
      </c>
      <c r="G170" s="155" t="s">
        <v>119</v>
      </c>
      <c r="H170" s="155">
        <v>7</v>
      </c>
      <c r="I170" s="155" t="s">
        <v>94</v>
      </c>
      <c r="J170" s="155" t="s">
        <v>94</v>
      </c>
      <c r="K170" s="155"/>
      <c r="L170" s="155">
        <v>0</v>
      </c>
      <c r="M170" s="170">
        <v>0</v>
      </c>
      <c r="N170" s="155">
        <v>0</v>
      </c>
      <c r="O170" s="155">
        <v>0</v>
      </c>
      <c r="P170" s="155" t="s">
        <v>2454</v>
      </c>
      <c r="Q170" s="155" t="s">
        <v>2455</v>
      </c>
      <c r="R170" s="155">
        <v>23</v>
      </c>
      <c r="S170" s="170">
        <v>2689.62</v>
      </c>
    </row>
    <row r="171" spans="1:19" x14ac:dyDescent="0.25">
      <c r="A171" s="156" t="s">
        <v>109</v>
      </c>
      <c r="B171" s="156" t="s">
        <v>265</v>
      </c>
      <c r="C171" s="156">
        <v>6127</v>
      </c>
      <c r="D171" s="156" t="s">
        <v>2583</v>
      </c>
      <c r="E171" s="156" t="s">
        <v>2584</v>
      </c>
      <c r="F171" s="156">
        <v>513801</v>
      </c>
      <c r="G171" s="156" t="s">
        <v>2320</v>
      </c>
      <c r="H171" s="156" t="s">
        <v>269</v>
      </c>
      <c r="I171" s="156" t="s">
        <v>91</v>
      </c>
      <c r="J171" s="156" t="s">
        <v>94</v>
      </c>
      <c r="K171" s="156"/>
      <c r="L171" s="156">
        <v>0</v>
      </c>
      <c r="M171" s="171">
        <v>0</v>
      </c>
      <c r="N171" s="156">
        <v>0</v>
      </c>
      <c r="O171" s="156">
        <v>0</v>
      </c>
      <c r="P171" s="156"/>
      <c r="Q171" s="156"/>
      <c r="R171" s="156">
        <v>23</v>
      </c>
      <c r="S171" s="171">
        <v>2689.62</v>
      </c>
    </row>
    <row r="172" spans="1:19" x14ac:dyDescent="0.25">
      <c r="A172" s="155" t="s">
        <v>109</v>
      </c>
      <c r="B172" s="155" t="s">
        <v>1196</v>
      </c>
      <c r="C172" s="155">
        <v>1001</v>
      </c>
      <c r="D172" s="155" t="s">
        <v>170</v>
      </c>
      <c r="E172" s="155" t="s">
        <v>235</v>
      </c>
      <c r="F172" s="155">
        <v>279999</v>
      </c>
      <c r="G172" s="155" t="s">
        <v>2313</v>
      </c>
      <c r="H172" s="155">
        <v>5</v>
      </c>
      <c r="I172" s="155" t="s">
        <v>91</v>
      </c>
      <c r="J172" s="155" t="s">
        <v>94</v>
      </c>
      <c r="K172" s="155"/>
      <c r="L172" s="155">
        <v>0</v>
      </c>
      <c r="M172" s="170">
        <v>0</v>
      </c>
      <c r="N172" s="155">
        <v>0</v>
      </c>
      <c r="O172" s="155">
        <v>0</v>
      </c>
      <c r="P172" s="155" t="s">
        <v>2314</v>
      </c>
      <c r="Q172" s="155" t="s">
        <v>2315</v>
      </c>
      <c r="R172" s="155">
        <v>23</v>
      </c>
      <c r="S172" s="170">
        <v>2689.62</v>
      </c>
    </row>
    <row r="173" spans="1:19" x14ac:dyDescent="0.25">
      <c r="A173" s="156" t="s">
        <v>109</v>
      </c>
      <c r="B173" s="156" t="s">
        <v>887</v>
      </c>
      <c r="C173" s="156">
        <v>2100</v>
      </c>
      <c r="D173" s="156" t="s">
        <v>2585</v>
      </c>
      <c r="E173" s="156" t="s">
        <v>900</v>
      </c>
      <c r="F173" s="156">
        <v>340199</v>
      </c>
      <c r="G173" s="156" t="s">
        <v>2586</v>
      </c>
      <c r="H173" s="156">
        <v>1</v>
      </c>
      <c r="I173" s="156" t="s">
        <v>94</v>
      </c>
      <c r="J173" s="156" t="s">
        <v>94</v>
      </c>
      <c r="K173" s="156"/>
      <c r="L173" s="156">
        <v>0</v>
      </c>
      <c r="M173" s="171">
        <v>0</v>
      </c>
      <c r="N173" s="156">
        <v>0</v>
      </c>
      <c r="O173" s="156">
        <v>0</v>
      </c>
      <c r="P173" s="156" t="s">
        <v>2568</v>
      </c>
      <c r="Q173" s="156" t="s">
        <v>2569</v>
      </c>
      <c r="R173" s="156">
        <v>23</v>
      </c>
      <c r="S173" s="171">
        <v>2689.62</v>
      </c>
    </row>
    <row r="174" spans="1:19" x14ac:dyDescent="0.25">
      <c r="A174" s="155" t="s">
        <v>109</v>
      </c>
      <c r="B174" s="155" t="s">
        <v>1271</v>
      </c>
      <c r="C174" s="155">
        <v>1110</v>
      </c>
      <c r="D174" s="155" t="s">
        <v>143</v>
      </c>
      <c r="E174" s="155" t="s">
        <v>237</v>
      </c>
      <c r="F174" s="155">
        <v>231304</v>
      </c>
      <c r="G174" s="155" t="s">
        <v>119</v>
      </c>
      <c r="H174" s="155">
        <v>1</v>
      </c>
      <c r="I174" s="155" t="s">
        <v>94</v>
      </c>
      <c r="J174" s="155" t="s">
        <v>94</v>
      </c>
      <c r="K174" s="155"/>
      <c r="L174" s="155">
        <v>0</v>
      </c>
      <c r="M174" s="170">
        <v>0</v>
      </c>
      <c r="N174" s="155">
        <v>0</v>
      </c>
      <c r="O174" s="155">
        <v>0</v>
      </c>
      <c r="P174" s="155" t="s">
        <v>2587</v>
      </c>
      <c r="Q174" s="155" t="s">
        <v>2588</v>
      </c>
      <c r="R174" s="155">
        <v>23</v>
      </c>
      <c r="S174" s="170">
        <v>2689.62</v>
      </c>
    </row>
    <row r="175" spans="1:19" x14ac:dyDescent="0.25">
      <c r="A175" s="156" t="s">
        <v>109</v>
      </c>
      <c r="B175" s="156" t="s">
        <v>1271</v>
      </c>
      <c r="C175" s="156">
        <v>1110</v>
      </c>
      <c r="D175" s="156" t="s">
        <v>143</v>
      </c>
      <c r="E175" s="156" t="s">
        <v>237</v>
      </c>
      <c r="F175" s="156">
        <v>231304</v>
      </c>
      <c r="G175" s="156" t="s">
        <v>119</v>
      </c>
      <c r="H175" s="156">
        <v>2</v>
      </c>
      <c r="I175" s="156" t="s">
        <v>94</v>
      </c>
      <c r="J175" s="156" t="s">
        <v>94</v>
      </c>
      <c r="K175" s="156"/>
      <c r="L175" s="156">
        <v>0</v>
      </c>
      <c r="M175" s="171">
        <v>0</v>
      </c>
      <c r="N175" s="156">
        <v>0</v>
      </c>
      <c r="O175" s="156">
        <v>0</v>
      </c>
      <c r="P175" s="156" t="s">
        <v>2587</v>
      </c>
      <c r="Q175" s="156" t="s">
        <v>2588</v>
      </c>
      <c r="R175" s="156">
        <v>23</v>
      </c>
      <c r="S175" s="171">
        <v>2689.62</v>
      </c>
    </row>
    <row r="176" spans="1:19" x14ac:dyDescent="0.25">
      <c r="A176" s="155" t="s">
        <v>109</v>
      </c>
      <c r="B176" s="155" t="s">
        <v>1633</v>
      </c>
      <c r="C176" s="155">
        <v>3270</v>
      </c>
      <c r="D176" s="155" t="s">
        <v>2589</v>
      </c>
      <c r="E176" s="155" t="s">
        <v>1787</v>
      </c>
      <c r="F176" s="155">
        <v>520301</v>
      </c>
      <c r="G176" s="155" t="s">
        <v>2299</v>
      </c>
      <c r="H176" s="155" t="s">
        <v>1778</v>
      </c>
      <c r="I176" s="155" t="s">
        <v>91</v>
      </c>
      <c r="J176" s="155" t="s">
        <v>94</v>
      </c>
      <c r="K176" s="155"/>
      <c r="L176" s="155">
        <v>0</v>
      </c>
      <c r="M176" s="170">
        <v>0</v>
      </c>
      <c r="N176" s="155">
        <v>0</v>
      </c>
      <c r="O176" s="155">
        <v>0</v>
      </c>
      <c r="P176" s="155" t="s">
        <v>2486</v>
      </c>
      <c r="Q176" s="155" t="s">
        <v>2487</v>
      </c>
      <c r="R176" s="155">
        <v>23</v>
      </c>
      <c r="S176" s="170">
        <v>2689.62</v>
      </c>
    </row>
    <row r="177" spans="1:19" x14ac:dyDescent="0.25">
      <c r="A177" s="156" t="s">
        <v>109</v>
      </c>
      <c r="B177" s="156" t="s">
        <v>1633</v>
      </c>
      <c r="C177" s="156">
        <v>3280</v>
      </c>
      <c r="D177" s="156" t="s">
        <v>2590</v>
      </c>
      <c r="E177" s="156" t="s">
        <v>1789</v>
      </c>
      <c r="F177" s="156">
        <v>520301</v>
      </c>
      <c r="G177" s="156" t="s">
        <v>2299</v>
      </c>
      <c r="H177" s="156" t="s">
        <v>1778</v>
      </c>
      <c r="I177" s="156" t="s">
        <v>91</v>
      </c>
      <c r="J177" s="156" t="s">
        <v>94</v>
      </c>
      <c r="K177" s="156"/>
      <c r="L177" s="156">
        <v>0</v>
      </c>
      <c r="M177" s="171">
        <v>0</v>
      </c>
      <c r="N177" s="156">
        <v>0</v>
      </c>
      <c r="O177" s="156">
        <v>0</v>
      </c>
      <c r="P177" s="156" t="s">
        <v>2486</v>
      </c>
      <c r="Q177" s="156" t="s">
        <v>2487</v>
      </c>
      <c r="R177" s="156">
        <v>23</v>
      </c>
      <c r="S177" s="171">
        <v>2689.62</v>
      </c>
    </row>
    <row r="178" spans="1:19" x14ac:dyDescent="0.25">
      <c r="A178" s="155" t="s">
        <v>109</v>
      </c>
      <c r="B178" s="155" t="s">
        <v>1633</v>
      </c>
      <c r="C178" s="155">
        <v>4290</v>
      </c>
      <c r="D178" s="155" t="s">
        <v>2591</v>
      </c>
      <c r="E178" s="155" t="s">
        <v>1798</v>
      </c>
      <c r="F178" s="155">
        <v>520303</v>
      </c>
      <c r="G178" s="155" t="s">
        <v>2299</v>
      </c>
      <c r="H178" s="155" t="s">
        <v>1778</v>
      </c>
      <c r="I178" s="155" t="s">
        <v>91</v>
      </c>
      <c r="J178" s="155" t="s">
        <v>94</v>
      </c>
      <c r="K178" s="155"/>
      <c r="L178" s="155">
        <v>0</v>
      </c>
      <c r="M178" s="170">
        <v>0</v>
      </c>
      <c r="N178" s="155">
        <v>0</v>
      </c>
      <c r="O178" s="155">
        <v>0</v>
      </c>
      <c r="P178" s="155" t="s">
        <v>2469</v>
      </c>
      <c r="Q178" s="155" t="s">
        <v>2470</v>
      </c>
      <c r="R178" s="155">
        <v>23</v>
      </c>
      <c r="S178" s="170">
        <v>2689.62</v>
      </c>
    </row>
    <row r="179" spans="1:19" x14ac:dyDescent="0.25">
      <c r="A179" s="156" t="s">
        <v>109</v>
      </c>
      <c r="B179" s="156" t="s">
        <v>2573</v>
      </c>
      <c r="C179" s="156">
        <v>1500</v>
      </c>
      <c r="D179" s="156" t="s">
        <v>2574</v>
      </c>
      <c r="E179" s="156" t="s">
        <v>2575</v>
      </c>
      <c r="F179" s="156">
        <v>240199</v>
      </c>
      <c r="G179" s="156" t="s">
        <v>2538</v>
      </c>
      <c r="H179" s="156">
        <v>2</v>
      </c>
      <c r="I179" s="156" t="s">
        <v>94</v>
      </c>
      <c r="J179" s="156" t="s">
        <v>94</v>
      </c>
      <c r="K179" s="156"/>
      <c r="L179" s="156">
        <v>0</v>
      </c>
      <c r="M179" s="171">
        <v>0</v>
      </c>
      <c r="N179" s="156">
        <v>0</v>
      </c>
      <c r="O179" s="156">
        <v>0</v>
      </c>
      <c r="P179" s="156" t="s">
        <v>2576</v>
      </c>
      <c r="Q179" s="156" t="s">
        <v>2577</v>
      </c>
      <c r="R179" s="156">
        <v>23</v>
      </c>
      <c r="S179" s="171">
        <v>2689.62</v>
      </c>
    </row>
    <row r="180" spans="1:19" x14ac:dyDescent="0.25">
      <c r="A180" s="155" t="s">
        <v>109</v>
      </c>
      <c r="B180" s="155" t="s">
        <v>1743</v>
      </c>
      <c r="C180" s="155">
        <v>3310</v>
      </c>
      <c r="D180" s="155" t="s">
        <v>2592</v>
      </c>
      <c r="E180" s="155" t="s">
        <v>2593</v>
      </c>
      <c r="F180" s="155">
        <v>310505</v>
      </c>
      <c r="G180" s="155" t="s">
        <v>2289</v>
      </c>
      <c r="H180" s="155">
        <v>1</v>
      </c>
      <c r="I180" s="155" t="s">
        <v>94</v>
      </c>
      <c r="J180" s="155" t="s">
        <v>94</v>
      </c>
      <c r="K180" s="155"/>
      <c r="L180" s="155">
        <v>0</v>
      </c>
      <c r="M180" s="170">
        <v>0</v>
      </c>
      <c r="N180" s="155">
        <v>0</v>
      </c>
      <c r="O180" s="155">
        <v>0</v>
      </c>
      <c r="P180" s="155" t="s">
        <v>2555</v>
      </c>
      <c r="Q180" s="155" t="s">
        <v>2556</v>
      </c>
      <c r="R180" s="155">
        <v>22</v>
      </c>
      <c r="S180" s="170">
        <v>2572.6799999999998</v>
      </c>
    </row>
    <row r="181" spans="1:19" x14ac:dyDescent="0.25">
      <c r="A181" s="156" t="s">
        <v>109</v>
      </c>
      <c r="B181" s="156" t="s">
        <v>353</v>
      </c>
      <c r="C181" s="156" t="s">
        <v>363</v>
      </c>
      <c r="D181" s="156" t="s">
        <v>2594</v>
      </c>
      <c r="E181" s="156" t="s">
        <v>365</v>
      </c>
      <c r="F181" s="156">
        <v>260101</v>
      </c>
      <c r="G181" s="156" t="s">
        <v>105</v>
      </c>
      <c r="H181" s="156">
        <v>3</v>
      </c>
      <c r="I181" s="156" t="s">
        <v>94</v>
      </c>
      <c r="J181" s="156" t="s">
        <v>94</v>
      </c>
      <c r="K181" s="156" t="s">
        <v>276</v>
      </c>
      <c r="L181" s="156">
        <v>22</v>
      </c>
      <c r="M181" s="171">
        <v>2572.6799999999998</v>
      </c>
      <c r="N181" s="156">
        <v>0</v>
      </c>
      <c r="O181" s="156">
        <v>22</v>
      </c>
      <c r="P181" s="156" t="s">
        <v>2557</v>
      </c>
      <c r="Q181" s="156" t="s">
        <v>2558</v>
      </c>
      <c r="R181" s="156">
        <v>22</v>
      </c>
      <c r="S181" s="171">
        <v>2572.6799999999998</v>
      </c>
    </row>
    <row r="182" spans="1:19" x14ac:dyDescent="0.25">
      <c r="A182" s="155" t="s">
        <v>109</v>
      </c>
      <c r="B182" s="155" t="s">
        <v>353</v>
      </c>
      <c r="C182" s="155" t="s">
        <v>377</v>
      </c>
      <c r="D182" s="155" t="s">
        <v>2539</v>
      </c>
      <c r="E182" s="155" t="s">
        <v>2540</v>
      </c>
      <c r="F182" s="155">
        <v>260101</v>
      </c>
      <c r="G182" s="155" t="s">
        <v>105</v>
      </c>
      <c r="H182" s="155">
        <v>2</v>
      </c>
      <c r="I182" s="155" t="s">
        <v>94</v>
      </c>
      <c r="J182" s="155" t="s">
        <v>94</v>
      </c>
      <c r="K182" s="155" t="s">
        <v>276</v>
      </c>
      <c r="L182" s="155">
        <v>22</v>
      </c>
      <c r="M182" s="170">
        <v>2572.6799999999998</v>
      </c>
      <c r="N182" s="155">
        <v>0</v>
      </c>
      <c r="O182" s="155">
        <v>22</v>
      </c>
      <c r="P182" s="155" t="s">
        <v>2292</v>
      </c>
      <c r="Q182" s="155" t="s">
        <v>2293</v>
      </c>
      <c r="R182" s="155">
        <v>22</v>
      </c>
      <c r="S182" s="170">
        <v>2572.6799999999998</v>
      </c>
    </row>
    <row r="183" spans="1:19" x14ac:dyDescent="0.25">
      <c r="A183" s="156" t="s">
        <v>109</v>
      </c>
      <c r="B183" s="156" t="s">
        <v>277</v>
      </c>
      <c r="C183" s="156">
        <v>1101</v>
      </c>
      <c r="D183" s="156" t="s">
        <v>141</v>
      </c>
      <c r="E183" s="156" t="s">
        <v>140</v>
      </c>
      <c r="F183" s="156">
        <v>451101</v>
      </c>
      <c r="G183" s="156" t="s">
        <v>2282</v>
      </c>
      <c r="H183" s="156">
        <v>3</v>
      </c>
      <c r="I183" s="156" t="s">
        <v>94</v>
      </c>
      <c r="J183" s="156" t="s">
        <v>94</v>
      </c>
      <c r="K183" s="156"/>
      <c r="L183" s="156">
        <v>0</v>
      </c>
      <c r="M183" s="171">
        <v>0</v>
      </c>
      <c r="N183" s="156">
        <v>0</v>
      </c>
      <c r="O183" s="156">
        <v>0</v>
      </c>
      <c r="P183" s="156" t="s">
        <v>2371</v>
      </c>
      <c r="Q183" s="156" t="s">
        <v>2372</v>
      </c>
      <c r="R183" s="156">
        <v>22</v>
      </c>
      <c r="S183" s="171">
        <v>2572.6799999999998</v>
      </c>
    </row>
    <row r="184" spans="1:19" x14ac:dyDescent="0.25">
      <c r="A184" s="155" t="s">
        <v>109</v>
      </c>
      <c r="B184" s="155" t="s">
        <v>347</v>
      </c>
      <c r="C184" s="155">
        <v>1102</v>
      </c>
      <c r="D184" s="155" t="s">
        <v>2563</v>
      </c>
      <c r="E184" s="155" t="s">
        <v>421</v>
      </c>
      <c r="F184" s="155">
        <v>231301</v>
      </c>
      <c r="G184" s="155" t="s">
        <v>119</v>
      </c>
      <c r="H184" s="155">
        <v>5</v>
      </c>
      <c r="I184" s="155" t="s">
        <v>94</v>
      </c>
      <c r="J184" s="155" t="s">
        <v>94</v>
      </c>
      <c r="K184" s="155"/>
      <c r="L184" s="155">
        <v>0</v>
      </c>
      <c r="M184" s="170">
        <v>0</v>
      </c>
      <c r="N184" s="155">
        <v>0</v>
      </c>
      <c r="O184" s="155">
        <v>0</v>
      </c>
      <c r="P184" s="155" t="s">
        <v>2454</v>
      </c>
      <c r="Q184" s="155" t="s">
        <v>2455</v>
      </c>
      <c r="R184" s="155">
        <v>22</v>
      </c>
      <c r="S184" s="170">
        <v>2572.6799999999998</v>
      </c>
    </row>
    <row r="185" spans="1:19" x14ac:dyDescent="0.25">
      <c r="A185" s="156" t="s">
        <v>109</v>
      </c>
      <c r="B185" s="156" t="s">
        <v>1196</v>
      </c>
      <c r="C185" s="156">
        <v>1113</v>
      </c>
      <c r="D185" s="156" t="s">
        <v>129</v>
      </c>
      <c r="E185" s="156" t="s">
        <v>128</v>
      </c>
      <c r="F185" s="156">
        <v>270101</v>
      </c>
      <c r="G185" s="156" t="s">
        <v>2313</v>
      </c>
      <c r="H185" s="156">
        <v>2</v>
      </c>
      <c r="I185" s="156" t="s">
        <v>94</v>
      </c>
      <c r="J185" s="156" t="s">
        <v>94</v>
      </c>
      <c r="K185" s="156"/>
      <c r="L185" s="156">
        <v>0</v>
      </c>
      <c r="M185" s="171">
        <v>0</v>
      </c>
      <c r="N185" s="156">
        <v>0</v>
      </c>
      <c r="O185" s="156">
        <v>0</v>
      </c>
      <c r="P185" s="156" t="s">
        <v>2546</v>
      </c>
      <c r="Q185" s="156" t="s">
        <v>2547</v>
      </c>
      <c r="R185" s="156">
        <v>22</v>
      </c>
      <c r="S185" s="171">
        <v>2572.6799999999998</v>
      </c>
    </row>
    <row r="186" spans="1:19" x14ac:dyDescent="0.25">
      <c r="A186" s="155" t="s">
        <v>109</v>
      </c>
      <c r="B186" s="155" t="s">
        <v>1015</v>
      </c>
      <c r="C186" s="155">
        <v>3100</v>
      </c>
      <c r="D186" s="155" t="s">
        <v>2479</v>
      </c>
      <c r="E186" s="155" t="s">
        <v>2480</v>
      </c>
      <c r="F186" s="155">
        <v>131210</v>
      </c>
      <c r="G186" s="155" t="s">
        <v>2259</v>
      </c>
      <c r="H186" s="155">
        <v>2</v>
      </c>
      <c r="I186" s="155" t="s">
        <v>94</v>
      </c>
      <c r="J186" s="155" t="s">
        <v>94</v>
      </c>
      <c r="K186" s="155" t="s">
        <v>2595</v>
      </c>
      <c r="L186" s="155">
        <v>0</v>
      </c>
      <c r="M186" s="170">
        <v>0</v>
      </c>
      <c r="N186" s="155">
        <v>0</v>
      </c>
      <c r="O186" s="155">
        <v>0</v>
      </c>
      <c r="P186" s="155" t="s">
        <v>2275</v>
      </c>
      <c r="Q186" s="155" t="s">
        <v>2276</v>
      </c>
      <c r="R186" s="155">
        <v>22</v>
      </c>
      <c r="S186" s="170">
        <v>2572.6799999999998</v>
      </c>
    </row>
    <row r="187" spans="1:19" x14ac:dyDescent="0.25">
      <c r="A187" s="156" t="s">
        <v>109</v>
      </c>
      <c r="B187" s="156" t="s">
        <v>1015</v>
      </c>
      <c r="C187" s="156">
        <v>3650</v>
      </c>
      <c r="D187" s="156" t="s">
        <v>2492</v>
      </c>
      <c r="E187" s="156" t="s">
        <v>2493</v>
      </c>
      <c r="F187" s="156">
        <v>131202</v>
      </c>
      <c r="G187" s="156" t="s">
        <v>2259</v>
      </c>
      <c r="H187" s="156">
        <v>2</v>
      </c>
      <c r="I187" s="156" t="s">
        <v>94</v>
      </c>
      <c r="J187" s="156" t="s">
        <v>94</v>
      </c>
      <c r="K187" s="156"/>
      <c r="L187" s="156">
        <v>0</v>
      </c>
      <c r="M187" s="171">
        <v>0</v>
      </c>
      <c r="N187" s="156">
        <v>0</v>
      </c>
      <c r="O187" s="156">
        <v>0</v>
      </c>
      <c r="P187" s="156" t="s">
        <v>2495</v>
      </c>
      <c r="Q187" s="156" t="s">
        <v>2496</v>
      </c>
      <c r="R187" s="156">
        <v>22</v>
      </c>
      <c r="S187" s="171">
        <v>2572.6799999999998</v>
      </c>
    </row>
    <row r="188" spans="1:19" x14ac:dyDescent="0.25">
      <c r="A188" s="155" t="s">
        <v>109</v>
      </c>
      <c r="B188" s="155" t="s">
        <v>1015</v>
      </c>
      <c r="C188" s="155">
        <v>4200</v>
      </c>
      <c r="D188" s="155" t="s">
        <v>2596</v>
      </c>
      <c r="E188" s="155" t="s">
        <v>1017</v>
      </c>
      <c r="F188" s="155">
        <v>131210</v>
      </c>
      <c r="G188" s="155" t="s">
        <v>2259</v>
      </c>
      <c r="H188" s="155">
        <v>1</v>
      </c>
      <c r="I188" s="155" t="s">
        <v>94</v>
      </c>
      <c r="J188" s="155" t="s">
        <v>94</v>
      </c>
      <c r="K188" s="155" t="s">
        <v>2595</v>
      </c>
      <c r="L188" s="155">
        <v>0</v>
      </c>
      <c r="M188" s="170">
        <v>0</v>
      </c>
      <c r="N188" s="155">
        <v>0</v>
      </c>
      <c r="O188" s="155">
        <v>0</v>
      </c>
      <c r="P188" s="155" t="s">
        <v>2597</v>
      </c>
      <c r="Q188" s="155" t="s">
        <v>2598</v>
      </c>
      <c r="R188" s="155">
        <v>22</v>
      </c>
      <c r="S188" s="170">
        <v>2572.6799999999998</v>
      </c>
    </row>
    <row r="189" spans="1:19" x14ac:dyDescent="0.25">
      <c r="A189" s="156" t="s">
        <v>109</v>
      </c>
      <c r="B189" s="156" t="s">
        <v>1012</v>
      </c>
      <c r="C189" s="156">
        <v>3260</v>
      </c>
      <c r="D189" s="156" t="s">
        <v>2390</v>
      </c>
      <c r="E189" s="156" t="s">
        <v>2391</v>
      </c>
      <c r="F189" s="156">
        <v>131315</v>
      </c>
      <c r="G189" s="156" t="s">
        <v>2259</v>
      </c>
      <c r="H189" s="156">
        <v>2</v>
      </c>
      <c r="I189" s="156" t="s">
        <v>94</v>
      </c>
      <c r="J189" s="156" t="s">
        <v>94</v>
      </c>
      <c r="K189" s="156"/>
      <c r="L189" s="156">
        <v>0</v>
      </c>
      <c r="M189" s="171">
        <v>0</v>
      </c>
      <c r="N189" s="156">
        <v>0</v>
      </c>
      <c r="O189" s="156">
        <v>0</v>
      </c>
      <c r="P189" s="156" t="s">
        <v>2495</v>
      </c>
      <c r="Q189" s="156" t="s">
        <v>2496</v>
      </c>
      <c r="R189" s="156">
        <v>22</v>
      </c>
      <c r="S189" s="171">
        <v>2572.6799999999998</v>
      </c>
    </row>
    <row r="190" spans="1:19" x14ac:dyDescent="0.25">
      <c r="A190" s="155" t="s">
        <v>109</v>
      </c>
      <c r="B190" s="155" t="s">
        <v>863</v>
      </c>
      <c r="C190" s="155">
        <v>2112</v>
      </c>
      <c r="D190" s="155" t="s">
        <v>238</v>
      </c>
      <c r="E190" s="155" t="s">
        <v>876</v>
      </c>
      <c r="F190" s="155">
        <v>540102</v>
      </c>
      <c r="G190" s="155" t="s">
        <v>176</v>
      </c>
      <c r="H190" s="155">
        <v>2</v>
      </c>
      <c r="I190" s="155" t="s">
        <v>94</v>
      </c>
      <c r="J190" s="155" t="s">
        <v>94</v>
      </c>
      <c r="K190" s="155"/>
      <c r="L190" s="155">
        <v>0</v>
      </c>
      <c r="M190" s="170">
        <v>0</v>
      </c>
      <c r="N190" s="155">
        <v>0</v>
      </c>
      <c r="O190" s="155">
        <v>0</v>
      </c>
      <c r="P190" s="155" t="s">
        <v>2484</v>
      </c>
      <c r="Q190" s="155" t="s">
        <v>2409</v>
      </c>
      <c r="R190" s="155">
        <v>22</v>
      </c>
      <c r="S190" s="170">
        <v>2572.6799999999998</v>
      </c>
    </row>
    <row r="191" spans="1:19" x14ac:dyDescent="0.25">
      <c r="A191" s="156" t="s">
        <v>109</v>
      </c>
      <c r="B191" s="156" t="s">
        <v>1687</v>
      </c>
      <c r="C191" s="156">
        <v>3680</v>
      </c>
      <c r="D191" s="156" t="s">
        <v>2488</v>
      </c>
      <c r="E191" s="156" t="s">
        <v>1698</v>
      </c>
      <c r="F191" s="156">
        <v>521003</v>
      </c>
      <c r="G191" s="156" t="s">
        <v>2299</v>
      </c>
      <c r="H191" s="156">
        <v>1</v>
      </c>
      <c r="I191" s="156" t="s">
        <v>94</v>
      </c>
      <c r="J191" s="156" t="s">
        <v>94</v>
      </c>
      <c r="K191" s="156"/>
      <c r="L191" s="156">
        <v>0</v>
      </c>
      <c r="M191" s="171">
        <v>0</v>
      </c>
      <c r="N191" s="156">
        <v>0</v>
      </c>
      <c r="O191" s="156">
        <v>0</v>
      </c>
      <c r="P191" s="156" t="s">
        <v>2489</v>
      </c>
      <c r="Q191" s="156" t="s">
        <v>2490</v>
      </c>
      <c r="R191" s="156">
        <v>22</v>
      </c>
      <c r="S191" s="171">
        <v>2572.6799999999998</v>
      </c>
    </row>
    <row r="192" spans="1:19" x14ac:dyDescent="0.25">
      <c r="A192" s="155" t="s">
        <v>109</v>
      </c>
      <c r="B192" s="155" t="s">
        <v>1687</v>
      </c>
      <c r="C192" s="155">
        <v>3610</v>
      </c>
      <c r="D192" s="155" t="s">
        <v>2599</v>
      </c>
      <c r="E192" s="155" t="s">
        <v>1692</v>
      </c>
      <c r="F192" s="155">
        <v>521301</v>
      </c>
      <c r="G192" s="155" t="s">
        <v>2299</v>
      </c>
      <c r="H192" s="155" t="s">
        <v>1778</v>
      </c>
      <c r="I192" s="155" t="s">
        <v>91</v>
      </c>
      <c r="J192" s="155" t="s">
        <v>94</v>
      </c>
      <c r="K192" s="155"/>
      <c r="L192" s="155">
        <v>0</v>
      </c>
      <c r="M192" s="170">
        <v>0</v>
      </c>
      <c r="N192" s="155">
        <v>0</v>
      </c>
      <c r="O192" s="155">
        <v>0</v>
      </c>
      <c r="P192" s="155" t="s">
        <v>2472</v>
      </c>
      <c r="Q192" s="155" t="s">
        <v>2473</v>
      </c>
      <c r="R192" s="155">
        <v>22</v>
      </c>
      <c r="S192" s="170">
        <v>2572.6799999999998</v>
      </c>
    </row>
    <row r="193" spans="1:19" x14ac:dyDescent="0.25">
      <c r="A193" s="156" t="s">
        <v>109</v>
      </c>
      <c r="B193" s="156" t="s">
        <v>1706</v>
      </c>
      <c r="C193" s="156">
        <v>4890</v>
      </c>
      <c r="D193" s="156" t="s">
        <v>2600</v>
      </c>
      <c r="E193" s="156" t="s">
        <v>1716</v>
      </c>
      <c r="F193" s="156">
        <v>521401</v>
      </c>
      <c r="G193" s="156" t="s">
        <v>2299</v>
      </c>
      <c r="H193" s="156" t="s">
        <v>1778</v>
      </c>
      <c r="I193" s="156" t="s">
        <v>91</v>
      </c>
      <c r="J193" s="156" t="s">
        <v>94</v>
      </c>
      <c r="K193" s="156"/>
      <c r="L193" s="156">
        <v>0</v>
      </c>
      <c r="M193" s="171">
        <v>0</v>
      </c>
      <c r="N193" s="156">
        <v>0</v>
      </c>
      <c r="O193" s="156">
        <v>0</v>
      </c>
      <c r="P193" s="156" t="s">
        <v>2601</v>
      </c>
      <c r="Q193" s="156" t="s">
        <v>2465</v>
      </c>
      <c r="R193" s="156">
        <v>22</v>
      </c>
      <c r="S193" s="171">
        <v>2572.6799999999998</v>
      </c>
    </row>
    <row r="194" spans="1:19" x14ac:dyDescent="0.25">
      <c r="A194" s="155" t="s">
        <v>109</v>
      </c>
      <c r="B194" s="155" t="s">
        <v>353</v>
      </c>
      <c r="C194" s="155">
        <v>1107</v>
      </c>
      <c r="D194" s="155" t="s">
        <v>138</v>
      </c>
      <c r="E194" s="155" t="s">
        <v>356</v>
      </c>
      <c r="F194" s="155">
        <v>260101</v>
      </c>
      <c r="G194" s="155" t="s">
        <v>105</v>
      </c>
      <c r="H194" s="155">
        <v>3</v>
      </c>
      <c r="I194" s="155" t="s">
        <v>94</v>
      </c>
      <c r="J194" s="155" t="s">
        <v>94</v>
      </c>
      <c r="K194" s="155"/>
      <c r="L194" s="155">
        <v>0</v>
      </c>
      <c r="M194" s="170">
        <v>0</v>
      </c>
      <c r="N194" s="155">
        <v>0</v>
      </c>
      <c r="O194" s="155">
        <v>0</v>
      </c>
      <c r="P194" s="155" t="s">
        <v>2557</v>
      </c>
      <c r="Q194" s="155" t="s">
        <v>2558</v>
      </c>
      <c r="R194" s="155">
        <v>21</v>
      </c>
      <c r="S194" s="170">
        <v>2455.7399999999998</v>
      </c>
    </row>
    <row r="195" spans="1:19" x14ac:dyDescent="0.25">
      <c r="A195" s="156" t="s">
        <v>109</v>
      </c>
      <c r="B195" s="156" t="s">
        <v>353</v>
      </c>
      <c r="C195" s="156" t="s">
        <v>363</v>
      </c>
      <c r="D195" s="156" t="s">
        <v>2594</v>
      </c>
      <c r="E195" s="156" t="s">
        <v>365</v>
      </c>
      <c r="F195" s="156">
        <v>260101</v>
      </c>
      <c r="G195" s="156" t="s">
        <v>105</v>
      </c>
      <c r="H195" s="156">
        <v>1</v>
      </c>
      <c r="I195" s="156" t="s">
        <v>94</v>
      </c>
      <c r="J195" s="156" t="s">
        <v>94</v>
      </c>
      <c r="K195" s="156" t="s">
        <v>276</v>
      </c>
      <c r="L195" s="156">
        <v>21</v>
      </c>
      <c r="M195" s="171">
        <v>2455.7399999999998</v>
      </c>
      <c r="N195" s="156">
        <v>0</v>
      </c>
      <c r="O195" s="156">
        <v>21</v>
      </c>
      <c r="P195" s="156" t="s">
        <v>2580</v>
      </c>
      <c r="Q195" s="156" t="s">
        <v>2581</v>
      </c>
      <c r="R195" s="156">
        <v>21</v>
      </c>
      <c r="S195" s="171">
        <v>2455.7399999999998</v>
      </c>
    </row>
    <row r="196" spans="1:19" x14ac:dyDescent="0.25">
      <c r="A196" s="155" t="s">
        <v>109</v>
      </c>
      <c r="B196" s="155" t="s">
        <v>353</v>
      </c>
      <c r="C196" s="155" t="s">
        <v>363</v>
      </c>
      <c r="D196" s="155" t="s">
        <v>2594</v>
      </c>
      <c r="E196" s="155" t="s">
        <v>365</v>
      </c>
      <c r="F196" s="155">
        <v>260101</v>
      </c>
      <c r="G196" s="155" t="s">
        <v>105</v>
      </c>
      <c r="H196" s="155">
        <v>2</v>
      </c>
      <c r="I196" s="155" t="s">
        <v>94</v>
      </c>
      <c r="J196" s="155" t="s">
        <v>94</v>
      </c>
      <c r="K196" s="155" t="s">
        <v>276</v>
      </c>
      <c r="L196" s="155">
        <v>21</v>
      </c>
      <c r="M196" s="170">
        <v>2455.7399999999998</v>
      </c>
      <c r="N196" s="155">
        <v>0</v>
      </c>
      <c r="O196" s="155">
        <v>21</v>
      </c>
      <c r="P196" s="155" t="s">
        <v>2580</v>
      </c>
      <c r="Q196" s="155" t="s">
        <v>2581</v>
      </c>
      <c r="R196" s="155">
        <v>21</v>
      </c>
      <c r="S196" s="170">
        <v>2455.7399999999998</v>
      </c>
    </row>
    <row r="197" spans="1:19" x14ac:dyDescent="0.25">
      <c r="A197" s="156" t="s">
        <v>109</v>
      </c>
      <c r="B197" s="156" t="s">
        <v>353</v>
      </c>
      <c r="C197" s="156" t="s">
        <v>377</v>
      </c>
      <c r="D197" s="156" t="s">
        <v>2539</v>
      </c>
      <c r="E197" s="156" t="s">
        <v>2540</v>
      </c>
      <c r="F197" s="156">
        <v>260101</v>
      </c>
      <c r="G197" s="156" t="s">
        <v>105</v>
      </c>
      <c r="H197" s="156">
        <v>3</v>
      </c>
      <c r="I197" s="156" t="s">
        <v>94</v>
      </c>
      <c r="J197" s="156" t="s">
        <v>94</v>
      </c>
      <c r="K197" s="156" t="s">
        <v>276</v>
      </c>
      <c r="L197" s="156">
        <v>21</v>
      </c>
      <c r="M197" s="171">
        <v>2455.7399999999998</v>
      </c>
      <c r="N197" s="156">
        <v>0</v>
      </c>
      <c r="O197" s="156">
        <v>21</v>
      </c>
      <c r="P197" s="156" t="s">
        <v>2292</v>
      </c>
      <c r="Q197" s="156" t="s">
        <v>2293</v>
      </c>
      <c r="R197" s="156">
        <v>21</v>
      </c>
      <c r="S197" s="171">
        <v>2455.7399999999998</v>
      </c>
    </row>
    <row r="198" spans="1:19" x14ac:dyDescent="0.25">
      <c r="A198" s="155" t="s">
        <v>109</v>
      </c>
      <c r="B198" s="155" t="s">
        <v>347</v>
      </c>
      <c r="C198" s="155">
        <v>1102</v>
      </c>
      <c r="D198" s="155" t="s">
        <v>2563</v>
      </c>
      <c r="E198" s="155" t="s">
        <v>421</v>
      </c>
      <c r="F198" s="155">
        <v>231301</v>
      </c>
      <c r="G198" s="155" t="s">
        <v>119</v>
      </c>
      <c r="H198" s="155">
        <v>6</v>
      </c>
      <c r="I198" s="155" t="s">
        <v>94</v>
      </c>
      <c r="J198" s="155" t="s">
        <v>94</v>
      </c>
      <c r="K198" s="155"/>
      <c r="L198" s="155">
        <v>0</v>
      </c>
      <c r="M198" s="170">
        <v>0</v>
      </c>
      <c r="N198" s="155">
        <v>0</v>
      </c>
      <c r="O198" s="155">
        <v>0</v>
      </c>
      <c r="P198" s="155" t="s">
        <v>2451</v>
      </c>
      <c r="Q198" s="155" t="s">
        <v>2452</v>
      </c>
      <c r="R198" s="155">
        <v>21</v>
      </c>
      <c r="S198" s="170">
        <v>2455.7399999999998</v>
      </c>
    </row>
    <row r="199" spans="1:19" x14ac:dyDescent="0.25">
      <c r="A199" s="156" t="s">
        <v>109</v>
      </c>
      <c r="B199" s="156" t="s">
        <v>347</v>
      </c>
      <c r="C199" s="156">
        <v>1102</v>
      </c>
      <c r="D199" s="156" t="s">
        <v>2563</v>
      </c>
      <c r="E199" s="156" t="s">
        <v>421</v>
      </c>
      <c r="F199" s="156">
        <v>231301</v>
      </c>
      <c r="G199" s="156" t="s">
        <v>119</v>
      </c>
      <c r="H199" s="156">
        <v>11</v>
      </c>
      <c r="I199" s="156" t="s">
        <v>94</v>
      </c>
      <c r="J199" s="156" t="s">
        <v>94</v>
      </c>
      <c r="K199" s="156"/>
      <c r="L199" s="156">
        <v>0</v>
      </c>
      <c r="M199" s="171">
        <v>0</v>
      </c>
      <c r="N199" s="156">
        <v>0</v>
      </c>
      <c r="O199" s="156">
        <v>0</v>
      </c>
      <c r="P199" s="156" t="s">
        <v>2454</v>
      </c>
      <c r="Q199" s="156" t="s">
        <v>2455</v>
      </c>
      <c r="R199" s="156">
        <v>21</v>
      </c>
      <c r="S199" s="171">
        <v>2455.7399999999998</v>
      </c>
    </row>
    <row r="200" spans="1:19" x14ac:dyDescent="0.25">
      <c r="A200" s="155" t="s">
        <v>109</v>
      </c>
      <c r="B200" s="155" t="s">
        <v>347</v>
      </c>
      <c r="C200" s="155">
        <v>1102</v>
      </c>
      <c r="D200" s="155" t="s">
        <v>2563</v>
      </c>
      <c r="E200" s="155" t="s">
        <v>421</v>
      </c>
      <c r="F200" s="155">
        <v>231301</v>
      </c>
      <c r="G200" s="155" t="s">
        <v>119</v>
      </c>
      <c r="H200" s="155">
        <v>12</v>
      </c>
      <c r="I200" s="155" t="s">
        <v>91</v>
      </c>
      <c r="J200" s="155" t="s">
        <v>94</v>
      </c>
      <c r="K200" s="155"/>
      <c r="L200" s="155">
        <v>0</v>
      </c>
      <c r="M200" s="170">
        <v>0</v>
      </c>
      <c r="N200" s="155">
        <v>0</v>
      </c>
      <c r="O200" s="155">
        <v>0</v>
      </c>
      <c r="P200" s="155" t="s">
        <v>2287</v>
      </c>
      <c r="Q200" s="155" t="s">
        <v>2602</v>
      </c>
      <c r="R200" s="155">
        <v>21</v>
      </c>
      <c r="S200" s="170">
        <v>2455.7399999999998</v>
      </c>
    </row>
    <row r="201" spans="1:19" x14ac:dyDescent="0.25">
      <c r="A201" s="156" t="s">
        <v>109</v>
      </c>
      <c r="B201" s="156" t="s">
        <v>347</v>
      </c>
      <c r="C201" s="156">
        <v>1102</v>
      </c>
      <c r="D201" s="156" t="s">
        <v>2563</v>
      </c>
      <c r="E201" s="156" t="s">
        <v>421</v>
      </c>
      <c r="F201" s="156">
        <v>231301</v>
      </c>
      <c r="G201" s="156" t="s">
        <v>119</v>
      </c>
      <c r="H201" s="156">
        <v>17</v>
      </c>
      <c r="I201" s="156" t="s">
        <v>94</v>
      </c>
      <c r="J201" s="156" t="s">
        <v>94</v>
      </c>
      <c r="K201" s="156"/>
      <c r="L201" s="156">
        <v>0</v>
      </c>
      <c r="M201" s="171">
        <v>0</v>
      </c>
      <c r="N201" s="156">
        <v>0</v>
      </c>
      <c r="O201" s="156">
        <v>0</v>
      </c>
      <c r="P201" s="156" t="s">
        <v>2603</v>
      </c>
      <c r="Q201" s="156" t="s">
        <v>2604</v>
      </c>
      <c r="R201" s="156">
        <v>21</v>
      </c>
      <c r="S201" s="171">
        <v>2455.7399999999998</v>
      </c>
    </row>
    <row r="202" spans="1:19" x14ac:dyDescent="0.25">
      <c r="A202" s="155" t="s">
        <v>109</v>
      </c>
      <c r="B202" s="155" t="s">
        <v>726</v>
      </c>
      <c r="C202" s="155">
        <v>3200</v>
      </c>
      <c r="D202" s="155" t="s">
        <v>2605</v>
      </c>
      <c r="E202" s="155" t="s">
        <v>2606</v>
      </c>
      <c r="F202" s="155">
        <v>110101</v>
      </c>
      <c r="G202" s="155" t="s">
        <v>2387</v>
      </c>
      <c r="H202" s="155">
        <v>1</v>
      </c>
      <c r="I202" s="155" t="s">
        <v>94</v>
      </c>
      <c r="J202" s="155" t="s">
        <v>94</v>
      </c>
      <c r="K202" s="155"/>
      <c r="L202" s="155">
        <v>0</v>
      </c>
      <c r="M202" s="170">
        <v>0</v>
      </c>
      <c r="N202" s="155">
        <v>0</v>
      </c>
      <c r="O202" s="155">
        <v>0</v>
      </c>
      <c r="P202" s="155" t="s">
        <v>2607</v>
      </c>
      <c r="Q202" s="155" t="s">
        <v>2608</v>
      </c>
      <c r="R202" s="155">
        <v>21</v>
      </c>
      <c r="S202" s="170">
        <v>2455.7399999999998</v>
      </c>
    </row>
    <row r="203" spans="1:19" x14ac:dyDescent="0.25">
      <c r="A203" s="156" t="s">
        <v>109</v>
      </c>
      <c r="B203" s="156" t="s">
        <v>559</v>
      </c>
      <c r="C203" s="156">
        <v>1211</v>
      </c>
      <c r="D203" s="156" t="s">
        <v>121</v>
      </c>
      <c r="E203" s="156" t="s">
        <v>912</v>
      </c>
      <c r="F203" s="156">
        <v>400501</v>
      </c>
      <c r="G203" s="156" t="s">
        <v>2400</v>
      </c>
      <c r="H203" s="156">
        <v>1</v>
      </c>
      <c r="I203" s="156" t="s">
        <v>94</v>
      </c>
      <c r="J203" s="156" t="s">
        <v>94</v>
      </c>
      <c r="K203" s="156"/>
      <c r="L203" s="156">
        <v>0</v>
      </c>
      <c r="M203" s="171">
        <v>0</v>
      </c>
      <c r="N203" s="156">
        <v>0</v>
      </c>
      <c r="O203" s="156">
        <v>0</v>
      </c>
      <c r="P203" s="156" t="s">
        <v>2331</v>
      </c>
      <c r="Q203" s="156" t="s">
        <v>2332</v>
      </c>
      <c r="R203" s="156">
        <v>21</v>
      </c>
      <c r="S203" s="171">
        <v>2455.7399999999998</v>
      </c>
    </row>
    <row r="204" spans="1:19" x14ac:dyDescent="0.25">
      <c r="A204" s="155" t="s">
        <v>109</v>
      </c>
      <c r="B204" s="155" t="s">
        <v>559</v>
      </c>
      <c r="C204" s="155" t="s">
        <v>914</v>
      </c>
      <c r="D204" s="155" t="s">
        <v>2609</v>
      </c>
      <c r="E204" s="155" t="s">
        <v>916</v>
      </c>
      <c r="F204" s="155">
        <v>400501</v>
      </c>
      <c r="G204" s="155" t="s">
        <v>2400</v>
      </c>
      <c r="H204" s="155">
        <v>1</v>
      </c>
      <c r="I204" s="155" t="s">
        <v>94</v>
      </c>
      <c r="J204" s="155" t="s">
        <v>94</v>
      </c>
      <c r="K204" s="155"/>
      <c r="L204" s="155">
        <v>0</v>
      </c>
      <c r="M204" s="170">
        <v>0</v>
      </c>
      <c r="N204" s="155">
        <v>0</v>
      </c>
      <c r="O204" s="155">
        <v>0</v>
      </c>
      <c r="P204" s="155" t="s">
        <v>2610</v>
      </c>
      <c r="Q204" s="155" t="s">
        <v>2611</v>
      </c>
      <c r="R204" s="155">
        <v>21</v>
      </c>
      <c r="S204" s="170">
        <v>2455.7399999999998</v>
      </c>
    </row>
    <row r="205" spans="1:19" x14ac:dyDescent="0.25">
      <c r="A205" s="156" t="s">
        <v>109</v>
      </c>
      <c r="B205" s="156" t="s">
        <v>1271</v>
      </c>
      <c r="C205" s="156">
        <v>1110</v>
      </c>
      <c r="D205" s="156" t="s">
        <v>143</v>
      </c>
      <c r="E205" s="156" t="s">
        <v>237</v>
      </c>
      <c r="F205" s="156">
        <v>231304</v>
      </c>
      <c r="G205" s="156" t="s">
        <v>119</v>
      </c>
      <c r="H205" s="156">
        <v>3</v>
      </c>
      <c r="I205" s="156" t="s">
        <v>94</v>
      </c>
      <c r="J205" s="156" t="s">
        <v>94</v>
      </c>
      <c r="K205" s="156"/>
      <c r="L205" s="156">
        <v>0</v>
      </c>
      <c r="M205" s="171">
        <v>0</v>
      </c>
      <c r="N205" s="156">
        <v>0</v>
      </c>
      <c r="O205" s="156">
        <v>0</v>
      </c>
      <c r="P205" s="156" t="s">
        <v>2587</v>
      </c>
      <c r="Q205" s="156" t="s">
        <v>2588</v>
      </c>
      <c r="R205" s="156">
        <v>21</v>
      </c>
      <c r="S205" s="171">
        <v>2455.7399999999998</v>
      </c>
    </row>
    <row r="206" spans="1:19" x14ac:dyDescent="0.25">
      <c r="A206" s="155" t="s">
        <v>109</v>
      </c>
      <c r="B206" s="155" t="s">
        <v>1670</v>
      </c>
      <c r="C206" s="155">
        <v>2106</v>
      </c>
      <c r="D206" s="155" t="s">
        <v>182</v>
      </c>
      <c r="E206" s="155" t="s">
        <v>183</v>
      </c>
      <c r="F206" s="155">
        <v>450601</v>
      </c>
      <c r="G206" s="155" t="s">
        <v>2282</v>
      </c>
      <c r="H206" s="155" t="s">
        <v>1778</v>
      </c>
      <c r="I206" s="155" t="s">
        <v>91</v>
      </c>
      <c r="J206" s="155" t="s">
        <v>94</v>
      </c>
      <c r="K206" s="155"/>
      <c r="L206" s="155">
        <v>0</v>
      </c>
      <c r="M206" s="170">
        <v>0</v>
      </c>
      <c r="N206" s="155">
        <v>0</v>
      </c>
      <c r="O206" s="155">
        <v>0</v>
      </c>
      <c r="P206" s="155" t="s">
        <v>2283</v>
      </c>
      <c r="Q206" s="155" t="s">
        <v>2284</v>
      </c>
      <c r="R206" s="155">
        <v>21</v>
      </c>
      <c r="S206" s="170">
        <v>2455.7399999999998</v>
      </c>
    </row>
    <row r="207" spans="1:19" x14ac:dyDescent="0.25">
      <c r="A207" s="156" t="s">
        <v>109</v>
      </c>
      <c r="B207" s="156" t="s">
        <v>1706</v>
      </c>
      <c r="C207" s="156">
        <v>4830</v>
      </c>
      <c r="D207" s="156" t="s">
        <v>2612</v>
      </c>
      <c r="E207" s="156" t="s">
        <v>2613</v>
      </c>
      <c r="F207" s="156">
        <v>521401</v>
      </c>
      <c r="G207" s="156" t="s">
        <v>2299</v>
      </c>
      <c r="H207" s="156" t="s">
        <v>1778</v>
      </c>
      <c r="I207" s="156" t="s">
        <v>91</v>
      </c>
      <c r="J207" s="156" t="s">
        <v>94</v>
      </c>
      <c r="K207" s="156"/>
      <c r="L207" s="156">
        <v>0</v>
      </c>
      <c r="M207" s="171">
        <v>0</v>
      </c>
      <c r="N207" s="156">
        <v>0</v>
      </c>
      <c r="O207" s="156">
        <v>0</v>
      </c>
      <c r="P207" s="156" t="s">
        <v>2614</v>
      </c>
      <c r="Q207" s="156" t="s">
        <v>2615</v>
      </c>
      <c r="R207" s="156">
        <v>21</v>
      </c>
      <c r="S207" s="171">
        <v>2455.7399999999998</v>
      </c>
    </row>
    <row r="208" spans="1:19" x14ac:dyDescent="0.25">
      <c r="A208" s="155" t="s">
        <v>109</v>
      </c>
      <c r="B208" s="155" t="s">
        <v>1596</v>
      </c>
      <c r="C208" s="155">
        <v>1001</v>
      </c>
      <c r="D208" s="155" t="s">
        <v>2616</v>
      </c>
      <c r="E208" s="155" t="s">
        <v>2617</v>
      </c>
      <c r="F208" s="155">
        <v>240199</v>
      </c>
      <c r="G208" s="155" t="s">
        <v>2538</v>
      </c>
      <c r="H208" s="155">
        <v>1</v>
      </c>
      <c r="I208" s="155" t="s">
        <v>94</v>
      </c>
      <c r="J208" s="155" t="s">
        <v>94</v>
      </c>
      <c r="K208" s="155"/>
      <c r="L208" s="155">
        <v>0</v>
      </c>
      <c r="M208" s="170">
        <v>0</v>
      </c>
      <c r="N208" s="155">
        <v>0</v>
      </c>
      <c r="O208" s="155">
        <v>0</v>
      </c>
      <c r="P208" s="155" t="s">
        <v>2618</v>
      </c>
      <c r="Q208" s="155" t="s">
        <v>2619</v>
      </c>
      <c r="R208" s="155">
        <v>21</v>
      </c>
      <c r="S208" s="170">
        <v>2455.7399999999998</v>
      </c>
    </row>
    <row r="209" spans="1:19" x14ac:dyDescent="0.25">
      <c r="A209" s="156" t="s">
        <v>109</v>
      </c>
      <c r="B209" s="156" t="s">
        <v>265</v>
      </c>
      <c r="C209" s="156">
        <v>6127</v>
      </c>
      <c r="D209" s="156" t="s">
        <v>2583</v>
      </c>
      <c r="E209" s="156" t="s">
        <v>2584</v>
      </c>
      <c r="F209" s="156">
        <v>513801</v>
      </c>
      <c r="G209" s="156" t="s">
        <v>2320</v>
      </c>
      <c r="H209" s="156" t="s">
        <v>569</v>
      </c>
      <c r="I209" s="156" t="s">
        <v>91</v>
      </c>
      <c r="J209" s="156" t="s">
        <v>94</v>
      </c>
      <c r="K209" s="156"/>
      <c r="L209" s="156">
        <v>0</v>
      </c>
      <c r="M209" s="171">
        <v>0</v>
      </c>
      <c r="N209" s="156">
        <v>0</v>
      </c>
      <c r="O209" s="156">
        <v>0</v>
      </c>
      <c r="P209" s="156"/>
      <c r="Q209" s="156"/>
      <c r="R209" s="156">
        <v>21</v>
      </c>
      <c r="S209" s="171">
        <v>2455.7399999999998</v>
      </c>
    </row>
    <row r="210" spans="1:19" x14ac:dyDescent="0.25">
      <c r="A210" s="155" t="s">
        <v>109</v>
      </c>
      <c r="B210" s="155" t="s">
        <v>2461</v>
      </c>
      <c r="C210" s="155">
        <v>3202</v>
      </c>
      <c r="D210" s="155" t="s">
        <v>2620</v>
      </c>
      <c r="E210" s="155" t="s">
        <v>2621</v>
      </c>
      <c r="F210" s="155">
        <v>510718</v>
      </c>
      <c r="G210" s="155" t="s">
        <v>2320</v>
      </c>
      <c r="H210" s="155">
        <v>1</v>
      </c>
      <c r="I210" s="155" t="s">
        <v>91</v>
      </c>
      <c r="J210" s="155" t="s">
        <v>94</v>
      </c>
      <c r="K210" s="155"/>
      <c r="L210" s="155">
        <v>0</v>
      </c>
      <c r="M210" s="170">
        <v>0</v>
      </c>
      <c r="N210" s="155">
        <v>0</v>
      </c>
      <c r="O210" s="155">
        <v>0</v>
      </c>
      <c r="P210" s="155" t="s">
        <v>2622</v>
      </c>
      <c r="Q210" s="155" t="s">
        <v>2429</v>
      </c>
      <c r="R210" s="155">
        <v>20</v>
      </c>
      <c r="S210" s="170">
        <v>2338.8000000000002</v>
      </c>
    </row>
    <row r="211" spans="1:19" x14ac:dyDescent="0.25">
      <c r="A211" s="156" t="s">
        <v>109</v>
      </c>
      <c r="B211" s="156" t="s">
        <v>353</v>
      </c>
      <c r="C211" s="156">
        <v>2050</v>
      </c>
      <c r="D211" s="156" t="s">
        <v>2623</v>
      </c>
      <c r="E211" s="156" t="s">
        <v>177</v>
      </c>
      <c r="F211" s="156">
        <v>260502</v>
      </c>
      <c r="G211" s="156" t="s">
        <v>105</v>
      </c>
      <c r="H211" s="156">
        <v>1</v>
      </c>
      <c r="I211" s="156" t="s">
        <v>94</v>
      </c>
      <c r="J211" s="156" t="s">
        <v>94</v>
      </c>
      <c r="K211" s="156"/>
      <c r="L211" s="156">
        <v>0</v>
      </c>
      <c r="M211" s="171">
        <v>0</v>
      </c>
      <c r="N211" s="156">
        <v>0</v>
      </c>
      <c r="O211" s="156">
        <v>0</v>
      </c>
      <c r="P211" s="156" t="s">
        <v>2624</v>
      </c>
      <c r="Q211" s="156" t="s">
        <v>2625</v>
      </c>
      <c r="R211" s="156">
        <v>20</v>
      </c>
      <c r="S211" s="171">
        <v>2338.8000000000002</v>
      </c>
    </row>
    <row r="212" spans="1:19" x14ac:dyDescent="0.25">
      <c r="A212" s="155" t="s">
        <v>109</v>
      </c>
      <c r="B212" s="155" t="s">
        <v>265</v>
      </c>
      <c r="C212" s="155" t="s">
        <v>936</v>
      </c>
      <c r="D212" s="155" t="s">
        <v>2626</v>
      </c>
      <c r="E212" s="155" t="s">
        <v>2627</v>
      </c>
      <c r="F212" s="155">
        <v>513801</v>
      </c>
      <c r="G212" s="155" t="s">
        <v>2320</v>
      </c>
      <c r="H212" s="155">
        <v>1</v>
      </c>
      <c r="I212" s="155" t="s">
        <v>94</v>
      </c>
      <c r="J212" s="155" t="s">
        <v>94</v>
      </c>
      <c r="K212" s="155" t="s">
        <v>2628</v>
      </c>
      <c r="L212" s="155">
        <v>0</v>
      </c>
      <c r="M212" s="170">
        <v>0</v>
      </c>
      <c r="N212" s="155">
        <v>0</v>
      </c>
      <c r="O212" s="155">
        <v>0</v>
      </c>
      <c r="P212" s="155" t="s">
        <v>2340</v>
      </c>
      <c r="Q212" s="155" t="s">
        <v>2341</v>
      </c>
      <c r="R212" s="155">
        <v>20</v>
      </c>
      <c r="S212" s="170">
        <v>2338.8000000000002</v>
      </c>
    </row>
    <row r="213" spans="1:19" x14ac:dyDescent="0.25">
      <c r="A213" s="156" t="s">
        <v>109</v>
      </c>
      <c r="B213" s="156" t="s">
        <v>277</v>
      </c>
      <c r="C213" s="156">
        <v>4440</v>
      </c>
      <c r="D213" s="156" t="s">
        <v>2629</v>
      </c>
      <c r="E213" s="156" t="s">
        <v>2630</v>
      </c>
      <c r="F213" s="156">
        <v>451101</v>
      </c>
      <c r="G213" s="156" t="s">
        <v>2282</v>
      </c>
      <c r="H213" s="156">
        <v>1</v>
      </c>
      <c r="I213" s="156" t="s">
        <v>94</v>
      </c>
      <c r="J213" s="156" t="s">
        <v>94</v>
      </c>
      <c r="K213" s="156"/>
      <c r="L213" s="156">
        <v>0</v>
      </c>
      <c r="M213" s="171">
        <v>0</v>
      </c>
      <c r="N213" s="156">
        <v>0</v>
      </c>
      <c r="O213" s="156">
        <v>0</v>
      </c>
      <c r="P213" s="156" t="s">
        <v>2428</v>
      </c>
      <c r="Q213" s="156" t="s">
        <v>2429</v>
      </c>
      <c r="R213" s="156">
        <v>20</v>
      </c>
      <c r="S213" s="171">
        <v>2338.8000000000002</v>
      </c>
    </row>
    <row r="214" spans="1:19" x14ac:dyDescent="0.25">
      <c r="A214" s="155" t="s">
        <v>109</v>
      </c>
      <c r="B214" s="155" t="s">
        <v>270</v>
      </c>
      <c r="C214" s="155">
        <v>4422</v>
      </c>
      <c r="D214" s="155" t="s">
        <v>2631</v>
      </c>
      <c r="E214" s="155" t="s">
        <v>2632</v>
      </c>
      <c r="F214" s="155">
        <v>420101</v>
      </c>
      <c r="G214" s="155" t="s">
        <v>114</v>
      </c>
      <c r="H214" s="155">
        <v>1</v>
      </c>
      <c r="I214" s="155" t="s">
        <v>94</v>
      </c>
      <c r="J214" s="155" t="s">
        <v>94</v>
      </c>
      <c r="K214" s="155"/>
      <c r="L214" s="155">
        <v>0</v>
      </c>
      <c r="M214" s="170">
        <v>0</v>
      </c>
      <c r="N214" s="155">
        <v>0</v>
      </c>
      <c r="O214" s="155">
        <v>0</v>
      </c>
      <c r="P214" s="155" t="s">
        <v>2396</v>
      </c>
      <c r="Q214" s="155" t="s">
        <v>2397</v>
      </c>
      <c r="R214" s="155">
        <v>20</v>
      </c>
      <c r="S214" s="170">
        <v>2338.8000000000002</v>
      </c>
    </row>
    <row r="215" spans="1:19" x14ac:dyDescent="0.25">
      <c r="A215" s="156" t="s">
        <v>109</v>
      </c>
      <c r="B215" s="156" t="s">
        <v>277</v>
      </c>
      <c r="C215" s="156">
        <v>1200</v>
      </c>
      <c r="D215" s="156" t="s">
        <v>2370</v>
      </c>
      <c r="E215" s="156" t="s">
        <v>322</v>
      </c>
      <c r="F215" s="156">
        <v>451101</v>
      </c>
      <c r="G215" s="156" t="s">
        <v>2282</v>
      </c>
      <c r="H215" s="156">
        <v>2</v>
      </c>
      <c r="I215" s="156" t="s">
        <v>91</v>
      </c>
      <c r="J215" s="156" t="s">
        <v>94</v>
      </c>
      <c r="K215" s="156" t="s">
        <v>280</v>
      </c>
      <c r="L215" s="156">
        <v>0</v>
      </c>
      <c r="M215" s="171">
        <v>0</v>
      </c>
      <c r="N215" s="156">
        <v>20</v>
      </c>
      <c r="O215" s="156">
        <v>20</v>
      </c>
      <c r="P215" s="156" t="s">
        <v>2371</v>
      </c>
      <c r="Q215" s="156" t="s">
        <v>2372</v>
      </c>
      <c r="R215" s="156">
        <v>20</v>
      </c>
      <c r="S215" s="171">
        <v>2338.8000000000002</v>
      </c>
    </row>
    <row r="216" spans="1:19" x14ac:dyDescent="0.25">
      <c r="A216" s="155" t="s">
        <v>109</v>
      </c>
      <c r="B216" s="155" t="s">
        <v>347</v>
      </c>
      <c r="C216" s="155">
        <v>1102</v>
      </c>
      <c r="D216" s="155" t="s">
        <v>2563</v>
      </c>
      <c r="E216" s="155" t="s">
        <v>421</v>
      </c>
      <c r="F216" s="155">
        <v>231301</v>
      </c>
      <c r="G216" s="155" t="s">
        <v>119</v>
      </c>
      <c r="H216" s="155">
        <v>15</v>
      </c>
      <c r="I216" s="155" t="s">
        <v>94</v>
      </c>
      <c r="J216" s="155" t="s">
        <v>94</v>
      </c>
      <c r="K216" s="155"/>
      <c r="L216" s="155">
        <v>0</v>
      </c>
      <c r="M216" s="170">
        <v>0</v>
      </c>
      <c r="N216" s="155">
        <v>0</v>
      </c>
      <c r="O216" s="155">
        <v>0</v>
      </c>
      <c r="P216" s="155" t="s">
        <v>2633</v>
      </c>
      <c r="Q216" s="155" t="s">
        <v>2634</v>
      </c>
      <c r="R216" s="155">
        <v>20</v>
      </c>
      <c r="S216" s="170">
        <v>2338.8000000000002</v>
      </c>
    </row>
    <row r="217" spans="1:19" x14ac:dyDescent="0.25">
      <c r="A217" s="156" t="s">
        <v>109</v>
      </c>
      <c r="B217" s="156" t="s">
        <v>1196</v>
      </c>
      <c r="C217" s="156">
        <v>1111</v>
      </c>
      <c r="D217" s="156" t="s">
        <v>123</v>
      </c>
      <c r="E217" s="156" t="s">
        <v>122</v>
      </c>
      <c r="F217" s="156">
        <v>270101</v>
      </c>
      <c r="G217" s="156" t="s">
        <v>2313</v>
      </c>
      <c r="H217" s="156">
        <v>3</v>
      </c>
      <c r="I217" s="156" t="s">
        <v>94</v>
      </c>
      <c r="J217" s="156" t="s">
        <v>94</v>
      </c>
      <c r="K217" s="156"/>
      <c r="L217" s="156">
        <v>0</v>
      </c>
      <c r="M217" s="171">
        <v>0</v>
      </c>
      <c r="N217" s="156">
        <v>0</v>
      </c>
      <c r="O217" s="156">
        <v>0</v>
      </c>
      <c r="P217" s="156" t="s">
        <v>2477</v>
      </c>
      <c r="Q217" s="156" t="s">
        <v>2478</v>
      </c>
      <c r="R217" s="156">
        <v>20</v>
      </c>
      <c r="S217" s="171">
        <v>2338.8000000000002</v>
      </c>
    </row>
    <row r="218" spans="1:19" x14ac:dyDescent="0.25">
      <c r="A218" s="155" t="s">
        <v>109</v>
      </c>
      <c r="B218" s="155" t="s">
        <v>884</v>
      </c>
      <c r="C218" s="155">
        <v>1330</v>
      </c>
      <c r="D218" s="155" t="s">
        <v>2635</v>
      </c>
      <c r="E218" s="155" t="s">
        <v>956</v>
      </c>
      <c r="F218" s="155">
        <v>310599</v>
      </c>
      <c r="G218" s="155" t="s">
        <v>2289</v>
      </c>
      <c r="H218" s="155">
        <v>2</v>
      </c>
      <c r="I218" s="155" t="s">
        <v>94</v>
      </c>
      <c r="J218" s="155" t="s">
        <v>94</v>
      </c>
      <c r="K218" s="155"/>
      <c r="L218" s="155">
        <v>0</v>
      </c>
      <c r="M218" s="170">
        <v>0</v>
      </c>
      <c r="N218" s="155">
        <v>0</v>
      </c>
      <c r="O218" s="155">
        <v>0</v>
      </c>
      <c r="P218" s="155" t="s">
        <v>2290</v>
      </c>
      <c r="Q218" s="155" t="s">
        <v>2291</v>
      </c>
      <c r="R218" s="155">
        <v>20</v>
      </c>
      <c r="S218" s="170">
        <v>2338.8000000000002</v>
      </c>
    </row>
    <row r="219" spans="1:19" x14ac:dyDescent="0.25">
      <c r="A219" s="156" t="s">
        <v>109</v>
      </c>
      <c r="B219" s="156" t="s">
        <v>884</v>
      </c>
      <c r="C219" s="156">
        <v>1910</v>
      </c>
      <c r="D219" s="156" t="s">
        <v>2636</v>
      </c>
      <c r="E219" s="156" t="s">
        <v>893</v>
      </c>
      <c r="F219" s="156">
        <v>310599</v>
      </c>
      <c r="G219" s="156" t="s">
        <v>2289</v>
      </c>
      <c r="H219" s="156">
        <v>1</v>
      </c>
      <c r="I219" s="156" t="s">
        <v>94</v>
      </c>
      <c r="J219" s="156" t="s">
        <v>94</v>
      </c>
      <c r="K219" s="156"/>
      <c r="L219" s="156">
        <v>0</v>
      </c>
      <c r="M219" s="171">
        <v>0</v>
      </c>
      <c r="N219" s="156">
        <v>0</v>
      </c>
      <c r="O219" s="156">
        <v>0</v>
      </c>
      <c r="P219" s="156" t="s">
        <v>2637</v>
      </c>
      <c r="Q219" s="156" t="s">
        <v>2638</v>
      </c>
      <c r="R219" s="156">
        <v>20</v>
      </c>
      <c r="S219" s="171">
        <v>2338.8000000000002</v>
      </c>
    </row>
    <row r="220" spans="1:19" x14ac:dyDescent="0.25">
      <c r="A220" s="155" t="s">
        <v>109</v>
      </c>
      <c r="B220" s="155" t="s">
        <v>884</v>
      </c>
      <c r="C220" s="155">
        <v>1910</v>
      </c>
      <c r="D220" s="155" t="s">
        <v>2636</v>
      </c>
      <c r="E220" s="155" t="s">
        <v>893</v>
      </c>
      <c r="F220" s="155">
        <v>310599</v>
      </c>
      <c r="G220" s="155" t="s">
        <v>2289</v>
      </c>
      <c r="H220" s="155">
        <v>2</v>
      </c>
      <c r="I220" s="155" t="s">
        <v>94</v>
      </c>
      <c r="J220" s="155" t="s">
        <v>94</v>
      </c>
      <c r="K220" s="155"/>
      <c r="L220" s="155">
        <v>0</v>
      </c>
      <c r="M220" s="170">
        <v>0</v>
      </c>
      <c r="N220" s="155">
        <v>0</v>
      </c>
      <c r="O220" s="155">
        <v>0</v>
      </c>
      <c r="P220" s="155" t="s">
        <v>2637</v>
      </c>
      <c r="Q220" s="155" t="s">
        <v>2638</v>
      </c>
      <c r="R220" s="155">
        <v>20</v>
      </c>
      <c r="S220" s="170">
        <v>2338.8000000000002</v>
      </c>
    </row>
    <row r="221" spans="1:19" x14ac:dyDescent="0.25">
      <c r="A221" s="156" t="s">
        <v>109</v>
      </c>
      <c r="B221" s="156" t="s">
        <v>884</v>
      </c>
      <c r="C221" s="156">
        <v>2000</v>
      </c>
      <c r="D221" s="156" t="s">
        <v>2639</v>
      </c>
      <c r="E221" s="156" t="s">
        <v>222</v>
      </c>
      <c r="F221" s="156">
        <v>310599</v>
      </c>
      <c r="G221" s="156" t="s">
        <v>2289</v>
      </c>
      <c r="H221" s="156">
        <v>1</v>
      </c>
      <c r="I221" s="156" t="s">
        <v>94</v>
      </c>
      <c r="J221" s="156" t="s">
        <v>94</v>
      </c>
      <c r="K221" s="156"/>
      <c r="L221" s="156">
        <v>0</v>
      </c>
      <c r="M221" s="171">
        <v>0</v>
      </c>
      <c r="N221" s="156">
        <v>0</v>
      </c>
      <c r="O221" s="156">
        <v>0</v>
      </c>
      <c r="P221" s="156" t="s">
        <v>2420</v>
      </c>
      <c r="Q221" s="156" t="s">
        <v>2421</v>
      </c>
      <c r="R221" s="156">
        <v>20</v>
      </c>
      <c r="S221" s="171">
        <v>2338.8000000000002</v>
      </c>
    </row>
    <row r="222" spans="1:19" x14ac:dyDescent="0.25">
      <c r="A222" s="155" t="s">
        <v>109</v>
      </c>
      <c r="B222" s="155" t="s">
        <v>884</v>
      </c>
      <c r="C222" s="155">
        <v>2000</v>
      </c>
      <c r="D222" s="155" t="s">
        <v>2639</v>
      </c>
      <c r="E222" s="155" t="s">
        <v>222</v>
      </c>
      <c r="F222" s="155">
        <v>310599</v>
      </c>
      <c r="G222" s="155" t="s">
        <v>2289</v>
      </c>
      <c r="H222" s="155">
        <v>2</v>
      </c>
      <c r="I222" s="155" t="s">
        <v>94</v>
      </c>
      <c r="J222" s="155" t="s">
        <v>94</v>
      </c>
      <c r="K222" s="155"/>
      <c r="L222" s="155">
        <v>0</v>
      </c>
      <c r="M222" s="170">
        <v>0</v>
      </c>
      <c r="N222" s="155">
        <v>0</v>
      </c>
      <c r="O222" s="155">
        <v>0</v>
      </c>
      <c r="P222" s="155" t="s">
        <v>2640</v>
      </c>
      <c r="Q222" s="155" t="s">
        <v>2287</v>
      </c>
      <c r="R222" s="155">
        <v>20</v>
      </c>
      <c r="S222" s="170">
        <v>2338.8000000000002</v>
      </c>
    </row>
    <row r="223" spans="1:19" x14ac:dyDescent="0.25">
      <c r="A223" s="156" t="s">
        <v>109</v>
      </c>
      <c r="B223" s="156" t="s">
        <v>1354</v>
      </c>
      <c r="C223" s="156">
        <v>2072</v>
      </c>
      <c r="D223" s="156" t="s">
        <v>2641</v>
      </c>
      <c r="E223" s="156" t="s">
        <v>2642</v>
      </c>
      <c r="F223" s="156">
        <v>500703</v>
      </c>
      <c r="G223" s="156" t="s">
        <v>2262</v>
      </c>
      <c r="H223" s="156">
        <v>1</v>
      </c>
      <c r="I223" s="156" t="s">
        <v>94</v>
      </c>
      <c r="J223" s="156" t="s">
        <v>94</v>
      </c>
      <c r="K223" s="156"/>
      <c r="L223" s="156">
        <v>0</v>
      </c>
      <c r="M223" s="171">
        <v>0</v>
      </c>
      <c r="N223" s="156">
        <v>0</v>
      </c>
      <c r="O223" s="156">
        <v>0</v>
      </c>
      <c r="P223" s="156" t="s">
        <v>2643</v>
      </c>
      <c r="Q223" s="156" t="s">
        <v>2644</v>
      </c>
      <c r="R223" s="156">
        <v>20</v>
      </c>
      <c r="S223" s="171">
        <v>2338.8000000000002</v>
      </c>
    </row>
    <row r="224" spans="1:19" x14ac:dyDescent="0.25">
      <c r="A224" s="155" t="s">
        <v>109</v>
      </c>
      <c r="B224" s="155" t="s">
        <v>559</v>
      </c>
      <c r="C224" s="155" t="s">
        <v>914</v>
      </c>
      <c r="D224" s="155" t="s">
        <v>2609</v>
      </c>
      <c r="E224" s="155" t="s">
        <v>916</v>
      </c>
      <c r="F224" s="155">
        <v>400501</v>
      </c>
      <c r="G224" s="155" t="s">
        <v>2400</v>
      </c>
      <c r="H224" s="155">
        <v>2</v>
      </c>
      <c r="I224" s="155" t="s">
        <v>94</v>
      </c>
      <c r="J224" s="155" t="s">
        <v>94</v>
      </c>
      <c r="K224" s="155"/>
      <c r="L224" s="155">
        <v>0</v>
      </c>
      <c r="M224" s="170">
        <v>0</v>
      </c>
      <c r="N224" s="155">
        <v>0</v>
      </c>
      <c r="O224" s="155">
        <v>0</v>
      </c>
      <c r="P224" s="155" t="s">
        <v>2331</v>
      </c>
      <c r="Q224" s="155" t="s">
        <v>2332</v>
      </c>
      <c r="R224" s="155">
        <v>20</v>
      </c>
      <c r="S224" s="170">
        <v>2338.8000000000002</v>
      </c>
    </row>
    <row r="225" spans="1:19" x14ac:dyDescent="0.25">
      <c r="A225" s="156" t="s">
        <v>109</v>
      </c>
      <c r="B225" s="156" t="s">
        <v>607</v>
      </c>
      <c r="C225" s="156">
        <v>990</v>
      </c>
      <c r="D225" s="156" t="s">
        <v>2645</v>
      </c>
      <c r="E225" s="156" t="s">
        <v>619</v>
      </c>
      <c r="F225" s="156">
        <v>500903</v>
      </c>
      <c r="G225" s="156" t="s">
        <v>2262</v>
      </c>
      <c r="H225" s="156">
        <v>1</v>
      </c>
      <c r="I225" s="156" t="s">
        <v>94</v>
      </c>
      <c r="J225" s="156" t="s">
        <v>94</v>
      </c>
      <c r="K225" s="156"/>
      <c r="L225" s="156">
        <v>0</v>
      </c>
      <c r="M225" s="171">
        <v>0</v>
      </c>
      <c r="N225" s="156">
        <v>0</v>
      </c>
      <c r="O225" s="156">
        <v>0</v>
      </c>
      <c r="P225" s="156" t="s">
        <v>2533</v>
      </c>
      <c r="Q225" s="156" t="s">
        <v>2534</v>
      </c>
      <c r="R225" s="156">
        <v>20</v>
      </c>
      <c r="S225" s="171">
        <v>2338.8000000000002</v>
      </c>
    </row>
    <row r="226" spans="1:19" x14ac:dyDescent="0.25">
      <c r="A226" s="155" t="s">
        <v>109</v>
      </c>
      <c r="B226" s="155" t="s">
        <v>1687</v>
      </c>
      <c r="C226" s="155">
        <v>4190</v>
      </c>
      <c r="D226" s="155" t="s">
        <v>2471</v>
      </c>
      <c r="E226" s="155" t="s">
        <v>136</v>
      </c>
      <c r="F226" s="155">
        <v>520101</v>
      </c>
      <c r="G226" s="155" t="s">
        <v>2299</v>
      </c>
      <c r="H226" s="155">
        <v>1</v>
      </c>
      <c r="I226" s="155" t="s">
        <v>94</v>
      </c>
      <c r="J226" s="155" t="s">
        <v>94</v>
      </c>
      <c r="K226" s="155"/>
      <c r="L226" s="155">
        <v>0</v>
      </c>
      <c r="M226" s="170">
        <v>0</v>
      </c>
      <c r="N226" s="155">
        <v>0</v>
      </c>
      <c r="O226" s="155">
        <v>0</v>
      </c>
      <c r="P226" s="155" t="s">
        <v>2404</v>
      </c>
      <c r="Q226" s="155" t="s">
        <v>2468</v>
      </c>
      <c r="R226" s="155">
        <v>20</v>
      </c>
      <c r="S226" s="170">
        <v>2338.8000000000002</v>
      </c>
    </row>
    <row r="227" spans="1:19" x14ac:dyDescent="0.25">
      <c r="A227" s="156" t="s">
        <v>109</v>
      </c>
      <c r="B227" s="156" t="s">
        <v>1648</v>
      </c>
      <c r="C227" s="156">
        <v>3105</v>
      </c>
      <c r="D227" s="156" t="s">
        <v>2373</v>
      </c>
      <c r="E227" s="156" t="s">
        <v>1666</v>
      </c>
      <c r="F227" s="156">
        <v>520401</v>
      </c>
      <c r="G227" s="156" t="s">
        <v>2299</v>
      </c>
      <c r="H227" s="156">
        <v>2</v>
      </c>
      <c r="I227" s="156" t="s">
        <v>94</v>
      </c>
      <c r="J227" s="156" t="s">
        <v>94</v>
      </c>
      <c r="K227" s="156"/>
      <c r="L227" s="156">
        <v>0</v>
      </c>
      <c r="M227" s="171">
        <v>0</v>
      </c>
      <c r="N227" s="156">
        <v>0</v>
      </c>
      <c r="O227" s="156">
        <v>0</v>
      </c>
      <c r="P227" s="156" t="s">
        <v>2404</v>
      </c>
      <c r="Q227" s="156" t="s">
        <v>2405</v>
      </c>
      <c r="R227" s="156">
        <v>20</v>
      </c>
      <c r="S227" s="171">
        <v>2338.8000000000002</v>
      </c>
    </row>
    <row r="228" spans="1:19" x14ac:dyDescent="0.25">
      <c r="A228" s="155" t="s">
        <v>109</v>
      </c>
      <c r="B228" s="155" t="s">
        <v>1648</v>
      </c>
      <c r="C228" s="155">
        <v>6120</v>
      </c>
      <c r="D228" s="155" t="s">
        <v>2646</v>
      </c>
      <c r="E228" s="155" t="s">
        <v>1716</v>
      </c>
      <c r="F228" s="155">
        <v>521401</v>
      </c>
      <c r="G228" s="155" t="s">
        <v>2299</v>
      </c>
      <c r="H228" s="155">
        <v>1</v>
      </c>
      <c r="I228" s="155" t="s">
        <v>91</v>
      </c>
      <c r="J228" s="155" t="s">
        <v>94</v>
      </c>
      <c r="K228" s="155"/>
      <c r="L228" s="155">
        <v>0</v>
      </c>
      <c r="M228" s="170">
        <v>0</v>
      </c>
      <c r="N228" s="155">
        <v>0</v>
      </c>
      <c r="O228" s="155">
        <v>0</v>
      </c>
      <c r="P228" s="155" t="s">
        <v>2614</v>
      </c>
      <c r="Q228" s="155" t="s">
        <v>2615</v>
      </c>
      <c r="R228" s="155">
        <v>20</v>
      </c>
      <c r="S228" s="170">
        <v>2338.8000000000002</v>
      </c>
    </row>
    <row r="229" spans="1:19" x14ac:dyDescent="0.25">
      <c r="A229" s="156" t="s">
        <v>109</v>
      </c>
      <c r="B229" s="156" t="s">
        <v>1633</v>
      </c>
      <c r="C229" s="156">
        <v>4235</v>
      </c>
      <c r="D229" s="156" t="s">
        <v>2647</v>
      </c>
      <c r="E229" s="156" t="s">
        <v>2648</v>
      </c>
      <c r="F229" s="156">
        <v>520301</v>
      </c>
      <c r="G229" s="156" t="s">
        <v>2299</v>
      </c>
      <c r="H229" s="156" t="s">
        <v>1778</v>
      </c>
      <c r="I229" s="156" t="s">
        <v>91</v>
      </c>
      <c r="J229" s="156" t="s">
        <v>94</v>
      </c>
      <c r="K229" s="156"/>
      <c r="L229" s="156">
        <v>0</v>
      </c>
      <c r="M229" s="171">
        <v>0</v>
      </c>
      <c r="N229" s="156">
        <v>0</v>
      </c>
      <c r="O229" s="156">
        <v>0</v>
      </c>
      <c r="P229" s="156" t="s">
        <v>2408</v>
      </c>
      <c r="Q229" s="156" t="s">
        <v>2409</v>
      </c>
      <c r="R229" s="156">
        <v>20</v>
      </c>
      <c r="S229" s="171">
        <v>2338.8000000000002</v>
      </c>
    </row>
    <row r="230" spans="1:19" x14ac:dyDescent="0.25">
      <c r="A230" s="155" t="s">
        <v>109</v>
      </c>
      <c r="B230" s="155" t="s">
        <v>1670</v>
      </c>
      <c r="C230" s="155">
        <v>2105</v>
      </c>
      <c r="D230" s="155" t="s">
        <v>2281</v>
      </c>
      <c r="E230" s="155" t="s">
        <v>226</v>
      </c>
      <c r="F230" s="155">
        <v>450601</v>
      </c>
      <c r="G230" s="155" t="s">
        <v>2282</v>
      </c>
      <c r="H230" s="155" t="s">
        <v>1778</v>
      </c>
      <c r="I230" s="155" t="s">
        <v>91</v>
      </c>
      <c r="J230" s="155" t="s">
        <v>94</v>
      </c>
      <c r="K230" s="155"/>
      <c r="L230" s="155">
        <v>0</v>
      </c>
      <c r="M230" s="170">
        <v>0</v>
      </c>
      <c r="N230" s="155">
        <v>0</v>
      </c>
      <c r="O230" s="155">
        <v>0</v>
      </c>
      <c r="P230" s="155" t="s">
        <v>2649</v>
      </c>
      <c r="Q230" s="155" t="s">
        <v>2650</v>
      </c>
      <c r="R230" s="155">
        <v>20</v>
      </c>
      <c r="S230" s="170">
        <v>2338.8000000000002</v>
      </c>
    </row>
    <row r="231" spans="1:19" x14ac:dyDescent="0.25">
      <c r="A231" s="156" t="s">
        <v>109</v>
      </c>
      <c r="B231" s="156" t="s">
        <v>1687</v>
      </c>
      <c r="C231" s="156">
        <v>4190</v>
      </c>
      <c r="D231" s="156" t="s">
        <v>2471</v>
      </c>
      <c r="E231" s="156" t="s">
        <v>136</v>
      </c>
      <c r="F231" s="156">
        <v>520101</v>
      </c>
      <c r="G231" s="156" t="s">
        <v>2299</v>
      </c>
      <c r="H231" s="156" t="s">
        <v>1783</v>
      </c>
      <c r="I231" s="156" t="s">
        <v>91</v>
      </c>
      <c r="J231" s="156" t="s">
        <v>94</v>
      </c>
      <c r="K231" s="156"/>
      <c r="L231" s="156">
        <v>0</v>
      </c>
      <c r="M231" s="171">
        <v>0</v>
      </c>
      <c r="N231" s="156">
        <v>0</v>
      </c>
      <c r="O231" s="156">
        <v>0</v>
      </c>
      <c r="P231" s="156" t="s">
        <v>2472</v>
      </c>
      <c r="Q231" s="156" t="s">
        <v>2473</v>
      </c>
      <c r="R231" s="156">
        <v>20</v>
      </c>
      <c r="S231" s="171">
        <v>2338.8000000000002</v>
      </c>
    </row>
    <row r="232" spans="1:19" x14ac:dyDescent="0.25">
      <c r="A232" s="155" t="s">
        <v>109</v>
      </c>
      <c r="B232" s="155" t="s">
        <v>353</v>
      </c>
      <c r="C232" s="155" t="s">
        <v>363</v>
      </c>
      <c r="D232" s="155" t="s">
        <v>2594</v>
      </c>
      <c r="E232" s="155" t="s">
        <v>365</v>
      </c>
      <c r="F232" s="155">
        <v>260101</v>
      </c>
      <c r="G232" s="155" t="s">
        <v>105</v>
      </c>
      <c r="H232" s="155">
        <v>4</v>
      </c>
      <c r="I232" s="155" t="s">
        <v>94</v>
      </c>
      <c r="J232" s="155" t="s">
        <v>94</v>
      </c>
      <c r="K232" s="155" t="s">
        <v>276</v>
      </c>
      <c r="L232" s="155">
        <v>19</v>
      </c>
      <c r="M232" s="170">
        <v>2221.86</v>
      </c>
      <c r="N232" s="155">
        <v>0</v>
      </c>
      <c r="O232" s="155">
        <v>19</v>
      </c>
      <c r="P232" s="155" t="s">
        <v>2392</v>
      </c>
      <c r="Q232" s="155" t="s">
        <v>2393</v>
      </c>
      <c r="R232" s="155">
        <v>19</v>
      </c>
      <c r="S232" s="170">
        <v>2221.86</v>
      </c>
    </row>
    <row r="233" spans="1:19" x14ac:dyDescent="0.25">
      <c r="A233" s="156" t="s">
        <v>109</v>
      </c>
      <c r="B233" s="156" t="s">
        <v>353</v>
      </c>
      <c r="C233" s="156" t="s">
        <v>2651</v>
      </c>
      <c r="D233" s="156" t="s">
        <v>2652</v>
      </c>
      <c r="E233" s="156" t="s">
        <v>2653</v>
      </c>
      <c r="F233" s="156">
        <v>260101</v>
      </c>
      <c r="G233" s="156" t="s">
        <v>105</v>
      </c>
      <c r="H233" s="156">
        <v>1</v>
      </c>
      <c r="I233" s="156" t="s">
        <v>94</v>
      </c>
      <c r="J233" s="156" t="s">
        <v>94</v>
      </c>
      <c r="K233" s="156" t="s">
        <v>276</v>
      </c>
      <c r="L233" s="156">
        <v>19</v>
      </c>
      <c r="M233" s="171">
        <v>2221.86</v>
      </c>
      <c r="N233" s="156">
        <v>0</v>
      </c>
      <c r="O233" s="156">
        <v>19</v>
      </c>
      <c r="P233" s="156" t="s">
        <v>2392</v>
      </c>
      <c r="Q233" s="156" t="s">
        <v>2393</v>
      </c>
      <c r="R233" s="156">
        <v>19</v>
      </c>
      <c r="S233" s="171">
        <v>2221.86</v>
      </c>
    </row>
    <row r="234" spans="1:19" x14ac:dyDescent="0.25">
      <c r="A234" s="155" t="s">
        <v>109</v>
      </c>
      <c r="B234" s="155" t="s">
        <v>353</v>
      </c>
      <c r="C234" s="155" t="s">
        <v>2651</v>
      </c>
      <c r="D234" s="155" t="s">
        <v>2652</v>
      </c>
      <c r="E234" s="155" t="s">
        <v>2653</v>
      </c>
      <c r="F234" s="155">
        <v>260101</v>
      </c>
      <c r="G234" s="155" t="s">
        <v>105</v>
      </c>
      <c r="H234" s="155">
        <v>3</v>
      </c>
      <c r="I234" s="155" t="s">
        <v>94</v>
      </c>
      <c r="J234" s="155" t="s">
        <v>94</v>
      </c>
      <c r="K234" s="155" t="s">
        <v>276</v>
      </c>
      <c r="L234" s="155">
        <v>19</v>
      </c>
      <c r="M234" s="170">
        <v>2221.86</v>
      </c>
      <c r="N234" s="155">
        <v>0</v>
      </c>
      <c r="O234" s="155">
        <v>19</v>
      </c>
      <c r="P234" s="155" t="s">
        <v>2557</v>
      </c>
      <c r="Q234" s="155" t="s">
        <v>2558</v>
      </c>
      <c r="R234" s="155">
        <v>19</v>
      </c>
      <c r="S234" s="170">
        <v>2221.86</v>
      </c>
    </row>
    <row r="235" spans="1:19" x14ac:dyDescent="0.25">
      <c r="A235" s="156" t="s">
        <v>109</v>
      </c>
      <c r="B235" s="156" t="s">
        <v>265</v>
      </c>
      <c r="C235" s="156" t="s">
        <v>936</v>
      </c>
      <c r="D235" s="156" t="s">
        <v>2626</v>
      </c>
      <c r="E235" s="156" t="s">
        <v>2627</v>
      </c>
      <c r="F235" s="156">
        <v>513801</v>
      </c>
      <c r="G235" s="156" t="s">
        <v>2320</v>
      </c>
      <c r="H235" s="156">
        <v>2</v>
      </c>
      <c r="I235" s="156" t="s">
        <v>94</v>
      </c>
      <c r="J235" s="156" t="s">
        <v>94</v>
      </c>
      <c r="K235" s="156" t="s">
        <v>2628</v>
      </c>
      <c r="L235" s="156">
        <v>0</v>
      </c>
      <c r="M235" s="171">
        <v>0</v>
      </c>
      <c r="N235" s="156">
        <v>0</v>
      </c>
      <c r="O235" s="156">
        <v>0</v>
      </c>
      <c r="P235" s="156" t="s">
        <v>2358</v>
      </c>
      <c r="Q235" s="156" t="s">
        <v>2359</v>
      </c>
      <c r="R235" s="156">
        <v>19</v>
      </c>
      <c r="S235" s="171">
        <v>2221.86</v>
      </c>
    </row>
    <row r="236" spans="1:19" x14ac:dyDescent="0.25">
      <c r="A236" s="155" t="s">
        <v>109</v>
      </c>
      <c r="B236" s="155" t="s">
        <v>347</v>
      </c>
      <c r="C236" s="155">
        <v>1102</v>
      </c>
      <c r="D236" s="155" t="s">
        <v>2563</v>
      </c>
      <c r="E236" s="155" t="s">
        <v>421</v>
      </c>
      <c r="F236" s="155">
        <v>231301</v>
      </c>
      <c r="G236" s="155" t="s">
        <v>119</v>
      </c>
      <c r="H236" s="155">
        <v>10</v>
      </c>
      <c r="I236" s="155" t="s">
        <v>94</v>
      </c>
      <c r="J236" s="155" t="s">
        <v>94</v>
      </c>
      <c r="K236" s="155"/>
      <c r="L236" s="155">
        <v>0</v>
      </c>
      <c r="M236" s="170">
        <v>0</v>
      </c>
      <c r="N236" s="155">
        <v>0</v>
      </c>
      <c r="O236" s="155">
        <v>0</v>
      </c>
      <c r="P236" s="155" t="s">
        <v>2654</v>
      </c>
      <c r="Q236" s="155" t="s">
        <v>2655</v>
      </c>
      <c r="R236" s="155">
        <v>19</v>
      </c>
      <c r="S236" s="170">
        <v>2221.86</v>
      </c>
    </row>
    <row r="237" spans="1:19" x14ac:dyDescent="0.25">
      <c r="A237" s="156" t="s">
        <v>109</v>
      </c>
      <c r="B237" s="156" t="s">
        <v>1196</v>
      </c>
      <c r="C237" s="156">
        <v>2221</v>
      </c>
      <c r="D237" s="156" t="s">
        <v>2656</v>
      </c>
      <c r="E237" s="156" t="s">
        <v>99</v>
      </c>
      <c r="F237" s="156">
        <v>270101</v>
      </c>
      <c r="G237" s="156" t="s">
        <v>2313</v>
      </c>
      <c r="H237" s="156">
        <v>1</v>
      </c>
      <c r="I237" s="156" t="s">
        <v>94</v>
      </c>
      <c r="J237" s="156" t="s">
        <v>94</v>
      </c>
      <c r="K237" s="156"/>
      <c r="L237" s="156">
        <v>0</v>
      </c>
      <c r="M237" s="171">
        <v>0</v>
      </c>
      <c r="N237" s="156">
        <v>0</v>
      </c>
      <c r="O237" s="156">
        <v>0</v>
      </c>
      <c r="P237" s="156" t="s">
        <v>2546</v>
      </c>
      <c r="Q237" s="156" t="s">
        <v>2547</v>
      </c>
      <c r="R237" s="156">
        <v>19</v>
      </c>
      <c r="S237" s="171">
        <v>2221.86</v>
      </c>
    </row>
    <row r="238" spans="1:19" x14ac:dyDescent="0.25">
      <c r="A238" s="155" t="s">
        <v>109</v>
      </c>
      <c r="B238" s="155" t="s">
        <v>1196</v>
      </c>
      <c r="C238" s="155">
        <v>1111</v>
      </c>
      <c r="D238" s="155" t="s">
        <v>123</v>
      </c>
      <c r="E238" s="155" t="s">
        <v>122</v>
      </c>
      <c r="F238" s="155">
        <v>270101</v>
      </c>
      <c r="G238" s="155" t="s">
        <v>2313</v>
      </c>
      <c r="H238" s="155">
        <v>4</v>
      </c>
      <c r="I238" s="155" t="s">
        <v>94</v>
      </c>
      <c r="J238" s="155" t="s">
        <v>94</v>
      </c>
      <c r="K238" s="155"/>
      <c r="L238" s="155">
        <v>0</v>
      </c>
      <c r="M238" s="170">
        <v>0</v>
      </c>
      <c r="N238" s="155">
        <v>0</v>
      </c>
      <c r="O238" s="155">
        <v>0</v>
      </c>
      <c r="P238" s="155" t="s">
        <v>2657</v>
      </c>
      <c r="Q238" s="155" t="s">
        <v>2658</v>
      </c>
      <c r="R238" s="155">
        <v>19</v>
      </c>
      <c r="S238" s="170">
        <v>2221.86</v>
      </c>
    </row>
    <row r="239" spans="1:19" x14ac:dyDescent="0.25">
      <c r="A239" s="156" t="s">
        <v>109</v>
      </c>
      <c r="B239" s="156" t="s">
        <v>753</v>
      </c>
      <c r="C239" s="156">
        <v>3250</v>
      </c>
      <c r="D239" s="156" t="s">
        <v>2659</v>
      </c>
      <c r="E239" s="156" t="s">
        <v>2660</v>
      </c>
      <c r="F239" s="156">
        <v>430103</v>
      </c>
      <c r="G239" s="156" t="s">
        <v>2661</v>
      </c>
      <c r="H239" s="156" t="s">
        <v>796</v>
      </c>
      <c r="I239" s="156" t="s">
        <v>91</v>
      </c>
      <c r="J239" s="156" t="s">
        <v>94</v>
      </c>
      <c r="K239" s="156"/>
      <c r="L239" s="156">
        <v>0</v>
      </c>
      <c r="M239" s="171">
        <v>0</v>
      </c>
      <c r="N239" s="156">
        <v>0</v>
      </c>
      <c r="O239" s="156">
        <v>0</v>
      </c>
      <c r="P239" s="156"/>
      <c r="Q239" s="156"/>
      <c r="R239" s="156">
        <v>19</v>
      </c>
      <c r="S239" s="171">
        <v>2221.86</v>
      </c>
    </row>
    <row r="240" spans="1:19" x14ac:dyDescent="0.25">
      <c r="A240" s="155" t="s">
        <v>109</v>
      </c>
      <c r="B240" s="155" t="s">
        <v>884</v>
      </c>
      <c r="C240" s="155">
        <v>1030</v>
      </c>
      <c r="D240" s="155" t="s">
        <v>2662</v>
      </c>
      <c r="E240" s="155" t="s">
        <v>960</v>
      </c>
      <c r="F240" s="155">
        <v>360108</v>
      </c>
      <c r="G240" s="155" t="s">
        <v>2663</v>
      </c>
      <c r="H240" s="155">
        <v>1</v>
      </c>
      <c r="I240" s="155" t="s">
        <v>94</v>
      </c>
      <c r="J240" s="155" t="s">
        <v>94</v>
      </c>
      <c r="K240" s="155"/>
      <c r="L240" s="155">
        <v>0</v>
      </c>
      <c r="M240" s="170">
        <v>0</v>
      </c>
      <c r="N240" s="155">
        <v>0</v>
      </c>
      <c r="O240" s="155">
        <v>0</v>
      </c>
      <c r="P240" s="155" t="s">
        <v>2664</v>
      </c>
      <c r="Q240" s="155" t="s">
        <v>2665</v>
      </c>
      <c r="R240" s="155">
        <v>19</v>
      </c>
      <c r="S240" s="170">
        <v>2221.86</v>
      </c>
    </row>
    <row r="241" spans="1:19" x14ac:dyDescent="0.25">
      <c r="A241" s="156" t="s">
        <v>109</v>
      </c>
      <c r="B241" s="156" t="s">
        <v>884</v>
      </c>
      <c r="C241" s="156">
        <v>1330</v>
      </c>
      <c r="D241" s="156" t="s">
        <v>2635</v>
      </c>
      <c r="E241" s="156" t="s">
        <v>956</v>
      </c>
      <c r="F241" s="156">
        <v>310599</v>
      </c>
      <c r="G241" s="156" t="s">
        <v>2289</v>
      </c>
      <c r="H241" s="156">
        <v>1</v>
      </c>
      <c r="I241" s="156" t="s">
        <v>94</v>
      </c>
      <c r="J241" s="156" t="s">
        <v>94</v>
      </c>
      <c r="K241" s="156"/>
      <c r="L241" s="156">
        <v>0</v>
      </c>
      <c r="M241" s="171">
        <v>0</v>
      </c>
      <c r="N241" s="156">
        <v>0</v>
      </c>
      <c r="O241" s="156">
        <v>0</v>
      </c>
      <c r="P241" s="156" t="s">
        <v>2290</v>
      </c>
      <c r="Q241" s="156" t="s">
        <v>2291</v>
      </c>
      <c r="R241" s="156">
        <v>19</v>
      </c>
      <c r="S241" s="171">
        <v>2221.86</v>
      </c>
    </row>
    <row r="242" spans="1:19" x14ac:dyDescent="0.25">
      <c r="A242" s="155" t="s">
        <v>109</v>
      </c>
      <c r="B242" s="155" t="s">
        <v>884</v>
      </c>
      <c r="C242" s="155">
        <v>2000</v>
      </c>
      <c r="D242" s="155" t="s">
        <v>2639</v>
      </c>
      <c r="E242" s="155" t="s">
        <v>222</v>
      </c>
      <c r="F242" s="155">
        <v>310599</v>
      </c>
      <c r="G242" s="155" t="s">
        <v>2289</v>
      </c>
      <c r="H242" s="155">
        <v>3</v>
      </c>
      <c r="I242" s="155" t="s">
        <v>94</v>
      </c>
      <c r="J242" s="155" t="s">
        <v>94</v>
      </c>
      <c r="K242" s="155"/>
      <c r="L242" s="155">
        <v>0</v>
      </c>
      <c r="M242" s="170">
        <v>0</v>
      </c>
      <c r="N242" s="155">
        <v>0</v>
      </c>
      <c r="O242" s="155">
        <v>0</v>
      </c>
      <c r="P242" s="155" t="s">
        <v>2420</v>
      </c>
      <c r="Q242" s="155" t="s">
        <v>2421</v>
      </c>
      <c r="R242" s="155">
        <v>19</v>
      </c>
      <c r="S242" s="170">
        <v>2221.86</v>
      </c>
    </row>
    <row r="243" spans="1:19" x14ac:dyDescent="0.25">
      <c r="A243" s="156" t="s">
        <v>109</v>
      </c>
      <c r="B243" s="156" t="s">
        <v>884</v>
      </c>
      <c r="C243" s="156">
        <v>2000</v>
      </c>
      <c r="D243" s="156" t="s">
        <v>2639</v>
      </c>
      <c r="E243" s="156" t="s">
        <v>222</v>
      </c>
      <c r="F243" s="156">
        <v>310599</v>
      </c>
      <c r="G243" s="156" t="s">
        <v>2289</v>
      </c>
      <c r="H243" s="156">
        <v>4</v>
      </c>
      <c r="I243" s="156" t="s">
        <v>91</v>
      </c>
      <c r="J243" s="156" t="s">
        <v>94</v>
      </c>
      <c r="K243" s="156"/>
      <c r="L243" s="156">
        <v>0</v>
      </c>
      <c r="M243" s="171">
        <v>0</v>
      </c>
      <c r="N243" s="156">
        <v>0</v>
      </c>
      <c r="O243" s="156">
        <v>0</v>
      </c>
      <c r="P243" s="156" t="s">
        <v>2420</v>
      </c>
      <c r="Q243" s="156" t="s">
        <v>2421</v>
      </c>
      <c r="R243" s="156">
        <v>19</v>
      </c>
      <c r="S243" s="171">
        <v>2221.86</v>
      </c>
    </row>
    <row r="244" spans="1:19" x14ac:dyDescent="0.25">
      <c r="A244" s="155" t="s">
        <v>109</v>
      </c>
      <c r="B244" s="155" t="s">
        <v>884</v>
      </c>
      <c r="C244" s="155">
        <v>2000</v>
      </c>
      <c r="D244" s="155" t="s">
        <v>2639</v>
      </c>
      <c r="E244" s="155" t="s">
        <v>222</v>
      </c>
      <c r="F244" s="155">
        <v>310599</v>
      </c>
      <c r="G244" s="155" t="s">
        <v>2289</v>
      </c>
      <c r="H244" s="155">
        <v>6</v>
      </c>
      <c r="I244" s="155" t="s">
        <v>94</v>
      </c>
      <c r="J244" s="155" t="s">
        <v>94</v>
      </c>
      <c r="K244" s="155"/>
      <c r="L244" s="155">
        <v>0</v>
      </c>
      <c r="M244" s="170">
        <v>0</v>
      </c>
      <c r="N244" s="155">
        <v>0</v>
      </c>
      <c r="O244" s="155">
        <v>0</v>
      </c>
      <c r="P244" s="155" t="s">
        <v>2640</v>
      </c>
      <c r="Q244" s="155" t="s">
        <v>2287</v>
      </c>
      <c r="R244" s="155">
        <v>19</v>
      </c>
      <c r="S244" s="170">
        <v>2221.86</v>
      </c>
    </row>
    <row r="245" spans="1:19" x14ac:dyDescent="0.25">
      <c r="A245" s="156" t="s">
        <v>109</v>
      </c>
      <c r="B245" s="156" t="s">
        <v>1648</v>
      </c>
      <c r="C245" s="156">
        <v>3021</v>
      </c>
      <c r="D245" s="156" t="s">
        <v>2666</v>
      </c>
      <c r="E245" s="156" t="s">
        <v>1658</v>
      </c>
      <c r="F245" s="156">
        <v>520101</v>
      </c>
      <c r="G245" s="156" t="s">
        <v>2299</v>
      </c>
      <c r="H245" s="156">
        <v>1</v>
      </c>
      <c r="I245" s="156" t="s">
        <v>94</v>
      </c>
      <c r="J245" s="156" t="s">
        <v>94</v>
      </c>
      <c r="K245" s="156"/>
      <c r="L245" s="156">
        <v>0</v>
      </c>
      <c r="M245" s="171">
        <v>0</v>
      </c>
      <c r="N245" s="156">
        <v>0</v>
      </c>
      <c r="O245" s="156">
        <v>0</v>
      </c>
      <c r="P245" s="156" t="s">
        <v>2404</v>
      </c>
      <c r="Q245" s="156" t="s">
        <v>2468</v>
      </c>
      <c r="R245" s="156">
        <v>19</v>
      </c>
      <c r="S245" s="171">
        <v>2221.86</v>
      </c>
    </row>
    <row r="246" spans="1:19" x14ac:dyDescent="0.25">
      <c r="A246" s="155" t="s">
        <v>109</v>
      </c>
      <c r="B246" s="155" t="s">
        <v>1648</v>
      </c>
      <c r="C246" s="155">
        <v>6180</v>
      </c>
      <c r="D246" s="155" t="s">
        <v>2667</v>
      </c>
      <c r="E246" s="155" t="s">
        <v>2668</v>
      </c>
      <c r="F246" s="155">
        <v>521101</v>
      </c>
      <c r="G246" s="155" t="s">
        <v>2299</v>
      </c>
      <c r="H246" s="155">
        <v>1</v>
      </c>
      <c r="I246" s="155" t="s">
        <v>91</v>
      </c>
      <c r="J246" s="155" t="s">
        <v>94</v>
      </c>
      <c r="K246" s="155"/>
      <c r="L246" s="155">
        <v>0</v>
      </c>
      <c r="M246" s="170">
        <v>0</v>
      </c>
      <c r="N246" s="155">
        <v>0</v>
      </c>
      <c r="O246" s="155">
        <v>0</v>
      </c>
      <c r="P246" s="155" t="s">
        <v>2404</v>
      </c>
      <c r="Q246" s="155" t="s">
        <v>2468</v>
      </c>
      <c r="R246" s="155">
        <v>19</v>
      </c>
      <c r="S246" s="170">
        <v>2221.86</v>
      </c>
    </row>
    <row r="247" spans="1:19" x14ac:dyDescent="0.25">
      <c r="A247" s="156" t="s">
        <v>109</v>
      </c>
      <c r="B247" s="156" t="s">
        <v>1706</v>
      </c>
      <c r="C247" s="156">
        <v>4830</v>
      </c>
      <c r="D247" s="156" t="s">
        <v>2612</v>
      </c>
      <c r="E247" s="156" t="s">
        <v>2613</v>
      </c>
      <c r="F247" s="156">
        <v>521401</v>
      </c>
      <c r="G247" s="156" t="s">
        <v>2299</v>
      </c>
      <c r="H247" s="156">
        <v>1</v>
      </c>
      <c r="I247" s="156" t="s">
        <v>94</v>
      </c>
      <c r="J247" s="156" t="s">
        <v>94</v>
      </c>
      <c r="K247" s="156"/>
      <c r="L247" s="156">
        <v>0</v>
      </c>
      <c r="M247" s="171">
        <v>0</v>
      </c>
      <c r="N247" s="156">
        <v>0</v>
      </c>
      <c r="O247" s="156">
        <v>0</v>
      </c>
      <c r="P247" s="156" t="s">
        <v>2614</v>
      </c>
      <c r="Q247" s="156" t="s">
        <v>2615</v>
      </c>
      <c r="R247" s="156">
        <v>19</v>
      </c>
      <c r="S247" s="171">
        <v>2221.86</v>
      </c>
    </row>
    <row r="248" spans="1:19" x14ac:dyDescent="0.25">
      <c r="A248" s="155" t="s">
        <v>109</v>
      </c>
      <c r="B248" s="155" t="s">
        <v>1674</v>
      </c>
      <c r="C248" s="155">
        <v>4680</v>
      </c>
      <c r="D248" s="155" t="s">
        <v>2669</v>
      </c>
      <c r="E248" s="155" t="s">
        <v>1818</v>
      </c>
      <c r="F248" s="155">
        <v>520299</v>
      </c>
      <c r="G248" s="155" t="s">
        <v>2299</v>
      </c>
      <c r="H248" s="155">
        <v>1</v>
      </c>
      <c r="I248" s="155" t="s">
        <v>94</v>
      </c>
      <c r="J248" s="155" t="s">
        <v>94</v>
      </c>
      <c r="K248" s="155"/>
      <c r="L248" s="155">
        <v>0</v>
      </c>
      <c r="M248" s="170">
        <v>0</v>
      </c>
      <c r="N248" s="155">
        <v>0</v>
      </c>
      <c r="O248" s="155">
        <v>0</v>
      </c>
      <c r="P248" s="155" t="s">
        <v>2535</v>
      </c>
      <c r="Q248" s="155" t="s">
        <v>2536</v>
      </c>
      <c r="R248" s="155">
        <v>19</v>
      </c>
      <c r="S248" s="170">
        <v>2221.86</v>
      </c>
    </row>
    <row r="249" spans="1:19" x14ac:dyDescent="0.25">
      <c r="A249" s="156" t="s">
        <v>109</v>
      </c>
      <c r="B249" s="156" t="s">
        <v>1687</v>
      </c>
      <c r="C249" s="156">
        <v>3700</v>
      </c>
      <c r="D249" s="156" t="s">
        <v>2670</v>
      </c>
      <c r="E249" s="156" t="s">
        <v>1700</v>
      </c>
      <c r="F249" s="156">
        <v>520299</v>
      </c>
      <c r="G249" s="156" t="s">
        <v>2299</v>
      </c>
      <c r="H249" s="156" t="s">
        <v>1778</v>
      </c>
      <c r="I249" s="156" t="s">
        <v>91</v>
      </c>
      <c r="J249" s="156" t="s">
        <v>94</v>
      </c>
      <c r="K249" s="156"/>
      <c r="L249" s="156">
        <v>0</v>
      </c>
      <c r="M249" s="171">
        <v>0</v>
      </c>
      <c r="N249" s="156">
        <v>0</v>
      </c>
      <c r="O249" s="156">
        <v>0</v>
      </c>
      <c r="P249" s="156" t="s">
        <v>2440</v>
      </c>
      <c r="Q249" s="156" t="s">
        <v>2441</v>
      </c>
      <c r="R249" s="156">
        <v>19</v>
      </c>
      <c r="S249" s="171">
        <v>2221.86</v>
      </c>
    </row>
    <row r="250" spans="1:19" x14ac:dyDescent="0.25">
      <c r="A250" s="155" t="s">
        <v>109</v>
      </c>
      <c r="B250" s="155" t="s">
        <v>1596</v>
      </c>
      <c r="C250" s="155">
        <v>1001</v>
      </c>
      <c r="D250" s="155" t="s">
        <v>2616</v>
      </c>
      <c r="E250" s="155" t="s">
        <v>2617</v>
      </c>
      <c r="F250" s="155">
        <v>240199</v>
      </c>
      <c r="G250" s="155" t="s">
        <v>2538</v>
      </c>
      <c r="H250" s="155">
        <v>2</v>
      </c>
      <c r="I250" s="155" t="s">
        <v>94</v>
      </c>
      <c r="J250" s="155" t="s">
        <v>94</v>
      </c>
      <c r="K250" s="155"/>
      <c r="L250" s="155">
        <v>0</v>
      </c>
      <c r="M250" s="170">
        <v>0</v>
      </c>
      <c r="N250" s="155">
        <v>0</v>
      </c>
      <c r="O250" s="155">
        <v>0</v>
      </c>
      <c r="P250" s="155" t="s">
        <v>2671</v>
      </c>
      <c r="Q250" s="155" t="s">
        <v>2672</v>
      </c>
      <c r="R250" s="155">
        <v>19</v>
      </c>
      <c r="S250" s="170">
        <v>2221.86</v>
      </c>
    </row>
    <row r="251" spans="1:19" x14ac:dyDescent="0.25">
      <c r="A251" s="156" t="s">
        <v>109</v>
      </c>
      <c r="B251" s="156" t="s">
        <v>353</v>
      </c>
      <c r="C251" s="156">
        <v>1108</v>
      </c>
      <c r="D251" s="156" t="s">
        <v>159</v>
      </c>
      <c r="E251" s="156" t="s">
        <v>1972</v>
      </c>
      <c r="F251" s="156">
        <v>260101</v>
      </c>
      <c r="G251" s="156" t="s">
        <v>105</v>
      </c>
      <c r="H251" s="156">
        <v>1</v>
      </c>
      <c r="I251" s="156" t="s">
        <v>94</v>
      </c>
      <c r="J251" s="156" t="s">
        <v>94</v>
      </c>
      <c r="K251" s="156"/>
      <c r="L251" s="156">
        <v>0</v>
      </c>
      <c r="M251" s="171">
        <v>0</v>
      </c>
      <c r="N251" s="156">
        <v>0</v>
      </c>
      <c r="O251" s="156">
        <v>0</v>
      </c>
      <c r="P251" s="156" t="s">
        <v>2557</v>
      </c>
      <c r="Q251" s="156" t="s">
        <v>2558</v>
      </c>
      <c r="R251" s="156">
        <v>18</v>
      </c>
      <c r="S251" s="171">
        <v>2104.92</v>
      </c>
    </row>
    <row r="252" spans="1:19" x14ac:dyDescent="0.25">
      <c r="A252" s="155" t="s">
        <v>109</v>
      </c>
      <c r="B252" s="155" t="s">
        <v>1196</v>
      </c>
      <c r="C252" s="155" t="s">
        <v>1222</v>
      </c>
      <c r="D252" s="155" t="s">
        <v>2673</v>
      </c>
      <c r="E252" s="155" t="s">
        <v>1224</v>
      </c>
      <c r="F252" s="155">
        <v>270101</v>
      </c>
      <c r="G252" s="155" t="s">
        <v>2313</v>
      </c>
      <c r="H252" s="155">
        <v>1</v>
      </c>
      <c r="I252" s="155" t="s">
        <v>94</v>
      </c>
      <c r="J252" s="155" t="s">
        <v>94</v>
      </c>
      <c r="K252" s="155"/>
      <c r="L252" s="155">
        <v>0</v>
      </c>
      <c r="M252" s="170">
        <v>0</v>
      </c>
      <c r="N252" s="155">
        <v>0</v>
      </c>
      <c r="O252" s="155">
        <v>0</v>
      </c>
      <c r="P252" s="155" t="s">
        <v>2657</v>
      </c>
      <c r="Q252" s="155" t="s">
        <v>2658</v>
      </c>
      <c r="R252" s="155">
        <v>18</v>
      </c>
      <c r="S252" s="170">
        <v>2104.92</v>
      </c>
    </row>
    <row r="253" spans="1:19" x14ac:dyDescent="0.25">
      <c r="A253" s="156" t="s">
        <v>109</v>
      </c>
      <c r="B253" s="156" t="s">
        <v>1196</v>
      </c>
      <c r="C253" s="156">
        <v>1111</v>
      </c>
      <c r="D253" s="156" t="s">
        <v>123</v>
      </c>
      <c r="E253" s="156" t="s">
        <v>122</v>
      </c>
      <c r="F253" s="156">
        <v>270101</v>
      </c>
      <c r="G253" s="156" t="s">
        <v>2313</v>
      </c>
      <c r="H253" s="156">
        <v>5</v>
      </c>
      <c r="I253" s="156" t="s">
        <v>94</v>
      </c>
      <c r="J253" s="156" t="s">
        <v>94</v>
      </c>
      <c r="K253" s="156"/>
      <c r="L253" s="156">
        <v>0</v>
      </c>
      <c r="M253" s="171">
        <v>0</v>
      </c>
      <c r="N253" s="156">
        <v>0</v>
      </c>
      <c r="O253" s="156">
        <v>0</v>
      </c>
      <c r="P253" s="156" t="s">
        <v>2657</v>
      </c>
      <c r="Q253" s="156" t="s">
        <v>2658</v>
      </c>
      <c r="R253" s="156">
        <v>18</v>
      </c>
      <c r="S253" s="171">
        <v>2104.92</v>
      </c>
    </row>
    <row r="254" spans="1:19" x14ac:dyDescent="0.25">
      <c r="A254" s="155" t="s">
        <v>109</v>
      </c>
      <c r="B254" s="155" t="s">
        <v>1687</v>
      </c>
      <c r="C254" s="155">
        <v>4260</v>
      </c>
      <c r="D254" s="155" t="s">
        <v>2491</v>
      </c>
      <c r="E254" s="155" t="s">
        <v>1705</v>
      </c>
      <c r="F254" s="155">
        <v>520703</v>
      </c>
      <c r="G254" s="155" t="s">
        <v>2299</v>
      </c>
      <c r="H254" s="155">
        <v>1</v>
      </c>
      <c r="I254" s="155" t="s">
        <v>94</v>
      </c>
      <c r="J254" s="155" t="s">
        <v>94</v>
      </c>
      <c r="K254" s="155"/>
      <c r="L254" s="155">
        <v>0</v>
      </c>
      <c r="M254" s="170">
        <v>0</v>
      </c>
      <c r="N254" s="155">
        <v>0</v>
      </c>
      <c r="O254" s="155">
        <v>0</v>
      </c>
      <c r="P254" s="155" t="s">
        <v>2489</v>
      </c>
      <c r="Q254" s="155" t="s">
        <v>2490</v>
      </c>
      <c r="R254" s="155">
        <v>18</v>
      </c>
      <c r="S254" s="170">
        <v>2104.92</v>
      </c>
    </row>
    <row r="255" spans="1:19" x14ac:dyDescent="0.25">
      <c r="A255" s="156" t="s">
        <v>109</v>
      </c>
      <c r="B255" s="156" t="s">
        <v>1648</v>
      </c>
      <c r="C255" s="156">
        <v>3060</v>
      </c>
      <c r="D255" s="156" t="s">
        <v>2552</v>
      </c>
      <c r="E255" s="156" t="s">
        <v>1663</v>
      </c>
      <c r="F255" s="156">
        <v>521301</v>
      </c>
      <c r="G255" s="156" t="s">
        <v>2299</v>
      </c>
      <c r="H255" s="156">
        <v>1</v>
      </c>
      <c r="I255" s="156" t="s">
        <v>94</v>
      </c>
      <c r="J255" s="156" t="s">
        <v>94</v>
      </c>
      <c r="K255" s="156"/>
      <c r="L255" s="156">
        <v>0</v>
      </c>
      <c r="M255" s="171">
        <v>0</v>
      </c>
      <c r="N255" s="156">
        <v>0</v>
      </c>
      <c r="O255" s="156">
        <v>0</v>
      </c>
      <c r="P255" s="156" t="s">
        <v>2326</v>
      </c>
      <c r="Q255" s="156" t="s">
        <v>2327</v>
      </c>
      <c r="R255" s="156">
        <v>18</v>
      </c>
      <c r="S255" s="171">
        <v>2104.92</v>
      </c>
    </row>
    <row r="256" spans="1:19" x14ac:dyDescent="0.25">
      <c r="A256" s="155" t="s">
        <v>109</v>
      </c>
      <c r="B256" s="155" t="s">
        <v>1674</v>
      </c>
      <c r="C256" s="155">
        <v>4680</v>
      </c>
      <c r="D256" s="155" t="s">
        <v>2669</v>
      </c>
      <c r="E256" s="155" t="s">
        <v>1818</v>
      </c>
      <c r="F256" s="155">
        <v>520299</v>
      </c>
      <c r="G256" s="155" t="s">
        <v>2299</v>
      </c>
      <c r="H256" s="155" t="s">
        <v>1778</v>
      </c>
      <c r="I256" s="155" t="s">
        <v>91</v>
      </c>
      <c r="J256" s="155" t="s">
        <v>94</v>
      </c>
      <c r="K256" s="155"/>
      <c r="L256" s="155">
        <v>0</v>
      </c>
      <c r="M256" s="170">
        <v>0</v>
      </c>
      <c r="N256" s="155">
        <v>0</v>
      </c>
      <c r="O256" s="155">
        <v>0</v>
      </c>
      <c r="P256" s="155" t="s">
        <v>2535</v>
      </c>
      <c r="Q256" s="155" t="s">
        <v>2536</v>
      </c>
      <c r="R256" s="155">
        <v>18</v>
      </c>
      <c r="S256" s="170">
        <v>2104.92</v>
      </c>
    </row>
    <row r="257" spans="1:19" x14ac:dyDescent="0.25">
      <c r="A257" s="156" t="s">
        <v>109</v>
      </c>
      <c r="B257" s="156" t="s">
        <v>503</v>
      </c>
      <c r="C257" s="156">
        <v>1001</v>
      </c>
      <c r="D257" s="156" t="s">
        <v>174</v>
      </c>
      <c r="E257" s="156" t="s">
        <v>505</v>
      </c>
      <c r="F257" s="156">
        <v>160905</v>
      </c>
      <c r="G257" s="156" t="s">
        <v>152</v>
      </c>
      <c r="H257" s="156">
        <v>1</v>
      </c>
      <c r="I257" s="156" t="s">
        <v>91</v>
      </c>
      <c r="J257" s="156" t="s">
        <v>94</v>
      </c>
      <c r="K257" s="156"/>
      <c r="L257" s="156">
        <v>0</v>
      </c>
      <c r="M257" s="171">
        <v>0</v>
      </c>
      <c r="N257" s="156">
        <v>0</v>
      </c>
      <c r="O257" s="156">
        <v>0</v>
      </c>
      <c r="P257" s="156" t="s">
        <v>2674</v>
      </c>
      <c r="Q257" s="156" t="s">
        <v>2675</v>
      </c>
      <c r="R257" s="156">
        <v>18</v>
      </c>
      <c r="S257" s="171">
        <v>2104.92</v>
      </c>
    </row>
    <row r="258" spans="1:19" x14ac:dyDescent="0.25">
      <c r="A258" s="155" t="s">
        <v>109</v>
      </c>
      <c r="B258" s="155" t="s">
        <v>1596</v>
      </c>
      <c r="C258" s="155">
        <v>1001</v>
      </c>
      <c r="D258" s="155" t="s">
        <v>2616</v>
      </c>
      <c r="E258" s="155" t="s">
        <v>2617</v>
      </c>
      <c r="F258" s="155">
        <v>240199</v>
      </c>
      <c r="G258" s="155" t="s">
        <v>2538</v>
      </c>
      <c r="H258" s="155">
        <v>3</v>
      </c>
      <c r="I258" s="155" t="s">
        <v>94</v>
      </c>
      <c r="J258" s="155" t="s">
        <v>94</v>
      </c>
      <c r="K258" s="155"/>
      <c r="L258" s="155">
        <v>0</v>
      </c>
      <c r="M258" s="170">
        <v>0</v>
      </c>
      <c r="N258" s="155">
        <v>0</v>
      </c>
      <c r="O258" s="155">
        <v>0</v>
      </c>
      <c r="P258" s="155" t="s">
        <v>2671</v>
      </c>
      <c r="Q258" s="155" t="s">
        <v>2672</v>
      </c>
      <c r="R258" s="155">
        <v>18</v>
      </c>
      <c r="S258" s="170">
        <v>2104.92</v>
      </c>
    </row>
    <row r="259" spans="1:19" x14ac:dyDescent="0.25">
      <c r="A259" s="156" t="s">
        <v>109</v>
      </c>
      <c r="B259" s="156" t="s">
        <v>353</v>
      </c>
      <c r="C259" s="156" t="s">
        <v>2651</v>
      </c>
      <c r="D259" s="156" t="s">
        <v>2652</v>
      </c>
      <c r="E259" s="156" t="s">
        <v>2653</v>
      </c>
      <c r="F259" s="156">
        <v>260101</v>
      </c>
      <c r="G259" s="156" t="s">
        <v>105</v>
      </c>
      <c r="H259" s="156">
        <v>2</v>
      </c>
      <c r="I259" s="156" t="s">
        <v>94</v>
      </c>
      <c r="J259" s="156" t="s">
        <v>94</v>
      </c>
      <c r="K259" s="156" t="s">
        <v>276</v>
      </c>
      <c r="L259" s="156">
        <v>17</v>
      </c>
      <c r="M259" s="171">
        <v>1987.98</v>
      </c>
      <c r="N259" s="156">
        <v>0</v>
      </c>
      <c r="O259" s="156">
        <v>17</v>
      </c>
      <c r="P259" s="156" t="s">
        <v>2392</v>
      </c>
      <c r="Q259" s="156" t="s">
        <v>2393</v>
      </c>
      <c r="R259" s="156">
        <v>17</v>
      </c>
      <c r="S259" s="171">
        <v>1987.98</v>
      </c>
    </row>
    <row r="260" spans="1:19" x14ac:dyDescent="0.25">
      <c r="A260" s="155" t="s">
        <v>109</v>
      </c>
      <c r="B260" s="155" t="s">
        <v>353</v>
      </c>
      <c r="C260" s="155">
        <v>2040</v>
      </c>
      <c r="D260" s="155" t="s">
        <v>2541</v>
      </c>
      <c r="E260" s="155" t="s">
        <v>406</v>
      </c>
      <c r="F260" s="155">
        <v>260101</v>
      </c>
      <c r="G260" s="155" t="s">
        <v>105</v>
      </c>
      <c r="H260" s="155">
        <v>2</v>
      </c>
      <c r="I260" s="155" t="s">
        <v>94</v>
      </c>
      <c r="J260" s="155" t="s">
        <v>94</v>
      </c>
      <c r="K260" s="155"/>
      <c r="L260" s="155">
        <v>0</v>
      </c>
      <c r="M260" s="170">
        <v>0</v>
      </c>
      <c r="N260" s="155">
        <v>0</v>
      </c>
      <c r="O260" s="155">
        <v>0</v>
      </c>
      <c r="P260" s="155" t="s">
        <v>2292</v>
      </c>
      <c r="Q260" s="155" t="s">
        <v>2293</v>
      </c>
      <c r="R260" s="155">
        <v>17</v>
      </c>
      <c r="S260" s="170">
        <v>1987.98</v>
      </c>
    </row>
    <row r="261" spans="1:19" x14ac:dyDescent="0.25">
      <c r="A261" s="156" t="s">
        <v>109</v>
      </c>
      <c r="B261" s="156" t="s">
        <v>277</v>
      </c>
      <c r="C261" s="156">
        <v>1101</v>
      </c>
      <c r="D261" s="156" t="s">
        <v>141</v>
      </c>
      <c r="E261" s="156" t="s">
        <v>140</v>
      </c>
      <c r="F261" s="156">
        <v>451101</v>
      </c>
      <c r="G261" s="156" t="s">
        <v>2282</v>
      </c>
      <c r="H261" s="156">
        <v>2</v>
      </c>
      <c r="I261" s="156" t="s">
        <v>94</v>
      </c>
      <c r="J261" s="156" t="s">
        <v>94</v>
      </c>
      <c r="K261" s="156"/>
      <c r="L261" s="156">
        <v>0</v>
      </c>
      <c r="M261" s="171">
        <v>0</v>
      </c>
      <c r="N261" s="156">
        <v>0</v>
      </c>
      <c r="O261" s="156">
        <v>0</v>
      </c>
      <c r="P261" s="156" t="s">
        <v>2450</v>
      </c>
      <c r="Q261" s="156" t="s">
        <v>2304</v>
      </c>
      <c r="R261" s="156">
        <v>17</v>
      </c>
      <c r="S261" s="171">
        <v>1987.98</v>
      </c>
    </row>
    <row r="262" spans="1:19" x14ac:dyDescent="0.25">
      <c r="A262" s="155" t="s">
        <v>109</v>
      </c>
      <c r="B262" s="155" t="s">
        <v>277</v>
      </c>
      <c r="C262" s="155">
        <v>4411</v>
      </c>
      <c r="D262" s="155" t="s">
        <v>2676</v>
      </c>
      <c r="E262" s="155" t="s">
        <v>2677</v>
      </c>
      <c r="F262" s="155">
        <v>451101</v>
      </c>
      <c r="G262" s="155" t="s">
        <v>2282</v>
      </c>
      <c r="H262" s="155">
        <v>1</v>
      </c>
      <c r="I262" s="155" t="s">
        <v>94</v>
      </c>
      <c r="J262" s="155" t="s">
        <v>94</v>
      </c>
      <c r="K262" s="155"/>
      <c r="L262" s="155">
        <v>0</v>
      </c>
      <c r="M262" s="170">
        <v>0</v>
      </c>
      <c r="N262" s="155">
        <v>0</v>
      </c>
      <c r="O262" s="155">
        <v>0</v>
      </c>
      <c r="P262" s="155" t="s">
        <v>2450</v>
      </c>
      <c r="Q262" s="155" t="s">
        <v>2304</v>
      </c>
      <c r="R262" s="155">
        <v>17</v>
      </c>
      <c r="S262" s="170">
        <v>1987.98</v>
      </c>
    </row>
    <row r="263" spans="1:19" x14ac:dyDescent="0.25">
      <c r="A263" s="156" t="s">
        <v>109</v>
      </c>
      <c r="B263" s="156" t="s">
        <v>277</v>
      </c>
      <c r="C263" s="156">
        <v>1101</v>
      </c>
      <c r="D263" s="156" t="s">
        <v>141</v>
      </c>
      <c r="E263" s="156" t="s">
        <v>140</v>
      </c>
      <c r="F263" s="156">
        <v>451101</v>
      </c>
      <c r="G263" s="156" t="s">
        <v>2282</v>
      </c>
      <c r="H263" s="156">
        <v>4</v>
      </c>
      <c r="I263" s="156" t="s">
        <v>94</v>
      </c>
      <c r="J263" s="156" t="s">
        <v>94</v>
      </c>
      <c r="K263" s="156"/>
      <c r="L263" s="156">
        <v>0</v>
      </c>
      <c r="M263" s="171">
        <v>0</v>
      </c>
      <c r="N263" s="156">
        <v>0</v>
      </c>
      <c r="O263" s="156">
        <v>0</v>
      </c>
      <c r="P263" s="156" t="s">
        <v>2371</v>
      </c>
      <c r="Q263" s="156" t="s">
        <v>2372</v>
      </c>
      <c r="R263" s="156">
        <v>17</v>
      </c>
      <c r="S263" s="171">
        <v>1987.98</v>
      </c>
    </row>
    <row r="264" spans="1:19" x14ac:dyDescent="0.25">
      <c r="A264" s="155" t="s">
        <v>109</v>
      </c>
      <c r="B264" s="155" t="s">
        <v>347</v>
      </c>
      <c r="C264" s="155">
        <v>1102</v>
      </c>
      <c r="D264" s="155" t="s">
        <v>2563</v>
      </c>
      <c r="E264" s="155" t="s">
        <v>421</v>
      </c>
      <c r="F264" s="155">
        <v>231301</v>
      </c>
      <c r="G264" s="155" t="s">
        <v>119</v>
      </c>
      <c r="H264" s="155">
        <v>2</v>
      </c>
      <c r="I264" s="155" t="s">
        <v>94</v>
      </c>
      <c r="J264" s="155" t="s">
        <v>94</v>
      </c>
      <c r="K264" s="155"/>
      <c r="L264" s="155">
        <v>0</v>
      </c>
      <c r="M264" s="170">
        <v>0</v>
      </c>
      <c r="N264" s="155">
        <v>0</v>
      </c>
      <c r="O264" s="155">
        <v>0</v>
      </c>
      <c r="P264" s="155" t="s">
        <v>2678</v>
      </c>
      <c r="Q264" s="155" t="s">
        <v>2679</v>
      </c>
      <c r="R264" s="155">
        <v>17</v>
      </c>
      <c r="S264" s="170">
        <v>1987.98</v>
      </c>
    </row>
    <row r="265" spans="1:19" x14ac:dyDescent="0.25">
      <c r="A265" s="156" t="s">
        <v>109</v>
      </c>
      <c r="B265" s="156" t="s">
        <v>347</v>
      </c>
      <c r="C265" s="156">
        <v>1102</v>
      </c>
      <c r="D265" s="156" t="s">
        <v>2563</v>
      </c>
      <c r="E265" s="156" t="s">
        <v>421</v>
      </c>
      <c r="F265" s="156">
        <v>231301</v>
      </c>
      <c r="G265" s="156" t="s">
        <v>119</v>
      </c>
      <c r="H265" s="156">
        <v>3</v>
      </c>
      <c r="I265" s="156" t="s">
        <v>94</v>
      </c>
      <c r="J265" s="156" t="s">
        <v>94</v>
      </c>
      <c r="K265" s="156"/>
      <c r="L265" s="156">
        <v>0</v>
      </c>
      <c r="M265" s="171">
        <v>0</v>
      </c>
      <c r="N265" s="156">
        <v>0</v>
      </c>
      <c r="O265" s="156">
        <v>0</v>
      </c>
      <c r="P265" s="156" t="s">
        <v>2678</v>
      </c>
      <c r="Q265" s="156" t="s">
        <v>2679</v>
      </c>
      <c r="R265" s="156">
        <v>17</v>
      </c>
      <c r="S265" s="171">
        <v>1987.98</v>
      </c>
    </row>
    <row r="266" spans="1:19" x14ac:dyDescent="0.25">
      <c r="A266" s="155" t="s">
        <v>109</v>
      </c>
      <c r="B266" s="155" t="s">
        <v>347</v>
      </c>
      <c r="C266" s="155">
        <v>1102</v>
      </c>
      <c r="D266" s="155" t="s">
        <v>2563</v>
      </c>
      <c r="E266" s="155" t="s">
        <v>421</v>
      </c>
      <c r="F266" s="155">
        <v>231301</v>
      </c>
      <c r="G266" s="155" t="s">
        <v>119</v>
      </c>
      <c r="H266" s="155">
        <v>14</v>
      </c>
      <c r="I266" s="155" t="s">
        <v>94</v>
      </c>
      <c r="J266" s="155" t="s">
        <v>94</v>
      </c>
      <c r="K266" s="155"/>
      <c r="L266" s="155">
        <v>0</v>
      </c>
      <c r="M266" s="170">
        <v>0</v>
      </c>
      <c r="N266" s="155">
        <v>0</v>
      </c>
      <c r="O266" s="155">
        <v>0</v>
      </c>
      <c r="P266" s="155" t="s">
        <v>2542</v>
      </c>
      <c r="Q266" s="155" t="s">
        <v>2543</v>
      </c>
      <c r="R266" s="155">
        <v>17</v>
      </c>
      <c r="S266" s="170">
        <v>1987.98</v>
      </c>
    </row>
    <row r="267" spans="1:19" x14ac:dyDescent="0.25">
      <c r="A267" s="156" t="s">
        <v>109</v>
      </c>
      <c r="B267" s="156" t="s">
        <v>265</v>
      </c>
      <c r="C267" s="156">
        <v>6229</v>
      </c>
      <c r="D267" s="156" t="s">
        <v>2680</v>
      </c>
      <c r="E267" s="156" t="s">
        <v>2681</v>
      </c>
      <c r="F267" s="156">
        <v>513817</v>
      </c>
      <c r="G267" s="156" t="s">
        <v>2320</v>
      </c>
      <c r="H267" s="156" t="s">
        <v>520</v>
      </c>
      <c r="I267" s="156" t="s">
        <v>91</v>
      </c>
      <c r="J267" s="156" t="s">
        <v>94</v>
      </c>
      <c r="K267" s="156"/>
      <c r="L267" s="156">
        <v>0</v>
      </c>
      <c r="M267" s="171">
        <v>0</v>
      </c>
      <c r="N267" s="156">
        <v>0</v>
      </c>
      <c r="O267" s="156">
        <v>0</v>
      </c>
      <c r="P267" s="156" t="s">
        <v>2682</v>
      </c>
      <c r="Q267" s="156" t="s">
        <v>2683</v>
      </c>
      <c r="R267" s="156">
        <v>17</v>
      </c>
      <c r="S267" s="171">
        <v>1987.98</v>
      </c>
    </row>
    <row r="268" spans="1:19" x14ac:dyDescent="0.25">
      <c r="A268" s="155" t="s">
        <v>109</v>
      </c>
      <c r="B268" s="155" t="s">
        <v>1196</v>
      </c>
      <c r="C268" s="155">
        <v>1111</v>
      </c>
      <c r="D268" s="155" t="s">
        <v>123</v>
      </c>
      <c r="E268" s="155" t="s">
        <v>122</v>
      </c>
      <c r="F268" s="155">
        <v>270101</v>
      </c>
      <c r="G268" s="155" t="s">
        <v>2313</v>
      </c>
      <c r="H268" s="155">
        <v>1</v>
      </c>
      <c r="I268" s="155" t="s">
        <v>94</v>
      </c>
      <c r="J268" s="155" t="s">
        <v>94</v>
      </c>
      <c r="K268" s="155"/>
      <c r="L268" s="155">
        <v>0</v>
      </c>
      <c r="M268" s="170">
        <v>0</v>
      </c>
      <c r="N268" s="155">
        <v>0</v>
      </c>
      <c r="O268" s="155">
        <v>0</v>
      </c>
      <c r="P268" s="155" t="s">
        <v>2657</v>
      </c>
      <c r="Q268" s="155" t="s">
        <v>2658</v>
      </c>
      <c r="R268" s="155">
        <v>17</v>
      </c>
      <c r="S268" s="170">
        <v>1987.98</v>
      </c>
    </row>
    <row r="269" spans="1:19" x14ac:dyDescent="0.25">
      <c r="A269" s="156" t="s">
        <v>109</v>
      </c>
      <c r="B269" s="156" t="s">
        <v>1196</v>
      </c>
      <c r="C269" s="156">
        <v>1120</v>
      </c>
      <c r="D269" s="156" t="s">
        <v>2684</v>
      </c>
      <c r="E269" s="156" t="s">
        <v>116</v>
      </c>
      <c r="F269" s="156">
        <v>270101</v>
      </c>
      <c r="G269" s="156" t="s">
        <v>2313</v>
      </c>
      <c r="H269" s="156">
        <v>1</v>
      </c>
      <c r="I269" s="156" t="s">
        <v>94</v>
      </c>
      <c r="J269" s="156" t="s">
        <v>94</v>
      </c>
      <c r="K269" s="156"/>
      <c r="L269" s="156">
        <v>0</v>
      </c>
      <c r="M269" s="171">
        <v>0</v>
      </c>
      <c r="N269" s="156">
        <v>0</v>
      </c>
      <c r="O269" s="156">
        <v>0</v>
      </c>
      <c r="P269" s="156" t="s">
        <v>2685</v>
      </c>
      <c r="Q269" s="156" t="s">
        <v>2686</v>
      </c>
      <c r="R269" s="156">
        <v>17</v>
      </c>
      <c r="S269" s="171">
        <v>1987.98</v>
      </c>
    </row>
    <row r="270" spans="1:19" x14ac:dyDescent="0.25">
      <c r="A270" s="155" t="s">
        <v>109</v>
      </c>
      <c r="B270" s="155" t="s">
        <v>753</v>
      </c>
      <c r="C270" s="155">
        <v>3810</v>
      </c>
      <c r="D270" s="155" t="s">
        <v>2687</v>
      </c>
      <c r="E270" s="155" t="s">
        <v>2688</v>
      </c>
      <c r="F270" s="155">
        <v>430104</v>
      </c>
      <c r="G270" s="155" t="s">
        <v>2661</v>
      </c>
      <c r="H270" s="155" t="s">
        <v>796</v>
      </c>
      <c r="I270" s="155" t="s">
        <v>91</v>
      </c>
      <c r="J270" s="155" t="s">
        <v>94</v>
      </c>
      <c r="K270" s="155"/>
      <c r="L270" s="155">
        <v>0</v>
      </c>
      <c r="M270" s="170">
        <v>0</v>
      </c>
      <c r="N270" s="155">
        <v>0</v>
      </c>
      <c r="O270" s="155">
        <v>0</v>
      </c>
      <c r="P270" s="155"/>
      <c r="Q270" s="155"/>
      <c r="R270" s="155">
        <v>17</v>
      </c>
      <c r="S270" s="170">
        <v>1987.98</v>
      </c>
    </row>
    <row r="271" spans="1:19" x14ac:dyDescent="0.25">
      <c r="A271" s="156" t="s">
        <v>109</v>
      </c>
      <c r="B271" s="156" t="s">
        <v>1024</v>
      </c>
      <c r="C271" s="156">
        <v>7500</v>
      </c>
      <c r="D271" s="156" t="s">
        <v>2689</v>
      </c>
      <c r="E271" s="156" t="s">
        <v>2690</v>
      </c>
      <c r="F271" s="156">
        <v>131001</v>
      </c>
      <c r="G271" s="156" t="s">
        <v>2259</v>
      </c>
      <c r="H271" s="156">
        <v>1</v>
      </c>
      <c r="I271" s="156" t="s">
        <v>94</v>
      </c>
      <c r="J271" s="156" t="s">
        <v>94</v>
      </c>
      <c r="K271" s="156"/>
      <c r="L271" s="156">
        <v>0</v>
      </c>
      <c r="M271" s="171">
        <v>0</v>
      </c>
      <c r="N271" s="156">
        <v>0</v>
      </c>
      <c r="O271" s="156">
        <v>0</v>
      </c>
      <c r="P271" s="156" t="s">
        <v>2691</v>
      </c>
      <c r="Q271" s="156" t="s">
        <v>2692</v>
      </c>
      <c r="R271" s="156">
        <v>17</v>
      </c>
      <c r="S271" s="171">
        <v>1987.98</v>
      </c>
    </row>
    <row r="272" spans="1:19" x14ac:dyDescent="0.25">
      <c r="A272" s="155" t="s">
        <v>109</v>
      </c>
      <c r="B272" s="155" t="s">
        <v>1024</v>
      </c>
      <c r="C272" s="155">
        <v>7550</v>
      </c>
      <c r="D272" s="155" t="s">
        <v>2693</v>
      </c>
      <c r="E272" s="155" t="s">
        <v>2694</v>
      </c>
      <c r="F272" s="155">
        <v>131001</v>
      </c>
      <c r="G272" s="155" t="s">
        <v>2259</v>
      </c>
      <c r="H272" s="155">
        <v>1</v>
      </c>
      <c r="I272" s="155" t="s">
        <v>94</v>
      </c>
      <c r="J272" s="155" t="s">
        <v>94</v>
      </c>
      <c r="K272" s="155"/>
      <c r="L272" s="155">
        <v>0</v>
      </c>
      <c r="M272" s="170">
        <v>0</v>
      </c>
      <c r="N272" s="155">
        <v>0</v>
      </c>
      <c r="O272" s="155">
        <v>0</v>
      </c>
      <c r="P272" s="155" t="s">
        <v>2260</v>
      </c>
      <c r="Q272" s="155" t="s">
        <v>2261</v>
      </c>
      <c r="R272" s="155">
        <v>17</v>
      </c>
      <c r="S272" s="170">
        <v>1987.98</v>
      </c>
    </row>
    <row r="273" spans="1:19" x14ac:dyDescent="0.25">
      <c r="A273" s="156" t="s">
        <v>109</v>
      </c>
      <c r="B273" s="156" t="s">
        <v>607</v>
      </c>
      <c r="C273" s="156">
        <v>3190</v>
      </c>
      <c r="D273" s="156" t="s">
        <v>2695</v>
      </c>
      <c r="E273" s="156" t="s">
        <v>2696</v>
      </c>
      <c r="F273" s="156">
        <v>360115</v>
      </c>
      <c r="G273" s="156" t="s">
        <v>2663</v>
      </c>
      <c r="H273" s="156">
        <v>1</v>
      </c>
      <c r="I273" s="156" t="s">
        <v>91</v>
      </c>
      <c r="J273" s="156" t="s">
        <v>94</v>
      </c>
      <c r="K273" s="156"/>
      <c r="L273" s="156">
        <v>0</v>
      </c>
      <c r="M273" s="171">
        <v>0</v>
      </c>
      <c r="N273" s="156">
        <v>0</v>
      </c>
      <c r="O273" s="156">
        <v>0</v>
      </c>
      <c r="P273" s="156" t="s">
        <v>2424</v>
      </c>
      <c r="Q273" s="156" t="s">
        <v>2432</v>
      </c>
      <c r="R273" s="156">
        <v>17</v>
      </c>
      <c r="S273" s="171">
        <v>1987.98</v>
      </c>
    </row>
    <row r="274" spans="1:19" x14ac:dyDescent="0.25">
      <c r="A274" s="155" t="s">
        <v>109</v>
      </c>
      <c r="B274" s="155" t="s">
        <v>1633</v>
      </c>
      <c r="C274" s="155">
        <v>3270</v>
      </c>
      <c r="D274" s="155" t="s">
        <v>2589</v>
      </c>
      <c r="E274" s="155" t="s">
        <v>1787</v>
      </c>
      <c r="F274" s="155">
        <v>520301</v>
      </c>
      <c r="G274" s="155" t="s">
        <v>2299</v>
      </c>
      <c r="H274" s="155">
        <v>1</v>
      </c>
      <c r="I274" s="155" t="s">
        <v>94</v>
      </c>
      <c r="J274" s="155" t="s">
        <v>94</v>
      </c>
      <c r="K274" s="155"/>
      <c r="L274" s="155">
        <v>0</v>
      </c>
      <c r="M274" s="170">
        <v>0</v>
      </c>
      <c r="N274" s="155">
        <v>0</v>
      </c>
      <c r="O274" s="155">
        <v>0</v>
      </c>
      <c r="P274" s="155" t="s">
        <v>2303</v>
      </c>
      <c r="Q274" s="155" t="s">
        <v>2304</v>
      </c>
      <c r="R274" s="155">
        <v>17</v>
      </c>
      <c r="S274" s="170">
        <v>1987.98</v>
      </c>
    </row>
    <row r="275" spans="1:19" x14ac:dyDescent="0.25">
      <c r="A275" s="156" t="s">
        <v>109</v>
      </c>
      <c r="B275" s="156" t="s">
        <v>277</v>
      </c>
      <c r="C275" s="156">
        <v>4450</v>
      </c>
      <c r="D275" s="156" t="s">
        <v>2697</v>
      </c>
      <c r="E275" s="156" t="s">
        <v>2698</v>
      </c>
      <c r="F275" s="156">
        <v>451101</v>
      </c>
      <c r="G275" s="156" t="s">
        <v>2282</v>
      </c>
      <c r="H275" s="156">
        <v>1</v>
      </c>
      <c r="I275" s="156" t="s">
        <v>94</v>
      </c>
      <c r="J275" s="156" t="s">
        <v>94</v>
      </c>
      <c r="K275" s="156"/>
      <c r="L275" s="156">
        <v>0</v>
      </c>
      <c r="M275" s="171">
        <v>0</v>
      </c>
      <c r="N275" s="156">
        <v>0</v>
      </c>
      <c r="O275" s="156">
        <v>0</v>
      </c>
      <c r="P275" s="156" t="s">
        <v>2371</v>
      </c>
      <c r="Q275" s="156" t="s">
        <v>2372</v>
      </c>
      <c r="R275" s="156">
        <v>16</v>
      </c>
      <c r="S275" s="171">
        <v>1871.04</v>
      </c>
    </row>
    <row r="276" spans="1:19" x14ac:dyDescent="0.25">
      <c r="A276" s="155" t="s">
        <v>109</v>
      </c>
      <c r="B276" s="155" t="s">
        <v>347</v>
      </c>
      <c r="C276" s="155">
        <v>1101</v>
      </c>
      <c r="D276" s="155" t="s">
        <v>124</v>
      </c>
      <c r="E276" s="155" t="s">
        <v>349</v>
      </c>
      <c r="F276" s="155">
        <v>231301</v>
      </c>
      <c r="G276" s="155" t="s">
        <v>119</v>
      </c>
      <c r="H276" s="155">
        <v>5</v>
      </c>
      <c r="I276" s="155" t="s">
        <v>94</v>
      </c>
      <c r="J276" s="155" t="s">
        <v>94</v>
      </c>
      <c r="K276" s="155"/>
      <c r="L276" s="155">
        <v>0</v>
      </c>
      <c r="M276" s="170">
        <v>0</v>
      </c>
      <c r="N276" s="155">
        <v>0</v>
      </c>
      <c r="O276" s="155">
        <v>0</v>
      </c>
      <c r="P276" s="155" t="s">
        <v>2633</v>
      </c>
      <c r="Q276" s="155" t="s">
        <v>2634</v>
      </c>
      <c r="R276" s="155">
        <v>16</v>
      </c>
      <c r="S276" s="170">
        <v>1871.04</v>
      </c>
    </row>
    <row r="277" spans="1:19" x14ac:dyDescent="0.25">
      <c r="A277" s="156" t="s">
        <v>109</v>
      </c>
      <c r="B277" s="156" t="s">
        <v>270</v>
      </c>
      <c r="C277" s="156">
        <v>2103</v>
      </c>
      <c r="D277" s="156" t="s">
        <v>157</v>
      </c>
      <c r="E277" s="156" t="s">
        <v>275</v>
      </c>
      <c r="F277" s="156">
        <v>422703</v>
      </c>
      <c r="G277" s="156" t="s">
        <v>114</v>
      </c>
      <c r="H277" s="156">
        <v>6</v>
      </c>
      <c r="I277" s="156" t="s">
        <v>91</v>
      </c>
      <c r="J277" s="156" t="s">
        <v>94</v>
      </c>
      <c r="K277" s="156" t="s">
        <v>276</v>
      </c>
      <c r="L277" s="156">
        <v>16</v>
      </c>
      <c r="M277" s="171">
        <v>1871.04</v>
      </c>
      <c r="N277" s="156">
        <v>0</v>
      </c>
      <c r="O277" s="156">
        <v>16</v>
      </c>
      <c r="P277" s="156" t="s">
        <v>2323</v>
      </c>
      <c r="Q277" s="156" t="s">
        <v>2324</v>
      </c>
      <c r="R277" s="156">
        <v>16</v>
      </c>
      <c r="S277" s="171">
        <v>1871.04</v>
      </c>
    </row>
    <row r="278" spans="1:19" x14ac:dyDescent="0.25">
      <c r="A278" s="155" t="s">
        <v>109</v>
      </c>
      <c r="B278" s="155" t="s">
        <v>884</v>
      </c>
      <c r="C278" s="155">
        <v>1100</v>
      </c>
      <c r="D278" s="155" t="s">
        <v>2699</v>
      </c>
      <c r="E278" s="155" t="s">
        <v>905</v>
      </c>
      <c r="F278" s="155">
        <v>310599</v>
      </c>
      <c r="G278" s="155" t="s">
        <v>2289</v>
      </c>
      <c r="H278" s="155">
        <v>1</v>
      </c>
      <c r="I278" s="155" t="s">
        <v>94</v>
      </c>
      <c r="J278" s="155" t="s">
        <v>94</v>
      </c>
      <c r="K278" s="155" t="s">
        <v>276</v>
      </c>
      <c r="L278" s="155">
        <v>16</v>
      </c>
      <c r="M278" s="170">
        <v>1871.04</v>
      </c>
      <c r="N278" s="155">
        <v>0</v>
      </c>
      <c r="O278" s="155">
        <v>16</v>
      </c>
      <c r="P278" s="155" t="s">
        <v>2640</v>
      </c>
      <c r="Q278" s="155" t="s">
        <v>2287</v>
      </c>
      <c r="R278" s="155">
        <v>16</v>
      </c>
      <c r="S278" s="170">
        <v>1871.04</v>
      </c>
    </row>
    <row r="279" spans="1:19" x14ac:dyDescent="0.25">
      <c r="A279" s="156" t="s">
        <v>109</v>
      </c>
      <c r="B279" s="156" t="s">
        <v>884</v>
      </c>
      <c r="C279" s="156">
        <v>1230</v>
      </c>
      <c r="D279" s="156" t="s">
        <v>2700</v>
      </c>
      <c r="E279" s="156" t="s">
        <v>953</v>
      </c>
      <c r="F279" s="156">
        <v>310599</v>
      </c>
      <c r="G279" s="156" t="s">
        <v>2289</v>
      </c>
      <c r="H279" s="156">
        <v>1</v>
      </c>
      <c r="I279" s="156" t="s">
        <v>94</v>
      </c>
      <c r="J279" s="156" t="s">
        <v>94</v>
      </c>
      <c r="K279" s="156" t="s">
        <v>276</v>
      </c>
      <c r="L279" s="156">
        <v>16</v>
      </c>
      <c r="M279" s="171">
        <v>1871.04</v>
      </c>
      <c r="N279" s="156">
        <v>0</v>
      </c>
      <c r="O279" s="156">
        <v>16</v>
      </c>
      <c r="P279" s="156" t="s">
        <v>2640</v>
      </c>
      <c r="Q279" s="156" t="s">
        <v>2287</v>
      </c>
      <c r="R279" s="156">
        <v>16</v>
      </c>
      <c r="S279" s="171">
        <v>1871.04</v>
      </c>
    </row>
    <row r="280" spans="1:19" x14ac:dyDescent="0.25">
      <c r="A280" s="155" t="s">
        <v>109</v>
      </c>
      <c r="B280" s="155" t="s">
        <v>884</v>
      </c>
      <c r="C280" s="155">
        <v>2000</v>
      </c>
      <c r="D280" s="155" t="s">
        <v>2639</v>
      </c>
      <c r="E280" s="155" t="s">
        <v>222</v>
      </c>
      <c r="F280" s="155">
        <v>310599</v>
      </c>
      <c r="G280" s="155" t="s">
        <v>2289</v>
      </c>
      <c r="H280" s="155">
        <v>5</v>
      </c>
      <c r="I280" s="155" t="s">
        <v>94</v>
      </c>
      <c r="J280" s="155" t="s">
        <v>94</v>
      </c>
      <c r="K280" s="155"/>
      <c r="L280" s="155">
        <v>0</v>
      </c>
      <c r="M280" s="170">
        <v>0</v>
      </c>
      <c r="N280" s="155">
        <v>0</v>
      </c>
      <c r="O280" s="155">
        <v>0</v>
      </c>
      <c r="P280" s="155" t="s">
        <v>2640</v>
      </c>
      <c r="Q280" s="155" t="s">
        <v>2287</v>
      </c>
      <c r="R280" s="155">
        <v>16</v>
      </c>
      <c r="S280" s="170">
        <v>1871.04</v>
      </c>
    </row>
    <row r="281" spans="1:19" x14ac:dyDescent="0.25">
      <c r="A281" s="156" t="s">
        <v>109</v>
      </c>
      <c r="B281" s="156" t="s">
        <v>559</v>
      </c>
      <c r="C281" s="156">
        <v>1212</v>
      </c>
      <c r="D281" s="156" t="s">
        <v>227</v>
      </c>
      <c r="E281" s="156" t="s">
        <v>920</v>
      </c>
      <c r="F281" s="156">
        <v>400501</v>
      </c>
      <c r="G281" s="156" t="s">
        <v>2400</v>
      </c>
      <c r="H281" s="156">
        <v>2</v>
      </c>
      <c r="I281" s="156" t="s">
        <v>94</v>
      </c>
      <c r="J281" s="156" t="s">
        <v>94</v>
      </c>
      <c r="K281" s="156"/>
      <c r="L281" s="156">
        <v>0</v>
      </c>
      <c r="M281" s="171">
        <v>0</v>
      </c>
      <c r="N281" s="156">
        <v>0</v>
      </c>
      <c r="O281" s="156">
        <v>0</v>
      </c>
      <c r="P281" s="156" t="s">
        <v>2701</v>
      </c>
      <c r="Q281" s="156" t="s">
        <v>2702</v>
      </c>
      <c r="R281" s="156">
        <v>16</v>
      </c>
      <c r="S281" s="171">
        <v>1871.04</v>
      </c>
    </row>
    <row r="282" spans="1:19" x14ac:dyDescent="0.25">
      <c r="A282" s="155" t="s">
        <v>109</v>
      </c>
      <c r="B282" s="155" t="s">
        <v>863</v>
      </c>
      <c r="C282" s="155">
        <v>4150</v>
      </c>
      <c r="D282" s="155" t="s">
        <v>2703</v>
      </c>
      <c r="E282" s="155" t="s">
        <v>2704</v>
      </c>
      <c r="F282" s="155">
        <v>540199</v>
      </c>
      <c r="G282" s="155" t="s">
        <v>176</v>
      </c>
      <c r="H282" s="155">
        <v>1</v>
      </c>
      <c r="I282" s="155" t="s">
        <v>94</v>
      </c>
      <c r="J282" s="155" t="s">
        <v>94</v>
      </c>
      <c r="K282" s="155"/>
      <c r="L282" s="155">
        <v>0</v>
      </c>
      <c r="M282" s="170">
        <v>0</v>
      </c>
      <c r="N282" s="155">
        <v>0</v>
      </c>
      <c r="O282" s="155">
        <v>0</v>
      </c>
      <c r="P282" s="155" t="s">
        <v>2366</v>
      </c>
      <c r="Q282" s="155" t="s">
        <v>2367</v>
      </c>
      <c r="R282" s="155">
        <v>16</v>
      </c>
      <c r="S282" s="170">
        <v>1871.04</v>
      </c>
    </row>
    <row r="283" spans="1:19" x14ac:dyDescent="0.25">
      <c r="A283" s="156" t="s">
        <v>109</v>
      </c>
      <c r="B283" s="156" t="s">
        <v>1633</v>
      </c>
      <c r="C283" s="156">
        <v>3280</v>
      </c>
      <c r="D283" s="156" t="s">
        <v>2590</v>
      </c>
      <c r="E283" s="156" t="s">
        <v>1789</v>
      </c>
      <c r="F283" s="156">
        <v>520301</v>
      </c>
      <c r="G283" s="156" t="s">
        <v>2299</v>
      </c>
      <c r="H283" s="156">
        <v>1</v>
      </c>
      <c r="I283" s="156" t="s">
        <v>94</v>
      </c>
      <c r="J283" s="156" t="s">
        <v>94</v>
      </c>
      <c r="K283" s="156"/>
      <c r="L283" s="156">
        <v>0</v>
      </c>
      <c r="M283" s="171">
        <v>0</v>
      </c>
      <c r="N283" s="156">
        <v>0</v>
      </c>
      <c r="O283" s="156">
        <v>0</v>
      </c>
      <c r="P283" s="156" t="s">
        <v>2303</v>
      </c>
      <c r="Q283" s="156" t="s">
        <v>2304</v>
      </c>
      <c r="R283" s="156">
        <v>16</v>
      </c>
      <c r="S283" s="171">
        <v>1871.04</v>
      </c>
    </row>
    <row r="284" spans="1:19" x14ac:dyDescent="0.25">
      <c r="A284" s="155" t="s">
        <v>109</v>
      </c>
      <c r="B284" s="155" t="s">
        <v>1674</v>
      </c>
      <c r="C284" s="155">
        <v>4690</v>
      </c>
      <c r="D284" s="155" t="s">
        <v>2518</v>
      </c>
      <c r="E284" s="155" t="s">
        <v>1821</v>
      </c>
      <c r="F284" s="155">
        <v>521002</v>
      </c>
      <c r="G284" s="155" t="s">
        <v>2299</v>
      </c>
      <c r="H284" s="155">
        <v>1</v>
      </c>
      <c r="I284" s="155" t="s">
        <v>94</v>
      </c>
      <c r="J284" s="155" t="s">
        <v>94</v>
      </c>
      <c r="K284" s="155"/>
      <c r="L284" s="155">
        <v>0</v>
      </c>
      <c r="M284" s="170">
        <v>0</v>
      </c>
      <c r="N284" s="155">
        <v>0</v>
      </c>
      <c r="O284" s="155">
        <v>0</v>
      </c>
      <c r="P284" s="155" t="s">
        <v>2535</v>
      </c>
      <c r="Q284" s="155" t="s">
        <v>2536</v>
      </c>
      <c r="R284" s="155">
        <v>16</v>
      </c>
      <c r="S284" s="170">
        <v>1871.04</v>
      </c>
    </row>
    <row r="285" spans="1:19" x14ac:dyDescent="0.25">
      <c r="A285" s="156" t="s">
        <v>109</v>
      </c>
      <c r="B285" s="156" t="s">
        <v>1674</v>
      </c>
      <c r="C285" s="156">
        <v>4790</v>
      </c>
      <c r="D285" s="156" t="s">
        <v>2705</v>
      </c>
      <c r="E285" s="156" t="s">
        <v>1686</v>
      </c>
      <c r="F285" s="156">
        <v>521001</v>
      </c>
      <c r="G285" s="156" t="s">
        <v>2299</v>
      </c>
      <c r="H285" s="156" t="s">
        <v>1778</v>
      </c>
      <c r="I285" s="156" t="s">
        <v>91</v>
      </c>
      <c r="J285" s="156" t="s">
        <v>94</v>
      </c>
      <c r="K285" s="156"/>
      <c r="L285" s="156">
        <v>0</v>
      </c>
      <c r="M285" s="171">
        <v>0</v>
      </c>
      <c r="N285" s="156">
        <v>0</v>
      </c>
      <c r="O285" s="156">
        <v>0</v>
      </c>
      <c r="P285" s="156" t="s">
        <v>2306</v>
      </c>
      <c r="Q285" s="156" t="s">
        <v>2307</v>
      </c>
      <c r="R285" s="156">
        <v>16</v>
      </c>
      <c r="S285" s="171">
        <v>1871.04</v>
      </c>
    </row>
    <row r="286" spans="1:19" x14ac:dyDescent="0.25">
      <c r="A286" s="155" t="s">
        <v>109</v>
      </c>
      <c r="B286" s="155" t="s">
        <v>1706</v>
      </c>
      <c r="C286" s="155">
        <v>4850</v>
      </c>
      <c r="D286" s="155" t="s">
        <v>2706</v>
      </c>
      <c r="E286" s="155" t="s">
        <v>2707</v>
      </c>
      <c r="F286" s="155">
        <v>521401</v>
      </c>
      <c r="G286" s="155" t="s">
        <v>2299</v>
      </c>
      <c r="H286" s="155" t="s">
        <v>1778</v>
      </c>
      <c r="I286" s="155" t="s">
        <v>91</v>
      </c>
      <c r="J286" s="155" t="s">
        <v>94</v>
      </c>
      <c r="K286" s="155"/>
      <c r="L286" s="155">
        <v>0</v>
      </c>
      <c r="M286" s="170">
        <v>0</v>
      </c>
      <c r="N286" s="155">
        <v>0</v>
      </c>
      <c r="O286" s="155">
        <v>0</v>
      </c>
      <c r="P286" s="155" t="s">
        <v>2601</v>
      </c>
      <c r="Q286" s="155" t="s">
        <v>2465</v>
      </c>
      <c r="R286" s="155">
        <v>16</v>
      </c>
      <c r="S286" s="170">
        <v>1871.04</v>
      </c>
    </row>
    <row r="287" spans="1:19" x14ac:dyDescent="0.25">
      <c r="A287" s="156" t="s">
        <v>109</v>
      </c>
      <c r="B287" s="156" t="s">
        <v>353</v>
      </c>
      <c r="C287" s="156" t="s">
        <v>2651</v>
      </c>
      <c r="D287" s="156" t="s">
        <v>2652</v>
      </c>
      <c r="E287" s="156" t="s">
        <v>2653</v>
      </c>
      <c r="F287" s="156">
        <v>260101</v>
      </c>
      <c r="G287" s="156" t="s">
        <v>105</v>
      </c>
      <c r="H287" s="156">
        <v>4</v>
      </c>
      <c r="I287" s="156" t="s">
        <v>94</v>
      </c>
      <c r="J287" s="156" t="s">
        <v>94</v>
      </c>
      <c r="K287" s="156" t="s">
        <v>276</v>
      </c>
      <c r="L287" s="156">
        <v>15</v>
      </c>
      <c r="M287" s="171">
        <v>1754.1</v>
      </c>
      <c r="N287" s="156">
        <v>0</v>
      </c>
      <c r="O287" s="156">
        <v>15</v>
      </c>
      <c r="P287" s="156" t="s">
        <v>2624</v>
      </c>
      <c r="Q287" s="156" t="s">
        <v>2625</v>
      </c>
      <c r="R287" s="156">
        <v>15</v>
      </c>
      <c r="S287" s="171">
        <v>1754.1</v>
      </c>
    </row>
    <row r="288" spans="1:19" x14ac:dyDescent="0.25">
      <c r="A288" s="155" t="s">
        <v>109</v>
      </c>
      <c r="B288" s="155" t="s">
        <v>347</v>
      </c>
      <c r="C288" s="155">
        <v>1102</v>
      </c>
      <c r="D288" s="155" t="s">
        <v>2563</v>
      </c>
      <c r="E288" s="155" t="s">
        <v>421</v>
      </c>
      <c r="F288" s="155">
        <v>231301</v>
      </c>
      <c r="G288" s="155" t="s">
        <v>119</v>
      </c>
      <c r="H288" s="155">
        <v>8</v>
      </c>
      <c r="I288" s="155" t="s">
        <v>94</v>
      </c>
      <c r="J288" s="155" t="s">
        <v>94</v>
      </c>
      <c r="K288" s="155"/>
      <c r="L288" s="155">
        <v>0</v>
      </c>
      <c r="M288" s="170">
        <v>0</v>
      </c>
      <c r="N288" s="155">
        <v>0</v>
      </c>
      <c r="O288" s="155">
        <v>0</v>
      </c>
      <c r="P288" s="155" t="s">
        <v>2708</v>
      </c>
      <c r="Q288" s="155" t="s">
        <v>2598</v>
      </c>
      <c r="R288" s="155">
        <v>15</v>
      </c>
      <c r="S288" s="170">
        <v>1754.1</v>
      </c>
    </row>
    <row r="289" spans="1:19" x14ac:dyDescent="0.25">
      <c r="A289" s="156" t="s">
        <v>109</v>
      </c>
      <c r="B289" s="156" t="s">
        <v>726</v>
      </c>
      <c r="C289" s="156">
        <v>4940</v>
      </c>
      <c r="D289" s="156" t="s">
        <v>2709</v>
      </c>
      <c r="E289" s="156" t="s">
        <v>2710</v>
      </c>
      <c r="F289" s="156">
        <v>110701</v>
      </c>
      <c r="G289" s="156" t="s">
        <v>2387</v>
      </c>
      <c r="H289" s="156">
        <v>1</v>
      </c>
      <c r="I289" s="156" t="s">
        <v>94</v>
      </c>
      <c r="J289" s="156" t="s">
        <v>94</v>
      </c>
      <c r="K289" s="156" t="s">
        <v>2711</v>
      </c>
      <c r="L289" s="156">
        <v>0</v>
      </c>
      <c r="M289" s="171">
        <v>0</v>
      </c>
      <c r="N289" s="156">
        <v>0</v>
      </c>
      <c r="O289" s="156">
        <v>0</v>
      </c>
      <c r="P289" s="156" t="s">
        <v>2507</v>
      </c>
      <c r="Q289" s="156" t="s">
        <v>2508</v>
      </c>
      <c r="R289" s="156">
        <v>15</v>
      </c>
      <c r="S289" s="171">
        <v>1754.1</v>
      </c>
    </row>
    <row r="290" spans="1:19" x14ac:dyDescent="0.25">
      <c r="A290" s="155" t="s">
        <v>109</v>
      </c>
      <c r="B290" s="155" t="s">
        <v>265</v>
      </c>
      <c r="C290" s="155">
        <v>6229</v>
      </c>
      <c r="D290" s="155" t="s">
        <v>2680</v>
      </c>
      <c r="E290" s="155" t="s">
        <v>2681</v>
      </c>
      <c r="F290" s="155">
        <v>513817</v>
      </c>
      <c r="G290" s="155" t="s">
        <v>2320</v>
      </c>
      <c r="H290" s="155" t="s">
        <v>269</v>
      </c>
      <c r="I290" s="155" t="s">
        <v>91</v>
      </c>
      <c r="J290" s="155" t="s">
        <v>94</v>
      </c>
      <c r="K290" s="155"/>
      <c r="L290" s="155">
        <v>0</v>
      </c>
      <c r="M290" s="170">
        <v>0</v>
      </c>
      <c r="N290" s="155">
        <v>0</v>
      </c>
      <c r="O290" s="155">
        <v>0</v>
      </c>
      <c r="P290" s="155" t="s">
        <v>2682</v>
      </c>
      <c r="Q290" s="155" t="s">
        <v>2683</v>
      </c>
      <c r="R290" s="155">
        <v>15</v>
      </c>
      <c r="S290" s="170">
        <v>1754.1</v>
      </c>
    </row>
    <row r="291" spans="1:19" x14ac:dyDescent="0.25">
      <c r="A291" s="156" t="s">
        <v>109</v>
      </c>
      <c r="B291" s="156" t="s">
        <v>1196</v>
      </c>
      <c r="C291" s="156">
        <v>3313</v>
      </c>
      <c r="D291" s="156" t="s">
        <v>2712</v>
      </c>
      <c r="E291" s="156" t="s">
        <v>2713</v>
      </c>
      <c r="F291" s="156">
        <v>270101</v>
      </c>
      <c r="G291" s="156" t="s">
        <v>2313</v>
      </c>
      <c r="H291" s="156">
        <v>1</v>
      </c>
      <c r="I291" s="156" t="s">
        <v>94</v>
      </c>
      <c r="J291" s="156" t="s">
        <v>94</v>
      </c>
      <c r="K291" s="156"/>
      <c r="L291" s="156">
        <v>0</v>
      </c>
      <c r="M291" s="171">
        <v>0</v>
      </c>
      <c r="N291" s="156">
        <v>0</v>
      </c>
      <c r="O291" s="156">
        <v>0</v>
      </c>
      <c r="P291" s="156" t="s">
        <v>2685</v>
      </c>
      <c r="Q291" s="156" t="s">
        <v>2686</v>
      </c>
      <c r="R291" s="156">
        <v>15</v>
      </c>
      <c r="S291" s="171">
        <v>1754.1</v>
      </c>
    </row>
    <row r="292" spans="1:19" x14ac:dyDescent="0.25">
      <c r="A292" s="155" t="s">
        <v>109</v>
      </c>
      <c r="B292" s="155" t="s">
        <v>753</v>
      </c>
      <c r="C292" s="155">
        <v>4700</v>
      </c>
      <c r="D292" s="155" t="s">
        <v>2714</v>
      </c>
      <c r="E292" s="155" t="s">
        <v>808</v>
      </c>
      <c r="F292" s="155">
        <v>430104</v>
      </c>
      <c r="G292" s="155" t="s">
        <v>2661</v>
      </c>
      <c r="H292" s="155" t="s">
        <v>756</v>
      </c>
      <c r="I292" s="155" t="s">
        <v>91</v>
      </c>
      <c r="J292" s="155" t="s">
        <v>94</v>
      </c>
      <c r="K292" s="155"/>
      <c r="L292" s="155">
        <v>0</v>
      </c>
      <c r="M292" s="170">
        <v>0</v>
      </c>
      <c r="N292" s="155">
        <v>0</v>
      </c>
      <c r="O292" s="155">
        <v>0</v>
      </c>
      <c r="P292" s="155"/>
      <c r="Q292" s="155"/>
      <c r="R292" s="155">
        <v>15</v>
      </c>
      <c r="S292" s="170">
        <v>1754.1</v>
      </c>
    </row>
    <row r="293" spans="1:19" x14ac:dyDescent="0.25">
      <c r="A293" s="156" t="s">
        <v>109</v>
      </c>
      <c r="B293" s="156" t="s">
        <v>1354</v>
      </c>
      <c r="C293" s="156">
        <v>1011</v>
      </c>
      <c r="D293" s="156" t="s">
        <v>2715</v>
      </c>
      <c r="E293" s="156" t="s">
        <v>2716</v>
      </c>
      <c r="F293" s="156">
        <v>500705</v>
      </c>
      <c r="G293" s="156" t="s">
        <v>2262</v>
      </c>
      <c r="H293" s="156">
        <v>1</v>
      </c>
      <c r="I293" s="156" t="s">
        <v>94</v>
      </c>
      <c r="J293" s="156" t="s">
        <v>94</v>
      </c>
      <c r="K293" s="156"/>
      <c r="L293" s="156">
        <v>0</v>
      </c>
      <c r="M293" s="171">
        <v>0</v>
      </c>
      <c r="N293" s="156">
        <v>0</v>
      </c>
      <c r="O293" s="156">
        <v>0</v>
      </c>
      <c r="P293" s="156" t="s">
        <v>2408</v>
      </c>
      <c r="Q293" s="156" t="s">
        <v>2717</v>
      </c>
      <c r="R293" s="156">
        <v>15</v>
      </c>
      <c r="S293" s="171">
        <v>1754.1</v>
      </c>
    </row>
    <row r="294" spans="1:19" x14ac:dyDescent="0.25">
      <c r="A294" s="155" t="s">
        <v>109</v>
      </c>
      <c r="B294" s="155" t="s">
        <v>867</v>
      </c>
      <c r="C294" s="155">
        <v>1101</v>
      </c>
      <c r="D294" s="155" t="s">
        <v>90</v>
      </c>
      <c r="E294" s="155" t="s">
        <v>89</v>
      </c>
      <c r="F294" s="155">
        <v>451002</v>
      </c>
      <c r="G294" s="155" t="s">
        <v>2282</v>
      </c>
      <c r="H294" s="155">
        <v>1</v>
      </c>
      <c r="I294" s="155" t="s">
        <v>94</v>
      </c>
      <c r="J294" s="155" t="s">
        <v>94</v>
      </c>
      <c r="K294" s="155"/>
      <c r="L294" s="155">
        <v>0</v>
      </c>
      <c r="M294" s="170">
        <v>0</v>
      </c>
      <c r="N294" s="155">
        <v>0</v>
      </c>
      <c r="O294" s="155">
        <v>0</v>
      </c>
      <c r="P294" s="155" t="s">
        <v>2436</v>
      </c>
      <c r="Q294" s="155" t="s">
        <v>2437</v>
      </c>
      <c r="R294" s="155">
        <v>15</v>
      </c>
      <c r="S294" s="170">
        <v>1754.1</v>
      </c>
    </row>
    <row r="295" spans="1:19" x14ac:dyDescent="0.25">
      <c r="A295" s="156" t="s">
        <v>109</v>
      </c>
      <c r="B295" s="156" t="s">
        <v>867</v>
      </c>
      <c r="C295" s="156">
        <v>3205</v>
      </c>
      <c r="D295" s="156" t="s">
        <v>2718</v>
      </c>
      <c r="E295" s="156" t="s">
        <v>2719</v>
      </c>
      <c r="F295" s="156">
        <v>451002</v>
      </c>
      <c r="G295" s="156" t="s">
        <v>2282</v>
      </c>
      <c r="H295" s="156">
        <v>1</v>
      </c>
      <c r="I295" s="156" t="s">
        <v>94</v>
      </c>
      <c r="J295" s="156" t="s">
        <v>94</v>
      </c>
      <c r="K295" s="156"/>
      <c r="L295" s="156">
        <v>0</v>
      </c>
      <c r="M295" s="171">
        <v>0</v>
      </c>
      <c r="N295" s="156">
        <v>0</v>
      </c>
      <c r="O295" s="156">
        <v>0</v>
      </c>
      <c r="P295" s="156" t="s">
        <v>2333</v>
      </c>
      <c r="Q295" s="156" t="s">
        <v>2334</v>
      </c>
      <c r="R295" s="156">
        <v>15</v>
      </c>
      <c r="S295" s="171">
        <v>1754.1</v>
      </c>
    </row>
    <row r="296" spans="1:19" x14ac:dyDescent="0.25">
      <c r="A296" s="155" t="s">
        <v>109</v>
      </c>
      <c r="B296" s="155" t="s">
        <v>1743</v>
      </c>
      <c r="C296" s="155">
        <v>3260</v>
      </c>
      <c r="D296" s="155" t="s">
        <v>2720</v>
      </c>
      <c r="E296" s="155" t="s">
        <v>2721</v>
      </c>
      <c r="F296" s="155">
        <v>310505</v>
      </c>
      <c r="G296" s="155" t="s">
        <v>2289</v>
      </c>
      <c r="H296" s="155">
        <v>1</v>
      </c>
      <c r="I296" s="155" t="s">
        <v>94</v>
      </c>
      <c r="J296" s="155" t="s">
        <v>94</v>
      </c>
      <c r="K296" s="155"/>
      <c r="L296" s="155">
        <v>0</v>
      </c>
      <c r="M296" s="170">
        <v>0</v>
      </c>
      <c r="N296" s="155">
        <v>0</v>
      </c>
      <c r="O296" s="155">
        <v>0</v>
      </c>
      <c r="P296" s="155" t="s">
        <v>2722</v>
      </c>
      <c r="Q296" s="155" t="s">
        <v>2551</v>
      </c>
      <c r="R296" s="155">
        <v>14</v>
      </c>
      <c r="S296" s="170">
        <v>1637.1599999999999</v>
      </c>
    </row>
    <row r="297" spans="1:19" x14ac:dyDescent="0.25">
      <c r="A297" s="156" t="s">
        <v>109</v>
      </c>
      <c r="B297" s="156" t="s">
        <v>353</v>
      </c>
      <c r="C297" s="156">
        <v>2108</v>
      </c>
      <c r="D297" s="156" t="s">
        <v>221</v>
      </c>
      <c r="E297" s="156" t="s">
        <v>158</v>
      </c>
      <c r="F297" s="156">
        <v>260101</v>
      </c>
      <c r="G297" s="156" t="s">
        <v>105</v>
      </c>
      <c r="H297" s="156">
        <v>1</v>
      </c>
      <c r="I297" s="156" t="s">
        <v>94</v>
      </c>
      <c r="J297" s="156" t="s">
        <v>94</v>
      </c>
      <c r="K297" s="156"/>
      <c r="L297" s="156">
        <v>0</v>
      </c>
      <c r="M297" s="171">
        <v>0</v>
      </c>
      <c r="N297" s="156">
        <v>0</v>
      </c>
      <c r="O297" s="156">
        <v>0</v>
      </c>
      <c r="P297" s="156" t="s">
        <v>2580</v>
      </c>
      <c r="Q297" s="156" t="s">
        <v>2581</v>
      </c>
      <c r="R297" s="156">
        <v>14</v>
      </c>
      <c r="S297" s="171">
        <v>1637.1599999999999</v>
      </c>
    </row>
    <row r="298" spans="1:19" x14ac:dyDescent="0.25">
      <c r="A298" s="155" t="s">
        <v>109</v>
      </c>
      <c r="B298" s="155" t="s">
        <v>270</v>
      </c>
      <c r="C298" s="155">
        <v>1101</v>
      </c>
      <c r="D298" s="155" t="s">
        <v>113</v>
      </c>
      <c r="E298" s="155" t="s">
        <v>178</v>
      </c>
      <c r="F298" s="155">
        <v>420101</v>
      </c>
      <c r="G298" s="155" t="s">
        <v>114</v>
      </c>
      <c r="H298" s="155">
        <v>3</v>
      </c>
      <c r="I298" s="155" t="s">
        <v>94</v>
      </c>
      <c r="J298" s="155" t="s">
        <v>94</v>
      </c>
      <c r="K298" s="155" t="s">
        <v>276</v>
      </c>
      <c r="L298" s="155">
        <v>14</v>
      </c>
      <c r="M298" s="170">
        <v>1637.1599999999999</v>
      </c>
      <c r="N298" s="155">
        <v>0</v>
      </c>
      <c r="O298" s="155">
        <v>14</v>
      </c>
      <c r="P298" s="155" t="s">
        <v>2309</v>
      </c>
      <c r="Q298" s="155" t="s">
        <v>2310</v>
      </c>
      <c r="R298" s="155">
        <v>14</v>
      </c>
      <c r="S298" s="170">
        <v>1637.1599999999999</v>
      </c>
    </row>
    <row r="299" spans="1:19" x14ac:dyDescent="0.25">
      <c r="A299" s="156" t="s">
        <v>109</v>
      </c>
      <c r="B299" s="156" t="s">
        <v>270</v>
      </c>
      <c r="C299" s="156">
        <v>3380</v>
      </c>
      <c r="D299" s="156" t="s">
        <v>2723</v>
      </c>
      <c r="E299" s="156" t="s">
        <v>2724</v>
      </c>
      <c r="F299" s="156">
        <v>420101</v>
      </c>
      <c r="G299" s="156" t="s">
        <v>114</v>
      </c>
      <c r="H299" s="156">
        <v>1</v>
      </c>
      <c r="I299" s="156" t="s">
        <v>94</v>
      </c>
      <c r="J299" s="156" t="s">
        <v>94</v>
      </c>
      <c r="K299" s="156"/>
      <c r="L299" s="156">
        <v>0</v>
      </c>
      <c r="M299" s="171">
        <v>0</v>
      </c>
      <c r="N299" s="156">
        <v>0</v>
      </c>
      <c r="O299" s="156">
        <v>0</v>
      </c>
      <c r="P299" s="156" t="s">
        <v>2505</v>
      </c>
      <c r="Q299" s="156" t="s">
        <v>2336</v>
      </c>
      <c r="R299" s="156">
        <v>14</v>
      </c>
      <c r="S299" s="171">
        <v>1637.1599999999999</v>
      </c>
    </row>
    <row r="300" spans="1:19" x14ac:dyDescent="0.25">
      <c r="A300" s="155" t="s">
        <v>109</v>
      </c>
      <c r="B300" s="155" t="s">
        <v>347</v>
      </c>
      <c r="C300" s="155">
        <v>1101</v>
      </c>
      <c r="D300" s="155" t="s">
        <v>124</v>
      </c>
      <c r="E300" s="155" t="s">
        <v>349</v>
      </c>
      <c r="F300" s="155">
        <v>231301</v>
      </c>
      <c r="G300" s="155" t="s">
        <v>119</v>
      </c>
      <c r="H300" s="155">
        <v>7</v>
      </c>
      <c r="I300" s="155" t="s">
        <v>94</v>
      </c>
      <c r="J300" s="155" t="s">
        <v>94</v>
      </c>
      <c r="K300" s="155"/>
      <c r="L300" s="155">
        <v>0</v>
      </c>
      <c r="M300" s="170">
        <v>0</v>
      </c>
      <c r="N300" s="155">
        <v>0</v>
      </c>
      <c r="O300" s="155">
        <v>0</v>
      </c>
      <c r="P300" s="155" t="s">
        <v>2725</v>
      </c>
      <c r="Q300" s="155" t="s">
        <v>2726</v>
      </c>
      <c r="R300" s="155">
        <v>14</v>
      </c>
      <c r="S300" s="170">
        <v>1637.1599999999999</v>
      </c>
    </row>
    <row r="301" spans="1:19" x14ac:dyDescent="0.25">
      <c r="A301" s="156" t="s">
        <v>109</v>
      </c>
      <c r="B301" s="156" t="s">
        <v>347</v>
      </c>
      <c r="C301" s="156">
        <v>1102</v>
      </c>
      <c r="D301" s="156" t="s">
        <v>2563</v>
      </c>
      <c r="E301" s="156" t="s">
        <v>421</v>
      </c>
      <c r="F301" s="156">
        <v>231301</v>
      </c>
      <c r="G301" s="156" t="s">
        <v>119</v>
      </c>
      <c r="H301" s="156">
        <v>1</v>
      </c>
      <c r="I301" s="156" t="s">
        <v>94</v>
      </c>
      <c r="J301" s="156" t="s">
        <v>94</v>
      </c>
      <c r="K301" s="156"/>
      <c r="L301" s="156">
        <v>0</v>
      </c>
      <c r="M301" s="171">
        <v>0</v>
      </c>
      <c r="N301" s="156">
        <v>0</v>
      </c>
      <c r="O301" s="156">
        <v>0</v>
      </c>
      <c r="P301" s="156" t="s">
        <v>2654</v>
      </c>
      <c r="Q301" s="156" t="s">
        <v>2655</v>
      </c>
      <c r="R301" s="156">
        <v>14</v>
      </c>
      <c r="S301" s="171">
        <v>1637.1599999999999</v>
      </c>
    </row>
    <row r="302" spans="1:19" x14ac:dyDescent="0.25">
      <c r="A302" s="155" t="s">
        <v>109</v>
      </c>
      <c r="B302" s="155" t="s">
        <v>347</v>
      </c>
      <c r="C302" s="155">
        <v>2112</v>
      </c>
      <c r="D302" s="155" t="s">
        <v>188</v>
      </c>
      <c r="E302" s="155" t="s">
        <v>187</v>
      </c>
      <c r="F302" s="155">
        <v>231401</v>
      </c>
      <c r="G302" s="155" t="s">
        <v>119</v>
      </c>
      <c r="H302" s="155">
        <v>1</v>
      </c>
      <c r="I302" s="155" t="s">
        <v>94</v>
      </c>
      <c r="J302" s="155" t="s">
        <v>94</v>
      </c>
      <c r="K302" s="155"/>
      <c r="L302" s="155">
        <v>0</v>
      </c>
      <c r="M302" s="170">
        <v>0</v>
      </c>
      <c r="N302" s="155">
        <v>0</v>
      </c>
      <c r="O302" s="155">
        <v>0</v>
      </c>
      <c r="P302" s="155" t="s">
        <v>2708</v>
      </c>
      <c r="Q302" s="155" t="s">
        <v>2598</v>
      </c>
      <c r="R302" s="155">
        <v>14</v>
      </c>
      <c r="S302" s="170">
        <v>1637.1599999999999</v>
      </c>
    </row>
    <row r="303" spans="1:19" x14ac:dyDescent="0.25">
      <c r="A303" s="156" t="s">
        <v>109</v>
      </c>
      <c r="B303" s="156" t="s">
        <v>753</v>
      </c>
      <c r="C303" s="156">
        <v>2100</v>
      </c>
      <c r="D303" s="156" t="s">
        <v>2727</v>
      </c>
      <c r="E303" s="156" t="s">
        <v>761</v>
      </c>
      <c r="F303" s="156">
        <v>430104</v>
      </c>
      <c r="G303" s="156" t="s">
        <v>2661</v>
      </c>
      <c r="H303" s="156" t="s">
        <v>756</v>
      </c>
      <c r="I303" s="156" t="s">
        <v>91</v>
      </c>
      <c r="J303" s="156" t="s">
        <v>94</v>
      </c>
      <c r="K303" s="156"/>
      <c r="L303" s="156">
        <v>0</v>
      </c>
      <c r="M303" s="171">
        <v>0</v>
      </c>
      <c r="N303" s="156">
        <v>0</v>
      </c>
      <c r="O303" s="156">
        <v>0</v>
      </c>
      <c r="P303" s="156"/>
      <c r="Q303" s="156"/>
      <c r="R303" s="156">
        <v>14</v>
      </c>
      <c r="S303" s="171">
        <v>1637.1599999999999</v>
      </c>
    </row>
    <row r="304" spans="1:19" x14ac:dyDescent="0.25">
      <c r="A304" s="155" t="s">
        <v>109</v>
      </c>
      <c r="B304" s="155" t="s">
        <v>1015</v>
      </c>
      <c r="C304" s="155">
        <v>4970</v>
      </c>
      <c r="D304" s="155" t="s">
        <v>2728</v>
      </c>
      <c r="E304" s="155" t="s">
        <v>1114</v>
      </c>
      <c r="F304" s="155">
        <v>131210</v>
      </c>
      <c r="G304" s="155" t="s">
        <v>2259</v>
      </c>
      <c r="H304" s="155">
        <v>1</v>
      </c>
      <c r="I304" s="155" t="s">
        <v>94</v>
      </c>
      <c r="J304" s="155" t="s">
        <v>94</v>
      </c>
      <c r="K304" s="155" t="s">
        <v>2729</v>
      </c>
      <c r="L304" s="155">
        <v>0</v>
      </c>
      <c r="M304" s="170">
        <v>0</v>
      </c>
      <c r="N304" s="155">
        <v>0</v>
      </c>
      <c r="O304" s="155">
        <v>0</v>
      </c>
      <c r="P304" s="155" t="s">
        <v>2730</v>
      </c>
      <c r="Q304" s="155" t="s">
        <v>2655</v>
      </c>
      <c r="R304" s="155">
        <v>14</v>
      </c>
      <c r="S304" s="170">
        <v>1637.1599999999999</v>
      </c>
    </row>
    <row r="305" spans="1:19" x14ac:dyDescent="0.25">
      <c r="A305" s="156" t="s">
        <v>109</v>
      </c>
      <c r="B305" s="156" t="s">
        <v>1015</v>
      </c>
      <c r="C305" s="156">
        <v>4980</v>
      </c>
      <c r="D305" s="156" t="s">
        <v>2731</v>
      </c>
      <c r="E305" s="156" t="s">
        <v>1114</v>
      </c>
      <c r="F305" s="156">
        <v>131210</v>
      </c>
      <c r="G305" s="156" t="s">
        <v>2259</v>
      </c>
      <c r="H305" s="156">
        <v>1</v>
      </c>
      <c r="I305" s="156" t="s">
        <v>94</v>
      </c>
      <c r="J305" s="156" t="s">
        <v>94</v>
      </c>
      <c r="K305" s="156" t="s">
        <v>2729</v>
      </c>
      <c r="L305" s="156">
        <v>0</v>
      </c>
      <c r="M305" s="171">
        <v>0</v>
      </c>
      <c r="N305" s="156">
        <v>0</v>
      </c>
      <c r="O305" s="156">
        <v>0</v>
      </c>
      <c r="P305" s="156" t="s">
        <v>2730</v>
      </c>
      <c r="Q305" s="156" t="s">
        <v>2655</v>
      </c>
      <c r="R305" s="156">
        <v>14</v>
      </c>
      <c r="S305" s="171">
        <v>1637.1599999999999</v>
      </c>
    </row>
    <row r="306" spans="1:19" x14ac:dyDescent="0.25">
      <c r="A306" s="155" t="s">
        <v>109</v>
      </c>
      <c r="B306" s="155" t="s">
        <v>1015</v>
      </c>
      <c r="C306" s="155">
        <v>4990</v>
      </c>
      <c r="D306" s="155" t="s">
        <v>2732</v>
      </c>
      <c r="E306" s="155" t="s">
        <v>1114</v>
      </c>
      <c r="F306" s="155">
        <v>131210</v>
      </c>
      <c r="G306" s="155" t="s">
        <v>2259</v>
      </c>
      <c r="H306" s="155">
        <v>1</v>
      </c>
      <c r="I306" s="155" t="s">
        <v>94</v>
      </c>
      <c r="J306" s="155" t="s">
        <v>94</v>
      </c>
      <c r="K306" s="155" t="s">
        <v>2729</v>
      </c>
      <c r="L306" s="155">
        <v>0</v>
      </c>
      <c r="M306" s="170">
        <v>0</v>
      </c>
      <c r="N306" s="155">
        <v>0</v>
      </c>
      <c r="O306" s="155">
        <v>0</v>
      </c>
      <c r="P306" s="155" t="s">
        <v>2730</v>
      </c>
      <c r="Q306" s="155" t="s">
        <v>2655</v>
      </c>
      <c r="R306" s="155">
        <v>14</v>
      </c>
      <c r="S306" s="170">
        <v>1637.1599999999999</v>
      </c>
    </row>
    <row r="307" spans="1:19" x14ac:dyDescent="0.25">
      <c r="A307" s="156" t="s">
        <v>109</v>
      </c>
      <c r="B307" s="156" t="s">
        <v>663</v>
      </c>
      <c r="C307" s="156">
        <v>1222</v>
      </c>
      <c r="D307" s="156" t="s">
        <v>2733</v>
      </c>
      <c r="E307" s="156" t="s">
        <v>2734</v>
      </c>
      <c r="F307" s="156">
        <v>400201</v>
      </c>
      <c r="G307" s="156" t="s">
        <v>2400</v>
      </c>
      <c r="H307" s="156">
        <v>1</v>
      </c>
      <c r="I307" s="156" t="s">
        <v>91</v>
      </c>
      <c r="J307" s="156" t="s">
        <v>94</v>
      </c>
      <c r="K307" s="156"/>
      <c r="L307" s="156">
        <v>0</v>
      </c>
      <c r="M307" s="171">
        <v>0</v>
      </c>
      <c r="N307" s="156">
        <v>0</v>
      </c>
      <c r="O307" s="156">
        <v>0</v>
      </c>
      <c r="P307" s="156" t="s">
        <v>2735</v>
      </c>
      <c r="Q307" s="156" t="s">
        <v>2736</v>
      </c>
      <c r="R307" s="156">
        <v>14</v>
      </c>
      <c r="S307" s="171">
        <v>1637.1599999999999</v>
      </c>
    </row>
    <row r="308" spans="1:19" x14ac:dyDescent="0.25">
      <c r="A308" s="155" t="s">
        <v>109</v>
      </c>
      <c r="B308" s="155" t="s">
        <v>1354</v>
      </c>
      <c r="C308" s="155">
        <v>1030</v>
      </c>
      <c r="D308" s="155" t="s">
        <v>2737</v>
      </c>
      <c r="E308" s="155" t="s">
        <v>2738</v>
      </c>
      <c r="F308" s="155">
        <v>500402</v>
      </c>
      <c r="G308" s="155" t="s">
        <v>2262</v>
      </c>
      <c r="H308" s="155">
        <v>1</v>
      </c>
      <c r="I308" s="155" t="s">
        <v>94</v>
      </c>
      <c r="J308" s="155" t="s">
        <v>94</v>
      </c>
      <c r="K308" s="155"/>
      <c r="L308" s="155">
        <v>0</v>
      </c>
      <c r="M308" s="170">
        <v>0</v>
      </c>
      <c r="N308" s="155">
        <v>0</v>
      </c>
      <c r="O308" s="155">
        <v>0</v>
      </c>
      <c r="P308" s="155" t="s">
        <v>2739</v>
      </c>
      <c r="Q308" s="155" t="s">
        <v>2525</v>
      </c>
      <c r="R308" s="155">
        <v>14</v>
      </c>
      <c r="S308" s="170">
        <v>1637.1599999999999</v>
      </c>
    </row>
    <row r="309" spans="1:19" x14ac:dyDescent="0.25">
      <c r="A309" s="156" t="s">
        <v>109</v>
      </c>
      <c r="B309" s="156" t="s">
        <v>1687</v>
      </c>
      <c r="C309" s="156">
        <v>3700</v>
      </c>
      <c r="D309" s="156" t="s">
        <v>2670</v>
      </c>
      <c r="E309" s="156" t="s">
        <v>1700</v>
      </c>
      <c r="F309" s="156">
        <v>520299</v>
      </c>
      <c r="G309" s="156" t="s">
        <v>2299</v>
      </c>
      <c r="H309" s="156">
        <v>1</v>
      </c>
      <c r="I309" s="156" t="s">
        <v>94</v>
      </c>
      <c r="J309" s="156" t="s">
        <v>94</v>
      </c>
      <c r="K309" s="156"/>
      <c r="L309" s="156">
        <v>0</v>
      </c>
      <c r="M309" s="171">
        <v>0</v>
      </c>
      <c r="N309" s="156">
        <v>0</v>
      </c>
      <c r="O309" s="156">
        <v>0</v>
      </c>
      <c r="P309" s="156" t="s">
        <v>2440</v>
      </c>
      <c r="Q309" s="156" t="s">
        <v>2441</v>
      </c>
      <c r="R309" s="156">
        <v>14</v>
      </c>
      <c r="S309" s="171">
        <v>1637.1599999999999</v>
      </c>
    </row>
    <row r="310" spans="1:19" x14ac:dyDescent="0.25">
      <c r="A310" s="155" t="s">
        <v>109</v>
      </c>
      <c r="B310" s="155" t="s">
        <v>863</v>
      </c>
      <c r="C310" s="155">
        <v>2500</v>
      </c>
      <c r="D310" s="155" t="s">
        <v>2740</v>
      </c>
      <c r="E310" s="155" t="s">
        <v>1940</v>
      </c>
      <c r="F310" s="155">
        <v>540101</v>
      </c>
      <c r="G310" s="155" t="s">
        <v>176</v>
      </c>
      <c r="H310" s="155">
        <v>1</v>
      </c>
      <c r="I310" s="155" t="s">
        <v>94</v>
      </c>
      <c r="J310" s="155" t="s">
        <v>94</v>
      </c>
      <c r="K310" s="155"/>
      <c r="L310" s="155">
        <v>0</v>
      </c>
      <c r="M310" s="170">
        <v>0</v>
      </c>
      <c r="N310" s="155">
        <v>0</v>
      </c>
      <c r="O310" s="155">
        <v>0</v>
      </c>
      <c r="P310" s="155" t="s">
        <v>2351</v>
      </c>
      <c r="Q310" s="155" t="s">
        <v>2352</v>
      </c>
      <c r="R310" s="155">
        <v>14</v>
      </c>
      <c r="S310" s="170">
        <v>1637.1599999999999</v>
      </c>
    </row>
    <row r="311" spans="1:19" x14ac:dyDescent="0.25">
      <c r="A311" s="156" t="s">
        <v>109</v>
      </c>
      <c r="B311" s="156" t="s">
        <v>1706</v>
      </c>
      <c r="C311" s="156">
        <v>4850</v>
      </c>
      <c r="D311" s="156" t="s">
        <v>2706</v>
      </c>
      <c r="E311" s="156" t="s">
        <v>2707</v>
      </c>
      <c r="F311" s="156">
        <v>521401</v>
      </c>
      <c r="G311" s="156" t="s">
        <v>2299</v>
      </c>
      <c r="H311" s="156">
        <v>1</v>
      </c>
      <c r="I311" s="156" t="s">
        <v>94</v>
      </c>
      <c r="J311" s="156" t="s">
        <v>94</v>
      </c>
      <c r="K311" s="156"/>
      <c r="L311" s="156">
        <v>0</v>
      </c>
      <c r="M311" s="171">
        <v>0</v>
      </c>
      <c r="N311" s="156">
        <v>0</v>
      </c>
      <c r="O311" s="156">
        <v>0</v>
      </c>
      <c r="P311" s="156" t="s">
        <v>2601</v>
      </c>
      <c r="Q311" s="156" t="s">
        <v>2465</v>
      </c>
      <c r="R311" s="156">
        <v>14</v>
      </c>
      <c r="S311" s="171">
        <v>1637.1599999999999</v>
      </c>
    </row>
    <row r="312" spans="1:19" x14ac:dyDescent="0.25">
      <c r="A312" s="155" t="s">
        <v>109</v>
      </c>
      <c r="B312" s="155" t="s">
        <v>1633</v>
      </c>
      <c r="C312" s="155">
        <v>4210</v>
      </c>
      <c r="D312" s="155" t="s">
        <v>2570</v>
      </c>
      <c r="E312" s="155" t="s">
        <v>1791</v>
      </c>
      <c r="F312" s="155">
        <v>520301</v>
      </c>
      <c r="G312" s="155" t="s">
        <v>2299</v>
      </c>
      <c r="H312" s="155" t="s">
        <v>1778</v>
      </c>
      <c r="I312" s="155" t="s">
        <v>91</v>
      </c>
      <c r="J312" s="155" t="s">
        <v>94</v>
      </c>
      <c r="K312" s="155"/>
      <c r="L312" s="155">
        <v>0</v>
      </c>
      <c r="M312" s="170">
        <v>0</v>
      </c>
      <c r="N312" s="155">
        <v>0</v>
      </c>
      <c r="O312" s="155">
        <v>0</v>
      </c>
      <c r="P312" s="155" t="s">
        <v>2469</v>
      </c>
      <c r="Q312" s="155" t="s">
        <v>2470</v>
      </c>
      <c r="R312" s="155">
        <v>14</v>
      </c>
      <c r="S312" s="170">
        <v>1637.1599999999999</v>
      </c>
    </row>
    <row r="313" spans="1:19" x14ac:dyDescent="0.25">
      <c r="A313" s="156" t="s">
        <v>109</v>
      </c>
      <c r="B313" s="156" t="s">
        <v>1706</v>
      </c>
      <c r="C313" s="156">
        <v>4870</v>
      </c>
      <c r="D313" s="156" t="s">
        <v>2741</v>
      </c>
      <c r="E313" s="156" t="s">
        <v>2742</v>
      </c>
      <c r="F313" s="156">
        <v>521401</v>
      </c>
      <c r="G313" s="156" t="s">
        <v>2299</v>
      </c>
      <c r="H313" s="156" t="s">
        <v>1778</v>
      </c>
      <c r="I313" s="156" t="s">
        <v>91</v>
      </c>
      <c r="J313" s="156" t="s">
        <v>94</v>
      </c>
      <c r="K313" s="156"/>
      <c r="L313" s="156">
        <v>0</v>
      </c>
      <c r="M313" s="171">
        <v>0</v>
      </c>
      <c r="N313" s="156">
        <v>0</v>
      </c>
      <c r="O313" s="156">
        <v>0</v>
      </c>
      <c r="P313" s="156" t="s">
        <v>2354</v>
      </c>
      <c r="Q313" s="156" t="s">
        <v>2355</v>
      </c>
      <c r="R313" s="156">
        <v>14</v>
      </c>
      <c r="S313" s="171">
        <v>1637.1599999999999</v>
      </c>
    </row>
    <row r="314" spans="1:19" x14ac:dyDescent="0.25">
      <c r="A314" s="155" t="s">
        <v>109</v>
      </c>
      <c r="B314" s="155" t="s">
        <v>1739</v>
      </c>
      <c r="C314" s="155">
        <v>2000</v>
      </c>
      <c r="D314" s="155" t="s">
        <v>2743</v>
      </c>
      <c r="E314" s="155" t="s">
        <v>1741</v>
      </c>
      <c r="F314" s="155">
        <v>240102</v>
      </c>
      <c r="G314" s="155" t="s">
        <v>2538</v>
      </c>
      <c r="H314" s="155">
        <v>3</v>
      </c>
      <c r="I314" s="155" t="s">
        <v>94</v>
      </c>
      <c r="J314" s="155" t="s">
        <v>94</v>
      </c>
      <c r="K314" s="155"/>
      <c r="L314" s="155">
        <v>0</v>
      </c>
      <c r="M314" s="170">
        <v>0</v>
      </c>
      <c r="N314" s="155">
        <v>0</v>
      </c>
      <c r="O314" s="155">
        <v>0</v>
      </c>
      <c r="P314" s="155" t="s">
        <v>2464</v>
      </c>
      <c r="Q314" s="155" t="s">
        <v>2465</v>
      </c>
      <c r="R314" s="155">
        <v>14</v>
      </c>
      <c r="S314" s="170">
        <v>1637.1599999999999</v>
      </c>
    </row>
    <row r="315" spans="1:19" x14ac:dyDescent="0.25">
      <c r="A315" s="156" t="s">
        <v>109</v>
      </c>
      <c r="B315" s="156" t="s">
        <v>347</v>
      </c>
      <c r="C315" s="156">
        <v>1101</v>
      </c>
      <c r="D315" s="156" t="s">
        <v>124</v>
      </c>
      <c r="E315" s="156" t="s">
        <v>349</v>
      </c>
      <c r="F315" s="156">
        <v>231301</v>
      </c>
      <c r="G315" s="156" t="s">
        <v>119</v>
      </c>
      <c r="H315" s="156">
        <v>1</v>
      </c>
      <c r="I315" s="156" t="s">
        <v>94</v>
      </c>
      <c r="J315" s="156" t="s">
        <v>94</v>
      </c>
      <c r="K315" s="156"/>
      <c r="L315" s="156">
        <v>0</v>
      </c>
      <c r="M315" s="171">
        <v>0</v>
      </c>
      <c r="N315" s="156">
        <v>0</v>
      </c>
      <c r="O315" s="156">
        <v>0</v>
      </c>
      <c r="P315" s="156" t="s">
        <v>2475</v>
      </c>
      <c r="Q315" s="156" t="s">
        <v>2476</v>
      </c>
      <c r="R315" s="156">
        <v>13</v>
      </c>
      <c r="S315" s="171">
        <v>1520.22</v>
      </c>
    </row>
    <row r="316" spans="1:19" x14ac:dyDescent="0.25">
      <c r="A316" s="155" t="s">
        <v>109</v>
      </c>
      <c r="B316" s="155" t="s">
        <v>503</v>
      </c>
      <c r="C316" s="155">
        <v>1002</v>
      </c>
      <c r="D316" s="155" t="s">
        <v>2744</v>
      </c>
      <c r="E316" s="155" t="s">
        <v>2745</v>
      </c>
      <c r="F316" s="155">
        <v>160905</v>
      </c>
      <c r="G316" s="155" t="s">
        <v>152</v>
      </c>
      <c r="H316" s="155">
        <v>2</v>
      </c>
      <c r="I316" s="155" t="s">
        <v>91</v>
      </c>
      <c r="J316" s="155" t="s">
        <v>94</v>
      </c>
      <c r="K316" s="155"/>
      <c r="L316" s="155">
        <v>0</v>
      </c>
      <c r="M316" s="170">
        <v>0</v>
      </c>
      <c r="N316" s="155">
        <v>0</v>
      </c>
      <c r="O316" s="155">
        <v>0</v>
      </c>
      <c r="P316" s="155" t="s">
        <v>2674</v>
      </c>
      <c r="Q316" s="155" t="s">
        <v>2675</v>
      </c>
      <c r="R316" s="155">
        <v>13</v>
      </c>
      <c r="S316" s="170">
        <v>1520.22</v>
      </c>
    </row>
    <row r="317" spans="1:19" x14ac:dyDescent="0.25">
      <c r="A317" s="156" t="s">
        <v>109</v>
      </c>
      <c r="B317" s="156" t="s">
        <v>726</v>
      </c>
      <c r="C317" s="156">
        <v>2500</v>
      </c>
      <c r="D317" s="156" t="s">
        <v>2746</v>
      </c>
      <c r="E317" s="156" t="s">
        <v>2747</v>
      </c>
      <c r="F317" s="156">
        <v>110701</v>
      </c>
      <c r="G317" s="156" t="s">
        <v>2387</v>
      </c>
      <c r="H317" s="156">
        <v>1</v>
      </c>
      <c r="I317" s="156" t="s">
        <v>94</v>
      </c>
      <c r="J317" s="156" t="s">
        <v>94</v>
      </c>
      <c r="K317" s="156"/>
      <c r="L317" s="156">
        <v>0</v>
      </c>
      <c r="M317" s="171">
        <v>0</v>
      </c>
      <c r="N317" s="156">
        <v>0</v>
      </c>
      <c r="O317" s="156">
        <v>0</v>
      </c>
      <c r="P317" s="156" t="s">
        <v>2398</v>
      </c>
      <c r="Q317" s="156" t="s">
        <v>2406</v>
      </c>
      <c r="R317" s="156">
        <v>13</v>
      </c>
      <c r="S317" s="171">
        <v>1520.22</v>
      </c>
    </row>
    <row r="318" spans="1:19" x14ac:dyDescent="0.25">
      <c r="A318" s="155" t="s">
        <v>109</v>
      </c>
      <c r="B318" s="155" t="s">
        <v>265</v>
      </c>
      <c r="C318" s="155">
        <v>4410</v>
      </c>
      <c r="D318" s="155" t="s">
        <v>2338</v>
      </c>
      <c r="E318" s="155" t="s">
        <v>2339</v>
      </c>
      <c r="F318" s="155">
        <v>513801</v>
      </c>
      <c r="G318" s="155" t="s">
        <v>2320</v>
      </c>
      <c r="H318" s="155">
        <v>2</v>
      </c>
      <c r="I318" s="155" t="s">
        <v>91</v>
      </c>
      <c r="J318" s="155" t="s">
        <v>94</v>
      </c>
      <c r="K318" s="155"/>
      <c r="L318" s="155">
        <v>0</v>
      </c>
      <c r="M318" s="170">
        <v>0</v>
      </c>
      <c r="N318" s="155">
        <v>0</v>
      </c>
      <c r="O318" s="155">
        <v>0</v>
      </c>
      <c r="P318" s="155" t="s">
        <v>2340</v>
      </c>
      <c r="Q318" s="155" t="s">
        <v>2341</v>
      </c>
      <c r="R318" s="155">
        <v>13</v>
      </c>
      <c r="S318" s="170">
        <v>1520.22</v>
      </c>
    </row>
    <row r="319" spans="1:19" x14ac:dyDescent="0.25">
      <c r="A319" s="156" t="s">
        <v>109</v>
      </c>
      <c r="B319" s="156" t="s">
        <v>265</v>
      </c>
      <c r="C319" s="156" t="s">
        <v>936</v>
      </c>
      <c r="D319" s="156" t="s">
        <v>2626</v>
      </c>
      <c r="E319" s="156" t="s">
        <v>2627</v>
      </c>
      <c r="F319" s="156">
        <v>513801</v>
      </c>
      <c r="G319" s="156" t="s">
        <v>2320</v>
      </c>
      <c r="H319" s="156">
        <v>3</v>
      </c>
      <c r="I319" s="156" t="s">
        <v>94</v>
      </c>
      <c r="J319" s="156" t="s">
        <v>94</v>
      </c>
      <c r="K319" s="156" t="s">
        <v>2628</v>
      </c>
      <c r="L319" s="156">
        <v>0</v>
      </c>
      <c r="M319" s="171">
        <v>0</v>
      </c>
      <c r="N319" s="156">
        <v>0</v>
      </c>
      <c r="O319" s="156">
        <v>0</v>
      </c>
      <c r="P319" s="156" t="s">
        <v>2340</v>
      </c>
      <c r="Q319" s="156" t="s">
        <v>2341</v>
      </c>
      <c r="R319" s="156">
        <v>13</v>
      </c>
      <c r="S319" s="171">
        <v>1520.22</v>
      </c>
    </row>
    <row r="320" spans="1:19" x14ac:dyDescent="0.25">
      <c r="A320" s="155" t="s">
        <v>109</v>
      </c>
      <c r="B320" s="155" t="s">
        <v>1015</v>
      </c>
      <c r="C320" s="155">
        <v>3450</v>
      </c>
      <c r="D320" s="155" t="s">
        <v>2748</v>
      </c>
      <c r="E320" s="155" t="s">
        <v>1054</v>
      </c>
      <c r="F320" s="155">
        <v>131210</v>
      </c>
      <c r="G320" s="155" t="s">
        <v>2259</v>
      </c>
      <c r="H320" s="155">
        <v>1</v>
      </c>
      <c r="I320" s="155" t="s">
        <v>94</v>
      </c>
      <c r="J320" s="155" t="s">
        <v>94</v>
      </c>
      <c r="K320" s="155" t="s">
        <v>2494</v>
      </c>
      <c r="L320" s="155">
        <v>0</v>
      </c>
      <c r="M320" s="170">
        <v>0</v>
      </c>
      <c r="N320" s="155">
        <v>0</v>
      </c>
      <c r="O320" s="155">
        <v>0</v>
      </c>
      <c r="P320" s="155" t="s">
        <v>2730</v>
      </c>
      <c r="Q320" s="155" t="s">
        <v>2655</v>
      </c>
      <c r="R320" s="155">
        <v>13</v>
      </c>
      <c r="S320" s="170">
        <v>1520.22</v>
      </c>
    </row>
    <row r="321" spans="1:19" x14ac:dyDescent="0.25">
      <c r="A321" s="156" t="s">
        <v>109</v>
      </c>
      <c r="B321" s="156" t="s">
        <v>1015</v>
      </c>
      <c r="C321" s="156">
        <v>3600</v>
      </c>
      <c r="D321" s="156" t="s">
        <v>2749</v>
      </c>
      <c r="E321" s="156" t="s">
        <v>1111</v>
      </c>
      <c r="F321" s="156">
        <v>131202</v>
      </c>
      <c r="G321" s="156" t="s">
        <v>2259</v>
      </c>
      <c r="H321" s="156">
        <v>1</v>
      </c>
      <c r="I321" s="156" t="s">
        <v>94</v>
      </c>
      <c r="J321" s="156" t="s">
        <v>94</v>
      </c>
      <c r="K321" s="156" t="s">
        <v>276</v>
      </c>
      <c r="L321" s="156">
        <v>13</v>
      </c>
      <c r="M321" s="171">
        <v>1520.22</v>
      </c>
      <c r="N321" s="156">
        <v>0</v>
      </c>
      <c r="O321" s="156">
        <v>13</v>
      </c>
      <c r="P321" s="156" t="s">
        <v>2730</v>
      </c>
      <c r="Q321" s="156" t="s">
        <v>2655</v>
      </c>
      <c r="R321" s="156">
        <v>13</v>
      </c>
      <c r="S321" s="171">
        <v>1520.22</v>
      </c>
    </row>
    <row r="322" spans="1:19" x14ac:dyDescent="0.25">
      <c r="A322" s="155" t="s">
        <v>109</v>
      </c>
      <c r="B322" s="155" t="s">
        <v>1015</v>
      </c>
      <c r="C322" s="155">
        <v>3600</v>
      </c>
      <c r="D322" s="155" t="s">
        <v>2749</v>
      </c>
      <c r="E322" s="155" t="s">
        <v>1111</v>
      </c>
      <c r="F322" s="155">
        <v>131202</v>
      </c>
      <c r="G322" s="155" t="s">
        <v>2259</v>
      </c>
      <c r="H322" s="155">
        <v>1</v>
      </c>
      <c r="I322" s="155" t="s">
        <v>94</v>
      </c>
      <c r="J322" s="155" t="s">
        <v>94</v>
      </c>
      <c r="K322" s="155" t="s">
        <v>2494</v>
      </c>
      <c r="L322" s="155">
        <v>0</v>
      </c>
      <c r="M322" s="170">
        <v>0</v>
      </c>
      <c r="N322" s="155">
        <v>0</v>
      </c>
      <c r="O322" s="155">
        <v>0</v>
      </c>
      <c r="P322" s="155" t="s">
        <v>2730</v>
      </c>
      <c r="Q322" s="155" t="s">
        <v>2655</v>
      </c>
      <c r="R322" s="155">
        <v>13</v>
      </c>
      <c r="S322" s="170">
        <v>1520.22</v>
      </c>
    </row>
    <row r="323" spans="1:19" x14ac:dyDescent="0.25">
      <c r="A323" s="156" t="s">
        <v>109</v>
      </c>
      <c r="B323" s="156" t="s">
        <v>1015</v>
      </c>
      <c r="C323" s="156">
        <v>3600</v>
      </c>
      <c r="D323" s="156" t="s">
        <v>2749</v>
      </c>
      <c r="E323" s="156" t="s">
        <v>1111</v>
      </c>
      <c r="F323" s="156">
        <v>131202</v>
      </c>
      <c r="G323" s="156" t="s">
        <v>2259</v>
      </c>
      <c r="H323" s="156">
        <v>2</v>
      </c>
      <c r="I323" s="156" t="s">
        <v>94</v>
      </c>
      <c r="J323" s="156" t="s">
        <v>94</v>
      </c>
      <c r="K323" s="156" t="s">
        <v>276</v>
      </c>
      <c r="L323" s="156">
        <v>13</v>
      </c>
      <c r="M323" s="171">
        <v>1520.22</v>
      </c>
      <c r="N323" s="156">
        <v>0</v>
      </c>
      <c r="O323" s="156">
        <v>13</v>
      </c>
      <c r="P323" s="156" t="s">
        <v>2730</v>
      </c>
      <c r="Q323" s="156" t="s">
        <v>2655</v>
      </c>
      <c r="R323" s="156">
        <v>13</v>
      </c>
      <c r="S323" s="171">
        <v>1520.22</v>
      </c>
    </row>
    <row r="324" spans="1:19" x14ac:dyDescent="0.25">
      <c r="A324" s="155" t="s">
        <v>109</v>
      </c>
      <c r="B324" s="155" t="s">
        <v>1015</v>
      </c>
      <c r="C324" s="155">
        <v>4970</v>
      </c>
      <c r="D324" s="155" t="s">
        <v>2728</v>
      </c>
      <c r="E324" s="155" t="s">
        <v>1114</v>
      </c>
      <c r="F324" s="155">
        <v>131210</v>
      </c>
      <c r="G324" s="155" t="s">
        <v>2259</v>
      </c>
      <c r="H324" s="155">
        <v>2</v>
      </c>
      <c r="I324" s="155" t="s">
        <v>94</v>
      </c>
      <c r="J324" s="155" t="s">
        <v>94</v>
      </c>
      <c r="K324" s="155"/>
      <c r="L324" s="155">
        <v>0</v>
      </c>
      <c r="M324" s="170">
        <v>0</v>
      </c>
      <c r="N324" s="155">
        <v>0</v>
      </c>
      <c r="O324" s="155">
        <v>0</v>
      </c>
      <c r="P324" s="155" t="s">
        <v>2750</v>
      </c>
      <c r="Q324" s="155" t="s">
        <v>2751</v>
      </c>
      <c r="R324" s="155">
        <v>13</v>
      </c>
      <c r="S324" s="170">
        <v>1520.22</v>
      </c>
    </row>
    <row r="325" spans="1:19" x14ac:dyDescent="0.25">
      <c r="A325" s="156" t="s">
        <v>109</v>
      </c>
      <c r="B325" s="156" t="s">
        <v>1015</v>
      </c>
      <c r="C325" s="156">
        <v>4980</v>
      </c>
      <c r="D325" s="156" t="s">
        <v>2731</v>
      </c>
      <c r="E325" s="156" t="s">
        <v>1114</v>
      </c>
      <c r="F325" s="156">
        <v>131210</v>
      </c>
      <c r="G325" s="156" t="s">
        <v>2259</v>
      </c>
      <c r="H325" s="156">
        <v>2</v>
      </c>
      <c r="I325" s="156" t="s">
        <v>94</v>
      </c>
      <c r="J325" s="156" t="s">
        <v>94</v>
      </c>
      <c r="K325" s="156"/>
      <c r="L325" s="156">
        <v>0</v>
      </c>
      <c r="M325" s="171">
        <v>0</v>
      </c>
      <c r="N325" s="156">
        <v>0</v>
      </c>
      <c r="O325" s="156">
        <v>0</v>
      </c>
      <c r="P325" s="156" t="s">
        <v>2750</v>
      </c>
      <c r="Q325" s="156" t="s">
        <v>2751</v>
      </c>
      <c r="R325" s="156">
        <v>13</v>
      </c>
      <c r="S325" s="171">
        <v>1520.22</v>
      </c>
    </row>
    <row r="326" spans="1:19" x14ac:dyDescent="0.25">
      <c r="A326" s="155" t="s">
        <v>109</v>
      </c>
      <c r="B326" s="155" t="s">
        <v>1015</v>
      </c>
      <c r="C326" s="155">
        <v>4990</v>
      </c>
      <c r="D326" s="155" t="s">
        <v>2732</v>
      </c>
      <c r="E326" s="155" t="s">
        <v>1114</v>
      </c>
      <c r="F326" s="155">
        <v>131210</v>
      </c>
      <c r="G326" s="155" t="s">
        <v>2259</v>
      </c>
      <c r="H326" s="155">
        <v>2</v>
      </c>
      <c r="I326" s="155" t="s">
        <v>94</v>
      </c>
      <c r="J326" s="155" t="s">
        <v>94</v>
      </c>
      <c r="K326" s="155"/>
      <c r="L326" s="155">
        <v>0</v>
      </c>
      <c r="M326" s="170">
        <v>0</v>
      </c>
      <c r="N326" s="155">
        <v>0</v>
      </c>
      <c r="O326" s="155">
        <v>0</v>
      </c>
      <c r="P326" s="155" t="s">
        <v>2750</v>
      </c>
      <c r="Q326" s="155" t="s">
        <v>2751</v>
      </c>
      <c r="R326" s="155">
        <v>13</v>
      </c>
      <c r="S326" s="170">
        <v>1520.22</v>
      </c>
    </row>
    <row r="327" spans="1:19" x14ac:dyDescent="0.25">
      <c r="A327" s="156" t="s">
        <v>109</v>
      </c>
      <c r="B327" s="156" t="s">
        <v>945</v>
      </c>
      <c r="C327" s="156">
        <v>3200</v>
      </c>
      <c r="D327" s="156" t="s">
        <v>2752</v>
      </c>
      <c r="E327" s="156" t="s">
        <v>1080</v>
      </c>
      <c r="F327" s="156">
        <v>130501</v>
      </c>
      <c r="G327" s="156" t="s">
        <v>2259</v>
      </c>
      <c r="H327" s="156">
        <v>1</v>
      </c>
      <c r="I327" s="156" t="s">
        <v>94</v>
      </c>
      <c r="J327" s="156" t="s">
        <v>94</v>
      </c>
      <c r="K327" s="156" t="s">
        <v>276</v>
      </c>
      <c r="L327" s="156">
        <v>13</v>
      </c>
      <c r="M327" s="171">
        <v>1520.22</v>
      </c>
      <c r="N327" s="156">
        <v>0</v>
      </c>
      <c r="O327" s="156">
        <v>13</v>
      </c>
      <c r="P327" s="156" t="s">
        <v>2271</v>
      </c>
      <c r="Q327" s="156" t="s">
        <v>2272</v>
      </c>
      <c r="R327" s="156">
        <v>13</v>
      </c>
      <c r="S327" s="171">
        <v>1520.22</v>
      </c>
    </row>
    <row r="328" spans="1:19" x14ac:dyDescent="0.25">
      <c r="A328" s="155" t="s">
        <v>109</v>
      </c>
      <c r="B328" s="155" t="s">
        <v>945</v>
      </c>
      <c r="C328" s="155">
        <v>3200</v>
      </c>
      <c r="D328" s="155" t="s">
        <v>2752</v>
      </c>
      <c r="E328" s="155" t="s">
        <v>1080</v>
      </c>
      <c r="F328" s="155">
        <v>130501</v>
      </c>
      <c r="G328" s="155" t="s">
        <v>2259</v>
      </c>
      <c r="H328" s="155">
        <v>2</v>
      </c>
      <c r="I328" s="155" t="s">
        <v>94</v>
      </c>
      <c r="J328" s="155" t="s">
        <v>94</v>
      </c>
      <c r="K328" s="155" t="s">
        <v>276</v>
      </c>
      <c r="L328" s="155">
        <v>13</v>
      </c>
      <c r="M328" s="170">
        <v>1520.22</v>
      </c>
      <c r="N328" s="155">
        <v>0</v>
      </c>
      <c r="O328" s="155">
        <v>13</v>
      </c>
      <c r="P328" s="155" t="s">
        <v>2691</v>
      </c>
      <c r="Q328" s="155" t="s">
        <v>2692</v>
      </c>
      <c r="R328" s="155">
        <v>13</v>
      </c>
      <c r="S328" s="170">
        <v>1520.22</v>
      </c>
    </row>
    <row r="329" spans="1:19" x14ac:dyDescent="0.25">
      <c r="A329" s="156" t="s">
        <v>109</v>
      </c>
      <c r="B329" s="156" t="s">
        <v>884</v>
      </c>
      <c r="C329" s="156">
        <v>1020</v>
      </c>
      <c r="D329" s="156" t="s">
        <v>2430</v>
      </c>
      <c r="E329" s="156" t="s">
        <v>950</v>
      </c>
      <c r="F329" s="156">
        <v>310599</v>
      </c>
      <c r="G329" s="156" t="s">
        <v>2289</v>
      </c>
      <c r="H329" s="156">
        <v>1</v>
      </c>
      <c r="I329" s="156" t="s">
        <v>94</v>
      </c>
      <c r="J329" s="156" t="s">
        <v>94</v>
      </c>
      <c r="K329" s="156"/>
      <c r="L329" s="156">
        <v>0</v>
      </c>
      <c r="M329" s="171">
        <v>0</v>
      </c>
      <c r="N329" s="156">
        <v>0</v>
      </c>
      <c r="O329" s="156">
        <v>0</v>
      </c>
      <c r="P329" s="156" t="s">
        <v>2753</v>
      </c>
      <c r="Q329" s="156" t="s">
        <v>2754</v>
      </c>
      <c r="R329" s="156">
        <v>13</v>
      </c>
      <c r="S329" s="171">
        <v>1520.22</v>
      </c>
    </row>
    <row r="330" spans="1:19" x14ac:dyDescent="0.25">
      <c r="A330" s="155" t="s">
        <v>109</v>
      </c>
      <c r="B330" s="155" t="s">
        <v>884</v>
      </c>
      <c r="C330" s="155">
        <v>1280</v>
      </c>
      <c r="D330" s="155" t="s">
        <v>2755</v>
      </c>
      <c r="E330" s="155" t="s">
        <v>986</v>
      </c>
      <c r="F330" s="155">
        <v>310599</v>
      </c>
      <c r="G330" s="155" t="s">
        <v>2289</v>
      </c>
      <c r="H330" s="155">
        <v>1</v>
      </c>
      <c r="I330" s="155" t="s">
        <v>94</v>
      </c>
      <c r="J330" s="155" t="s">
        <v>94</v>
      </c>
      <c r="K330" s="155"/>
      <c r="L330" s="155">
        <v>0</v>
      </c>
      <c r="M330" s="170">
        <v>0</v>
      </c>
      <c r="N330" s="155">
        <v>0</v>
      </c>
      <c r="O330" s="155">
        <v>0</v>
      </c>
      <c r="P330" s="155" t="s">
        <v>2753</v>
      </c>
      <c r="Q330" s="155" t="s">
        <v>2754</v>
      </c>
      <c r="R330" s="155">
        <v>13</v>
      </c>
      <c r="S330" s="170">
        <v>1520.22</v>
      </c>
    </row>
    <row r="331" spans="1:19" x14ac:dyDescent="0.25">
      <c r="A331" s="156" t="s">
        <v>109</v>
      </c>
      <c r="B331" s="156" t="s">
        <v>945</v>
      </c>
      <c r="C331" s="156">
        <v>3200</v>
      </c>
      <c r="D331" s="156" t="s">
        <v>2752</v>
      </c>
      <c r="E331" s="156" t="s">
        <v>1080</v>
      </c>
      <c r="F331" s="156">
        <v>130501</v>
      </c>
      <c r="G331" s="156" t="s">
        <v>2259</v>
      </c>
      <c r="H331" s="156">
        <v>3</v>
      </c>
      <c r="I331" s="156" t="s">
        <v>91</v>
      </c>
      <c r="J331" s="156" t="s">
        <v>94</v>
      </c>
      <c r="K331" s="156"/>
      <c r="L331" s="156">
        <v>0</v>
      </c>
      <c r="M331" s="171">
        <v>0</v>
      </c>
      <c r="N331" s="156">
        <v>0</v>
      </c>
      <c r="O331" s="156">
        <v>0</v>
      </c>
      <c r="P331" s="156" t="s">
        <v>2691</v>
      </c>
      <c r="Q331" s="156" t="s">
        <v>2692</v>
      </c>
      <c r="R331" s="156">
        <v>13</v>
      </c>
      <c r="S331" s="171">
        <v>1520.22</v>
      </c>
    </row>
    <row r="332" spans="1:19" x14ac:dyDescent="0.25">
      <c r="A332" s="155" t="s">
        <v>109</v>
      </c>
      <c r="B332" s="155" t="s">
        <v>559</v>
      </c>
      <c r="C332" s="155" t="s">
        <v>2756</v>
      </c>
      <c r="D332" s="155" t="s">
        <v>2757</v>
      </c>
      <c r="E332" s="155" t="s">
        <v>2758</v>
      </c>
      <c r="F332" s="155">
        <v>400599</v>
      </c>
      <c r="G332" s="155" t="s">
        <v>2400</v>
      </c>
      <c r="H332" s="155">
        <v>1</v>
      </c>
      <c r="I332" s="155" t="s">
        <v>94</v>
      </c>
      <c r="J332" s="155" t="s">
        <v>94</v>
      </c>
      <c r="K332" s="155"/>
      <c r="L332" s="155">
        <v>0</v>
      </c>
      <c r="M332" s="170">
        <v>0</v>
      </c>
      <c r="N332" s="155">
        <v>0</v>
      </c>
      <c r="O332" s="155">
        <v>0</v>
      </c>
      <c r="P332" s="155" t="s">
        <v>2610</v>
      </c>
      <c r="Q332" s="155" t="s">
        <v>2611</v>
      </c>
      <c r="R332" s="155">
        <v>13</v>
      </c>
      <c r="S332" s="170">
        <v>1520.22</v>
      </c>
    </row>
    <row r="333" spans="1:19" x14ac:dyDescent="0.25">
      <c r="A333" s="156" t="s">
        <v>109</v>
      </c>
      <c r="B333" s="156" t="s">
        <v>559</v>
      </c>
      <c r="C333" s="156">
        <v>1152</v>
      </c>
      <c r="D333" s="156" t="s">
        <v>2759</v>
      </c>
      <c r="E333" s="156" t="s">
        <v>2760</v>
      </c>
      <c r="F333" s="156">
        <v>400599</v>
      </c>
      <c r="G333" s="156" t="s">
        <v>2400</v>
      </c>
      <c r="H333" s="156">
        <v>1</v>
      </c>
      <c r="I333" s="156" t="s">
        <v>94</v>
      </c>
      <c r="J333" s="156" t="s">
        <v>94</v>
      </c>
      <c r="K333" s="156"/>
      <c r="L333" s="156">
        <v>0</v>
      </c>
      <c r="M333" s="171">
        <v>0</v>
      </c>
      <c r="N333" s="156">
        <v>0</v>
      </c>
      <c r="O333" s="156">
        <v>0</v>
      </c>
      <c r="P333" s="156" t="s">
        <v>2610</v>
      </c>
      <c r="Q333" s="156" t="s">
        <v>2611</v>
      </c>
      <c r="R333" s="156">
        <v>13</v>
      </c>
      <c r="S333" s="171">
        <v>1520.22</v>
      </c>
    </row>
    <row r="334" spans="1:19" x14ac:dyDescent="0.25">
      <c r="A334" s="155" t="s">
        <v>109</v>
      </c>
      <c r="B334" s="155" t="s">
        <v>1648</v>
      </c>
      <c r="C334" s="155">
        <v>3020</v>
      </c>
      <c r="D334" s="155" t="s">
        <v>2761</v>
      </c>
      <c r="E334" s="155" t="s">
        <v>1656</v>
      </c>
      <c r="F334" s="155">
        <v>520101</v>
      </c>
      <c r="G334" s="155" t="s">
        <v>2299</v>
      </c>
      <c r="H334" s="155">
        <v>1</v>
      </c>
      <c r="I334" s="155" t="s">
        <v>94</v>
      </c>
      <c r="J334" s="155" t="s">
        <v>94</v>
      </c>
      <c r="K334" s="155"/>
      <c r="L334" s="155">
        <v>0</v>
      </c>
      <c r="M334" s="170">
        <v>0</v>
      </c>
      <c r="N334" s="155">
        <v>0</v>
      </c>
      <c r="O334" s="155">
        <v>0</v>
      </c>
      <c r="P334" s="155" t="s">
        <v>2374</v>
      </c>
      <c r="Q334" s="155" t="s">
        <v>2375</v>
      </c>
      <c r="R334" s="155">
        <v>13</v>
      </c>
      <c r="S334" s="170">
        <v>1520.22</v>
      </c>
    </row>
    <row r="335" spans="1:19" x14ac:dyDescent="0.25">
      <c r="A335" s="156" t="s">
        <v>109</v>
      </c>
      <c r="B335" s="156" t="s">
        <v>1674</v>
      </c>
      <c r="C335" s="156">
        <v>3390</v>
      </c>
      <c r="D335" s="156" t="s">
        <v>2762</v>
      </c>
      <c r="E335" s="156" t="s">
        <v>1813</v>
      </c>
      <c r="F335" s="156">
        <v>521001</v>
      </c>
      <c r="G335" s="156" t="s">
        <v>2299</v>
      </c>
      <c r="H335" s="156">
        <v>1</v>
      </c>
      <c r="I335" s="156" t="s">
        <v>94</v>
      </c>
      <c r="J335" s="156" t="s">
        <v>94</v>
      </c>
      <c r="K335" s="156"/>
      <c r="L335" s="156">
        <v>0</v>
      </c>
      <c r="M335" s="171">
        <v>0</v>
      </c>
      <c r="N335" s="156">
        <v>0</v>
      </c>
      <c r="O335" s="156">
        <v>0</v>
      </c>
      <c r="P335" s="156" t="s">
        <v>2464</v>
      </c>
      <c r="Q335" s="156" t="s">
        <v>2763</v>
      </c>
      <c r="R335" s="156">
        <v>13</v>
      </c>
      <c r="S335" s="171">
        <v>1520.22</v>
      </c>
    </row>
    <row r="336" spans="1:19" x14ac:dyDescent="0.25">
      <c r="A336" s="155" t="s">
        <v>109</v>
      </c>
      <c r="B336" s="155" t="s">
        <v>884</v>
      </c>
      <c r="C336" s="155">
        <v>1010</v>
      </c>
      <c r="D336" s="155" t="s">
        <v>2288</v>
      </c>
      <c r="E336" s="155" t="s">
        <v>903</v>
      </c>
      <c r="F336" s="155">
        <v>310599</v>
      </c>
      <c r="G336" s="155" t="s">
        <v>2289</v>
      </c>
      <c r="H336" s="155">
        <v>5</v>
      </c>
      <c r="I336" s="155" t="s">
        <v>94</v>
      </c>
      <c r="J336" s="155" t="s">
        <v>94</v>
      </c>
      <c r="K336" s="155"/>
      <c r="L336" s="155">
        <v>0</v>
      </c>
      <c r="M336" s="170">
        <v>0</v>
      </c>
      <c r="N336" s="155">
        <v>0</v>
      </c>
      <c r="O336" s="155">
        <v>0</v>
      </c>
      <c r="P336" s="155" t="s">
        <v>2431</v>
      </c>
      <c r="Q336" s="155" t="s">
        <v>2432</v>
      </c>
      <c r="R336" s="155">
        <v>13</v>
      </c>
      <c r="S336" s="170">
        <v>1520.22</v>
      </c>
    </row>
    <row r="337" spans="1:19" x14ac:dyDescent="0.25">
      <c r="A337" s="156" t="s">
        <v>109</v>
      </c>
      <c r="B337" s="156" t="s">
        <v>265</v>
      </c>
      <c r="C337" s="156" t="s">
        <v>2764</v>
      </c>
      <c r="D337" s="156" t="s">
        <v>2765</v>
      </c>
      <c r="E337" s="156" t="s">
        <v>2766</v>
      </c>
      <c r="F337" s="156">
        <v>513810</v>
      </c>
      <c r="G337" s="156" t="s">
        <v>2320</v>
      </c>
      <c r="H337" s="156">
        <v>1</v>
      </c>
      <c r="I337" s="156" t="s">
        <v>94</v>
      </c>
      <c r="J337" s="156" t="s">
        <v>94</v>
      </c>
      <c r="K337" s="156" t="s">
        <v>2494</v>
      </c>
      <c r="L337" s="156">
        <v>0</v>
      </c>
      <c r="M337" s="171">
        <v>0</v>
      </c>
      <c r="N337" s="156">
        <v>0</v>
      </c>
      <c r="O337" s="156">
        <v>0</v>
      </c>
      <c r="P337" s="156" t="s">
        <v>2358</v>
      </c>
      <c r="Q337" s="156" t="s">
        <v>2359</v>
      </c>
      <c r="R337" s="156">
        <v>12</v>
      </c>
      <c r="S337" s="171">
        <v>1403.28</v>
      </c>
    </row>
    <row r="338" spans="1:19" x14ac:dyDescent="0.25">
      <c r="A338" s="155" t="s">
        <v>109</v>
      </c>
      <c r="B338" s="155" t="s">
        <v>265</v>
      </c>
      <c r="C338" s="155" t="s">
        <v>2764</v>
      </c>
      <c r="D338" s="155" t="s">
        <v>2765</v>
      </c>
      <c r="E338" s="155" t="s">
        <v>2766</v>
      </c>
      <c r="F338" s="155">
        <v>513810</v>
      </c>
      <c r="G338" s="155" t="s">
        <v>2320</v>
      </c>
      <c r="H338" s="155">
        <v>2</v>
      </c>
      <c r="I338" s="155" t="s">
        <v>94</v>
      </c>
      <c r="J338" s="155" t="s">
        <v>94</v>
      </c>
      <c r="K338" s="155" t="s">
        <v>2494</v>
      </c>
      <c r="L338" s="155">
        <v>0</v>
      </c>
      <c r="M338" s="170">
        <v>0</v>
      </c>
      <c r="N338" s="155">
        <v>0</v>
      </c>
      <c r="O338" s="155">
        <v>0</v>
      </c>
      <c r="P338" s="155" t="s">
        <v>2358</v>
      </c>
      <c r="Q338" s="155" t="s">
        <v>2359</v>
      </c>
      <c r="R338" s="155">
        <v>12</v>
      </c>
      <c r="S338" s="170">
        <v>1403.28</v>
      </c>
    </row>
    <row r="339" spans="1:19" x14ac:dyDescent="0.25">
      <c r="A339" s="156" t="s">
        <v>109</v>
      </c>
      <c r="B339" s="156" t="s">
        <v>347</v>
      </c>
      <c r="C339" s="156">
        <v>1101</v>
      </c>
      <c r="D339" s="156" t="s">
        <v>124</v>
      </c>
      <c r="E339" s="156" t="s">
        <v>349</v>
      </c>
      <c r="F339" s="156">
        <v>231301</v>
      </c>
      <c r="G339" s="156" t="s">
        <v>119</v>
      </c>
      <c r="H339" s="156">
        <v>10</v>
      </c>
      <c r="I339" s="156" t="s">
        <v>94</v>
      </c>
      <c r="J339" s="156" t="s">
        <v>94</v>
      </c>
      <c r="K339" s="156"/>
      <c r="L339" s="156">
        <v>0</v>
      </c>
      <c r="M339" s="171">
        <v>0</v>
      </c>
      <c r="N339" s="156">
        <v>0</v>
      </c>
      <c r="O339" s="156">
        <v>0</v>
      </c>
      <c r="P339" s="156" t="s">
        <v>2475</v>
      </c>
      <c r="Q339" s="156" t="s">
        <v>2476</v>
      </c>
      <c r="R339" s="156">
        <v>12</v>
      </c>
      <c r="S339" s="171">
        <v>1403.28</v>
      </c>
    </row>
    <row r="340" spans="1:19" x14ac:dyDescent="0.25">
      <c r="A340" s="155" t="s">
        <v>109</v>
      </c>
      <c r="B340" s="155" t="s">
        <v>347</v>
      </c>
      <c r="C340" s="155">
        <v>1102</v>
      </c>
      <c r="D340" s="155" t="s">
        <v>2563</v>
      </c>
      <c r="E340" s="155" t="s">
        <v>421</v>
      </c>
      <c r="F340" s="155">
        <v>231301</v>
      </c>
      <c r="G340" s="155" t="s">
        <v>119</v>
      </c>
      <c r="H340" s="155">
        <v>13</v>
      </c>
      <c r="I340" s="155" t="s">
        <v>94</v>
      </c>
      <c r="J340" s="155" t="s">
        <v>94</v>
      </c>
      <c r="K340" s="155"/>
      <c r="L340" s="155">
        <v>0</v>
      </c>
      <c r="M340" s="170">
        <v>0</v>
      </c>
      <c r="N340" s="155">
        <v>0</v>
      </c>
      <c r="O340" s="155">
        <v>0</v>
      </c>
      <c r="P340" s="155" t="s">
        <v>2708</v>
      </c>
      <c r="Q340" s="155" t="s">
        <v>2598</v>
      </c>
      <c r="R340" s="155">
        <v>12</v>
      </c>
      <c r="S340" s="170">
        <v>1403.28</v>
      </c>
    </row>
    <row r="341" spans="1:19" x14ac:dyDescent="0.25">
      <c r="A341" s="156" t="s">
        <v>109</v>
      </c>
      <c r="B341" s="156" t="s">
        <v>265</v>
      </c>
      <c r="C341" s="156">
        <v>6105</v>
      </c>
      <c r="D341" s="156" t="s">
        <v>2767</v>
      </c>
      <c r="E341" s="156" t="s">
        <v>2768</v>
      </c>
      <c r="F341" s="156">
        <v>513801</v>
      </c>
      <c r="G341" s="156" t="s">
        <v>2320</v>
      </c>
      <c r="H341" s="156" t="s">
        <v>520</v>
      </c>
      <c r="I341" s="156" t="s">
        <v>91</v>
      </c>
      <c r="J341" s="156" t="s">
        <v>94</v>
      </c>
      <c r="K341" s="156"/>
      <c r="L341" s="156">
        <v>0</v>
      </c>
      <c r="M341" s="171">
        <v>0</v>
      </c>
      <c r="N341" s="156">
        <v>0</v>
      </c>
      <c r="O341" s="156">
        <v>0</v>
      </c>
      <c r="P341" s="156" t="s">
        <v>2769</v>
      </c>
      <c r="Q341" s="156" t="s">
        <v>2770</v>
      </c>
      <c r="R341" s="156">
        <v>12</v>
      </c>
      <c r="S341" s="171">
        <v>1403.28</v>
      </c>
    </row>
    <row r="342" spans="1:19" x14ac:dyDescent="0.25">
      <c r="A342" s="155" t="s">
        <v>109</v>
      </c>
      <c r="B342" s="155" t="s">
        <v>726</v>
      </c>
      <c r="C342" s="155">
        <v>3300</v>
      </c>
      <c r="D342" s="155" t="s">
        <v>2771</v>
      </c>
      <c r="E342" s="155" t="s">
        <v>2772</v>
      </c>
      <c r="F342" s="155">
        <v>110201</v>
      </c>
      <c r="G342" s="155" t="s">
        <v>2387</v>
      </c>
      <c r="H342" s="155">
        <v>1</v>
      </c>
      <c r="I342" s="155" t="s">
        <v>94</v>
      </c>
      <c r="J342" s="155" t="s">
        <v>94</v>
      </c>
      <c r="K342" s="155"/>
      <c r="L342" s="155">
        <v>0</v>
      </c>
      <c r="M342" s="170">
        <v>0</v>
      </c>
      <c r="N342" s="155">
        <v>0</v>
      </c>
      <c r="O342" s="155">
        <v>0</v>
      </c>
      <c r="P342" s="155" t="s">
        <v>2398</v>
      </c>
      <c r="Q342" s="155" t="s">
        <v>2406</v>
      </c>
      <c r="R342" s="155">
        <v>12</v>
      </c>
      <c r="S342" s="170">
        <v>1403.28</v>
      </c>
    </row>
    <row r="343" spans="1:19" x14ac:dyDescent="0.25">
      <c r="A343" s="156" t="s">
        <v>109</v>
      </c>
      <c r="B343" s="156" t="s">
        <v>722</v>
      </c>
      <c r="C343" s="156">
        <v>3200</v>
      </c>
      <c r="D343" s="156" t="s">
        <v>2773</v>
      </c>
      <c r="E343" s="156" t="s">
        <v>2774</v>
      </c>
      <c r="F343" s="156">
        <v>110101</v>
      </c>
      <c r="G343" s="156" t="s">
        <v>2387</v>
      </c>
      <c r="H343" s="156">
        <v>1</v>
      </c>
      <c r="I343" s="156" t="s">
        <v>94</v>
      </c>
      <c r="J343" s="156" t="s">
        <v>94</v>
      </c>
      <c r="K343" s="156"/>
      <c r="L343" s="156">
        <v>0</v>
      </c>
      <c r="M343" s="171">
        <v>0</v>
      </c>
      <c r="N343" s="156">
        <v>0</v>
      </c>
      <c r="O343" s="156">
        <v>0</v>
      </c>
      <c r="P343" s="156" t="s">
        <v>2507</v>
      </c>
      <c r="Q343" s="156" t="s">
        <v>2508</v>
      </c>
      <c r="R343" s="156">
        <v>12</v>
      </c>
      <c r="S343" s="171">
        <v>1403.28</v>
      </c>
    </row>
    <row r="344" spans="1:19" x14ac:dyDescent="0.25">
      <c r="A344" s="155" t="s">
        <v>109</v>
      </c>
      <c r="B344" s="155" t="s">
        <v>1196</v>
      </c>
      <c r="C344" s="155">
        <v>1001</v>
      </c>
      <c r="D344" s="155" t="s">
        <v>170</v>
      </c>
      <c r="E344" s="155" t="s">
        <v>235</v>
      </c>
      <c r="F344" s="155">
        <v>279999</v>
      </c>
      <c r="G344" s="155" t="s">
        <v>2313</v>
      </c>
      <c r="H344" s="155">
        <v>2</v>
      </c>
      <c r="I344" s="155" t="s">
        <v>94</v>
      </c>
      <c r="J344" s="155" t="s">
        <v>94</v>
      </c>
      <c r="K344" s="155"/>
      <c r="L344" s="155">
        <v>0</v>
      </c>
      <c r="M344" s="170">
        <v>0</v>
      </c>
      <c r="N344" s="155">
        <v>0</v>
      </c>
      <c r="O344" s="155">
        <v>0</v>
      </c>
      <c r="P344" s="155" t="s">
        <v>2685</v>
      </c>
      <c r="Q344" s="155" t="s">
        <v>2686</v>
      </c>
      <c r="R344" s="155">
        <v>12</v>
      </c>
      <c r="S344" s="170">
        <v>1403.28</v>
      </c>
    </row>
    <row r="345" spans="1:19" x14ac:dyDescent="0.25">
      <c r="A345" s="156" t="s">
        <v>109</v>
      </c>
      <c r="B345" s="156" t="s">
        <v>753</v>
      </c>
      <c r="C345" s="156">
        <v>2200</v>
      </c>
      <c r="D345" s="156" t="s">
        <v>2775</v>
      </c>
      <c r="E345" s="156" t="s">
        <v>795</v>
      </c>
      <c r="F345" s="156">
        <v>430104</v>
      </c>
      <c r="G345" s="156" t="s">
        <v>2661</v>
      </c>
      <c r="H345" s="156" t="s">
        <v>796</v>
      </c>
      <c r="I345" s="156" t="s">
        <v>91</v>
      </c>
      <c r="J345" s="156" t="s">
        <v>94</v>
      </c>
      <c r="K345" s="156" t="s">
        <v>276</v>
      </c>
      <c r="L345" s="156">
        <v>12</v>
      </c>
      <c r="M345" s="171">
        <v>1403.28</v>
      </c>
      <c r="N345" s="156">
        <v>0</v>
      </c>
      <c r="O345" s="156">
        <v>12</v>
      </c>
      <c r="P345" s="156"/>
      <c r="Q345" s="156"/>
      <c r="R345" s="156">
        <v>12</v>
      </c>
      <c r="S345" s="171">
        <v>1403.28</v>
      </c>
    </row>
    <row r="346" spans="1:19" x14ac:dyDescent="0.25">
      <c r="A346" s="155" t="s">
        <v>109</v>
      </c>
      <c r="B346" s="155" t="s">
        <v>753</v>
      </c>
      <c r="C346" s="155">
        <v>1100</v>
      </c>
      <c r="D346" s="155" t="s">
        <v>2776</v>
      </c>
      <c r="E346" s="155" t="s">
        <v>755</v>
      </c>
      <c r="F346" s="155">
        <v>430103</v>
      </c>
      <c r="G346" s="155" t="s">
        <v>2661</v>
      </c>
      <c r="H346" s="155" t="s">
        <v>756</v>
      </c>
      <c r="I346" s="155" t="s">
        <v>91</v>
      </c>
      <c r="J346" s="155" t="s">
        <v>94</v>
      </c>
      <c r="K346" s="155" t="s">
        <v>276</v>
      </c>
      <c r="L346" s="155">
        <v>12</v>
      </c>
      <c r="M346" s="170">
        <v>1403.28</v>
      </c>
      <c r="N346" s="155">
        <v>0</v>
      </c>
      <c r="O346" s="155">
        <v>12</v>
      </c>
      <c r="P346" s="155"/>
      <c r="Q346" s="155"/>
      <c r="R346" s="155">
        <v>12</v>
      </c>
      <c r="S346" s="170">
        <v>1403.28</v>
      </c>
    </row>
    <row r="347" spans="1:19" x14ac:dyDescent="0.25">
      <c r="A347" s="156" t="s">
        <v>109</v>
      </c>
      <c r="B347" s="156" t="s">
        <v>753</v>
      </c>
      <c r="C347" s="156">
        <v>3300</v>
      </c>
      <c r="D347" s="156" t="s">
        <v>2777</v>
      </c>
      <c r="E347" s="156" t="s">
        <v>2778</v>
      </c>
      <c r="F347" s="156">
        <v>430104</v>
      </c>
      <c r="G347" s="156" t="s">
        <v>2661</v>
      </c>
      <c r="H347" s="156" t="s">
        <v>796</v>
      </c>
      <c r="I347" s="156" t="s">
        <v>91</v>
      </c>
      <c r="J347" s="156" t="s">
        <v>94</v>
      </c>
      <c r="K347" s="156"/>
      <c r="L347" s="156">
        <v>0</v>
      </c>
      <c r="M347" s="171">
        <v>0</v>
      </c>
      <c r="N347" s="156">
        <v>0</v>
      </c>
      <c r="O347" s="156">
        <v>0</v>
      </c>
      <c r="P347" s="156"/>
      <c r="Q347" s="156"/>
      <c r="R347" s="156">
        <v>12</v>
      </c>
      <c r="S347" s="171">
        <v>1403.28</v>
      </c>
    </row>
    <row r="348" spans="1:19" x14ac:dyDescent="0.25">
      <c r="A348" s="155" t="s">
        <v>109</v>
      </c>
      <c r="B348" s="155" t="s">
        <v>753</v>
      </c>
      <c r="C348" s="155">
        <v>4500</v>
      </c>
      <c r="D348" s="155" t="s">
        <v>2779</v>
      </c>
      <c r="E348" s="155" t="s">
        <v>2780</v>
      </c>
      <c r="F348" s="155">
        <v>430104</v>
      </c>
      <c r="G348" s="155" t="s">
        <v>2661</v>
      </c>
      <c r="H348" s="155" t="s">
        <v>756</v>
      </c>
      <c r="I348" s="155" t="s">
        <v>91</v>
      </c>
      <c r="J348" s="155" t="s">
        <v>94</v>
      </c>
      <c r="K348" s="155"/>
      <c r="L348" s="155">
        <v>0</v>
      </c>
      <c r="M348" s="170">
        <v>0</v>
      </c>
      <c r="N348" s="155">
        <v>0</v>
      </c>
      <c r="O348" s="155">
        <v>0</v>
      </c>
      <c r="P348" s="155"/>
      <c r="Q348" s="155"/>
      <c r="R348" s="155">
        <v>12</v>
      </c>
      <c r="S348" s="170">
        <v>1403.28</v>
      </c>
    </row>
    <row r="349" spans="1:19" x14ac:dyDescent="0.25">
      <c r="A349" s="156" t="s">
        <v>109</v>
      </c>
      <c r="B349" s="156" t="s">
        <v>1015</v>
      </c>
      <c r="C349" s="156">
        <v>3400</v>
      </c>
      <c r="D349" s="156" t="s">
        <v>2781</v>
      </c>
      <c r="E349" s="156" t="s">
        <v>1056</v>
      </c>
      <c r="F349" s="156">
        <v>131210</v>
      </c>
      <c r="G349" s="156" t="s">
        <v>2259</v>
      </c>
      <c r="H349" s="156">
        <v>1</v>
      </c>
      <c r="I349" s="156" t="s">
        <v>94</v>
      </c>
      <c r="J349" s="156" t="s">
        <v>94</v>
      </c>
      <c r="K349" s="156" t="s">
        <v>2494</v>
      </c>
      <c r="L349" s="156">
        <v>0</v>
      </c>
      <c r="M349" s="171">
        <v>0</v>
      </c>
      <c r="N349" s="156">
        <v>0</v>
      </c>
      <c r="O349" s="156">
        <v>0</v>
      </c>
      <c r="P349" s="156" t="s">
        <v>2730</v>
      </c>
      <c r="Q349" s="156" t="s">
        <v>2655</v>
      </c>
      <c r="R349" s="156">
        <v>12</v>
      </c>
      <c r="S349" s="171">
        <v>1403.28</v>
      </c>
    </row>
    <row r="350" spans="1:19" x14ac:dyDescent="0.25">
      <c r="A350" s="155" t="s">
        <v>109</v>
      </c>
      <c r="B350" s="155" t="s">
        <v>559</v>
      </c>
      <c r="C350" s="155">
        <v>3302</v>
      </c>
      <c r="D350" s="155" t="s">
        <v>2782</v>
      </c>
      <c r="E350" s="155" t="s">
        <v>2783</v>
      </c>
      <c r="F350" s="155">
        <v>400504</v>
      </c>
      <c r="G350" s="155" t="s">
        <v>2400</v>
      </c>
      <c r="H350" s="155">
        <v>1</v>
      </c>
      <c r="I350" s="155" t="s">
        <v>94</v>
      </c>
      <c r="J350" s="155" t="s">
        <v>94</v>
      </c>
      <c r="K350" s="155"/>
      <c r="L350" s="155">
        <v>0</v>
      </c>
      <c r="M350" s="170">
        <v>0</v>
      </c>
      <c r="N350" s="155">
        <v>0</v>
      </c>
      <c r="O350" s="155">
        <v>0</v>
      </c>
      <c r="P350" s="155" t="s">
        <v>2333</v>
      </c>
      <c r="Q350" s="155" t="s">
        <v>2322</v>
      </c>
      <c r="R350" s="155">
        <v>12</v>
      </c>
      <c r="S350" s="170">
        <v>1403.28</v>
      </c>
    </row>
    <row r="351" spans="1:19" x14ac:dyDescent="0.25">
      <c r="A351" s="156" t="s">
        <v>109</v>
      </c>
      <c r="B351" s="156" t="s">
        <v>1414</v>
      </c>
      <c r="C351" s="156">
        <v>1111</v>
      </c>
      <c r="D351" s="156" t="s">
        <v>2784</v>
      </c>
      <c r="E351" s="156" t="s">
        <v>1472</v>
      </c>
      <c r="F351" s="156">
        <v>500502</v>
      </c>
      <c r="G351" s="156" t="s">
        <v>2262</v>
      </c>
      <c r="H351" s="156">
        <v>1</v>
      </c>
      <c r="I351" s="156" t="s">
        <v>94</v>
      </c>
      <c r="J351" s="156" t="s">
        <v>94</v>
      </c>
      <c r="K351" s="156"/>
      <c r="L351" s="156">
        <v>0</v>
      </c>
      <c r="M351" s="171">
        <v>0</v>
      </c>
      <c r="N351" s="156">
        <v>0</v>
      </c>
      <c r="O351" s="156">
        <v>0</v>
      </c>
      <c r="P351" s="156" t="s">
        <v>2263</v>
      </c>
      <c r="Q351" s="156" t="s">
        <v>2264</v>
      </c>
      <c r="R351" s="156">
        <v>12</v>
      </c>
      <c r="S351" s="171">
        <v>1403.28</v>
      </c>
    </row>
    <row r="352" spans="1:19" x14ac:dyDescent="0.25">
      <c r="A352" s="155" t="s">
        <v>109</v>
      </c>
      <c r="B352" s="155" t="s">
        <v>1706</v>
      </c>
      <c r="C352" s="155">
        <v>4890</v>
      </c>
      <c r="D352" s="155" t="s">
        <v>2600</v>
      </c>
      <c r="E352" s="155" t="s">
        <v>1716</v>
      </c>
      <c r="F352" s="155">
        <v>521401</v>
      </c>
      <c r="G352" s="155" t="s">
        <v>2299</v>
      </c>
      <c r="H352" s="155">
        <v>1</v>
      </c>
      <c r="I352" s="155" t="s">
        <v>94</v>
      </c>
      <c r="J352" s="155" t="s">
        <v>94</v>
      </c>
      <c r="K352" s="155"/>
      <c r="L352" s="155">
        <v>0</v>
      </c>
      <c r="M352" s="170">
        <v>0</v>
      </c>
      <c r="N352" s="155">
        <v>0</v>
      </c>
      <c r="O352" s="155">
        <v>0</v>
      </c>
      <c r="P352" s="155" t="s">
        <v>2601</v>
      </c>
      <c r="Q352" s="155" t="s">
        <v>2465</v>
      </c>
      <c r="R352" s="155">
        <v>12</v>
      </c>
      <c r="S352" s="170">
        <v>1403.28</v>
      </c>
    </row>
    <row r="353" spans="1:19" x14ac:dyDescent="0.25">
      <c r="A353" s="156" t="s">
        <v>109</v>
      </c>
      <c r="B353" s="156" t="s">
        <v>1648</v>
      </c>
      <c r="C353" s="156">
        <v>6110</v>
      </c>
      <c r="D353" s="156" t="s">
        <v>2785</v>
      </c>
      <c r="E353" s="156" t="s">
        <v>2786</v>
      </c>
      <c r="F353" s="156">
        <v>520299</v>
      </c>
      <c r="G353" s="156" t="s">
        <v>2299</v>
      </c>
      <c r="H353" s="156">
        <v>1</v>
      </c>
      <c r="I353" s="156" t="s">
        <v>91</v>
      </c>
      <c r="J353" s="156" t="s">
        <v>94</v>
      </c>
      <c r="K353" s="156"/>
      <c r="L353" s="156">
        <v>0</v>
      </c>
      <c r="M353" s="171">
        <v>0</v>
      </c>
      <c r="N353" s="156">
        <v>0</v>
      </c>
      <c r="O353" s="156">
        <v>0</v>
      </c>
      <c r="P353" s="156" t="s">
        <v>2472</v>
      </c>
      <c r="Q353" s="156" t="s">
        <v>2473</v>
      </c>
      <c r="R353" s="156">
        <v>12</v>
      </c>
      <c r="S353" s="171">
        <v>1403.28</v>
      </c>
    </row>
    <row r="354" spans="1:19" x14ac:dyDescent="0.25">
      <c r="A354" s="155" t="s">
        <v>109</v>
      </c>
      <c r="B354" s="155" t="s">
        <v>863</v>
      </c>
      <c r="C354" s="155">
        <v>4900</v>
      </c>
      <c r="D354" s="155" t="s">
        <v>2787</v>
      </c>
      <c r="E354" s="155" t="s">
        <v>974</v>
      </c>
      <c r="F354" s="155">
        <v>540199</v>
      </c>
      <c r="G354" s="155" t="s">
        <v>176</v>
      </c>
      <c r="H354" s="155">
        <v>2</v>
      </c>
      <c r="I354" s="155" t="s">
        <v>94</v>
      </c>
      <c r="J354" s="155" t="s">
        <v>94</v>
      </c>
      <c r="K354" s="155"/>
      <c r="L354" s="155">
        <v>0</v>
      </c>
      <c r="M354" s="170">
        <v>0</v>
      </c>
      <c r="N354" s="155">
        <v>0</v>
      </c>
      <c r="O354" s="155">
        <v>0</v>
      </c>
      <c r="P354" s="155" t="s">
        <v>2407</v>
      </c>
      <c r="Q354" s="155" t="s">
        <v>2334</v>
      </c>
      <c r="R354" s="155">
        <v>12</v>
      </c>
      <c r="S354" s="170">
        <v>1403.28</v>
      </c>
    </row>
    <row r="355" spans="1:19" x14ac:dyDescent="0.25">
      <c r="A355" s="156" t="s">
        <v>109</v>
      </c>
      <c r="B355" s="156" t="s">
        <v>1633</v>
      </c>
      <c r="C355" s="156">
        <v>4290</v>
      </c>
      <c r="D355" s="156" t="s">
        <v>2591</v>
      </c>
      <c r="E355" s="156" t="s">
        <v>1798</v>
      </c>
      <c r="F355" s="156">
        <v>520303</v>
      </c>
      <c r="G355" s="156" t="s">
        <v>2299</v>
      </c>
      <c r="H355" s="156">
        <v>1</v>
      </c>
      <c r="I355" s="156" t="s">
        <v>94</v>
      </c>
      <c r="J355" s="156" t="s">
        <v>94</v>
      </c>
      <c r="K355" s="156"/>
      <c r="L355" s="156">
        <v>0</v>
      </c>
      <c r="M355" s="171">
        <v>0</v>
      </c>
      <c r="N355" s="156">
        <v>0</v>
      </c>
      <c r="O355" s="156">
        <v>0</v>
      </c>
      <c r="P355" s="156" t="s">
        <v>2300</v>
      </c>
      <c r="Q355" s="156" t="s">
        <v>2301</v>
      </c>
      <c r="R355" s="156">
        <v>12</v>
      </c>
      <c r="S355" s="171">
        <v>1403.28</v>
      </c>
    </row>
    <row r="356" spans="1:19" x14ac:dyDescent="0.25">
      <c r="A356" s="155" t="s">
        <v>109</v>
      </c>
      <c r="B356" s="155" t="s">
        <v>265</v>
      </c>
      <c r="C356" s="155" t="s">
        <v>2788</v>
      </c>
      <c r="D356" s="155" t="s">
        <v>2789</v>
      </c>
      <c r="E356" s="155" t="s">
        <v>2790</v>
      </c>
      <c r="F356" s="155">
        <v>513801</v>
      </c>
      <c r="G356" s="155" t="s">
        <v>2320</v>
      </c>
      <c r="H356" s="155">
        <v>3</v>
      </c>
      <c r="I356" s="155" t="s">
        <v>94</v>
      </c>
      <c r="J356" s="155" t="s">
        <v>94</v>
      </c>
      <c r="K356" s="155" t="s">
        <v>2628</v>
      </c>
      <c r="L356" s="155">
        <v>0</v>
      </c>
      <c r="M356" s="170">
        <v>0</v>
      </c>
      <c r="N356" s="155">
        <v>0</v>
      </c>
      <c r="O356" s="155">
        <v>0</v>
      </c>
      <c r="P356" s="155" t="s">
        <v>2321</v>
      </c>
      <c r="Q356" s="155" t="s">
        <v>2322</v>
      </c>
      <c r="R356" s="155">
        <v>11</v>
      </c>
      <c r="S356" s="170">
        <v>1286.3399999999999</v>
      </c>
    </row>
    <row r="357" spans="1:19" x14ac:dyDescent="0.25">
      <c r="A357" s="156" t="s">
        <v>109</v>
      </c>
      <c r="B357" s="156" t="s">
        <v>265</v>
      </c>
      <c r="C357" s="156" t="s">
        <v>2788</v>
      </c>
      <c r="D357" s="156" t="s">
        <v>2789</v>
      </c>
      <c r="E357" s="156" t="s">
        <v>2790</v>
      </c>
      <c r="F357" s="156">
        <v>513801</v>
      </c>
      <c r="G357" s="156" t="s">
        <v>2320</v>
      </c>
      <c r="H357" s="156">
        <v>4</v>
      </c>
      <c r="I357" s="156" t="s">
        <v>94</v>
      </c>
      <c r="J357" s="156" t="s">
        <v>94</v>
      </c>
      <c r="K357" s="156" t="s">
        <v>2628</v>
      </c>
      <c r="L357" s="156">
        <v>0</v>
      </c>
      <c r="M357" s="171">
        <v>0</v>
      </c>
      <c r="N357" s="156">
        <v>0</v>
      </c>
      <c r="O357" s="156">
        <v>0</v>
      </c>
      <c r="P357" s="156" t="s">
        <v>2321</v>
      </c>
      <c r="Q357" s="156" t="s">
        <v>2322</v>
      </c>
      <c r="R357" s="156">
        <v>11</v>
      </c>
      <c r="S357" s="171">
        <v>1286.3399999999999</v>
      </c>
    </row>
    <row r="358" spans="1:19" x14ac:dyDescent="0.25">
      <c r="A358" s="155" t="s">
        <v>109</v>
      </c>
      <c r="B358" s="155" t="s">
        <v>353</v>
      </c>
      <c r="C358" s="155">
        <v>4050</v>
      </c>
      <c r="D358" s="155" t="s">
        <v>2791</v>
      </c>
      <c r="E358" s="155" t="s">
        <v>2792</v>
      </c>
      <c r="F358" s="155">
        <v>260101</v>
      </c>
      <c r="G358" s="155" t="s">
        <v>105</v>
      </c>
      <c r="H358" s="155">
        <v>1</v>
      </c>
      <c r="I358" s="155" t="s">
        <v>94</v>
      </c>
      <c r="J358" s="155" t="s">
        <v>94</v>
      </c>
      <c r="K358" s="155"/>
      <c r="L358" s="155">
        <v>0</v>
      </c>
      <c r="M358" s="170">
        <v>0</v>
      </c>
      <c r="N358" s="155">
        <v>0</v>
      </c>
      <c r="O358" s="155">
        <v>0</v>
      </c>
      <c r="P358" s="155" t="s">
        <v>2271</v>
      </c>
      <c r="Q358" s="155" t="s">
        <v>2793</v>
      </c>
      <c r="R358" s="155">
        <v>11</v>
      </c>
      <c r="S358" s="170">
        <v>1286.3399999999999</v>
      </c>
    </row>
    <row r="359" spans="1:19" x14ac:dyDescent="0.25">
      <c r="A359" s="156" t="s">
        <v>109</v>
      </c>
      <c r="B359" s="156" t="s">
        <v>347</v>
      </c>
      <c r="C359" s="156">
        <v>1101</v>
      </c>
      <c r="D359" s="156" t="s">
        <v>124</v>
      </c>
      <c r="E359" s="156" t="s">
        <v>349</v>
      </c>
      <c r="F359" s="156">
        <v>231301</v>
      </c>
      <c r="G359" s="156" t="s">
        <v>119</v>
      </c>
      <c r="H359" s="156">
        <v>2</v>
      </c>
      <c r="I359" s="156" t="s">
        <v>94</v>
      </c>
      <c r="J359" s="156" t="s">
        <v>94</v>
      </c>
      <c r="K359" s="156"/>
      <c r="L359" s="156">
        <v>0</v>
      </c>
      <c r="M359" s="171">
        <v>0</v>
      </c>
      <c r="N359" s="156">
        <v>0</v>
      </c>
      <c r="O359" s="156">
        <v>0</v>
      </c>
      <c r="P359" s="156" t="s">
        <v>2633</v>
      </c>
      <c r="Q359" s="156" t="s">
        <v>2634</v>
      </c>
      <c r="R359" s="156">
        <v>11</v>
      </c>
      <c r="S359" s="171">
        <v>1286.3399999999999</v>
      </c>
    </row>
    <row r="360" spans="1:19" x14ac:dyDescent="0.25">
      <c r="A360" s="155" t="s">
        <v>109</v>
      </c>
      <c r="B360" s="155" t="s">
        <v>270</v>
      </c>
      <c r="C360" s="155">
        <v>4450</v>
      </c>
      <c r="D360" s="155" t="s">
        <v>2794</v>
      </c>
      <c r="E360" s="155" t="s">
        <v>334</v>
      </c>
      <c r="F360" s="155">
        <v>420101</v>
      </c>
      <c r="G360" s="155" t="s">
        <v>114</v>
      </c>
      <c r="H360" s="155">
        <v>1</v>
      </c>
      <c r="I360" s="155" t="s">
        <v>94</v>
      </c>
      <c r="J360" s="155" t="s">
        <v>94</v>
      </c>
      <c r="K360" s="155" t="s">
        <v>280</v>
      </c>
      <c r="L360" s="155">
        <v>0</v>
      </c>
      <c r="M360" s="170">
        <v>0</v>
      </c>
      <c r="N360" s="155">
        <v>11</v>
      </c>
      <c r="O360" s="155">
        <v>11</v>
      </c>
      <c r="P360" s="155" t="s">
        <v>2384</v>
      </c>
      <c r="Q360" s="155" t="s">
        <v>2385</v>
      </c>
      <c r="R360" s="155">
        <v>11</v>
      </c>
      <c r="S360" s="170">
        <v>1286.3399999999999</v>
      </c>
    </row>
    <row r="361" spans="1:19" x14ac:dyDescent="0.25">
      <c r="A361" s="156" t="s">
        <v>109</v>
      </c>
      <c r="B361" s="156" t="s">
        <v>347</v>
      </c>
      <c r="C361" s="156">
        <v>1101</v>
      </c>
      <c r="D361" s="156" t="s">
        <v>124</v>
      </c>
      <c r="E361" s="156" t="s">
        <v>349</v>
      </c>
      <c r="F361" s="156">
        <v>231301</v>
      </c>
      <c r="G361" s="156" t="s">
        <v>119</v>
      </c>
      <c r="H361" s="156">
        <v>3</v>
      </c>
      <c r="I361" s="156" t="s">
        <v>91</v>
      </c>
      <c r="J361" s="156" t="s">
        <v>94</v>
      </c>
      <c r="K361" s="156"/>
      <c r="L361" s="156">
        <v>0</v>
      </c>
      <c r="M361" s="171">
        <v>0</v>
      </c>
      <c r="N361" s="156">
        <v>0</v>
      </c>
      <c r="O361" s="156">
        <v>0</v>
      </c>
      <c r="P361" s="156" t="s">
        <v>2287</v>
      </c>
      <c r="Q361" s="156" t="s">
        <v>2602</v>
      </c>
      <c r="R361" s="156">
        <v>11</v>
      </c>
      <c r="S361" s="171">
        <v>1286.3399999999999</v>
      </c>
    </row>
    <row r="362" spans="1:19" x14ac:dyDescent="0.25">
      <c r="A362" s="155" t="s">
        <v>109</v>
      </c>
      <c r="B362" s="155" t="s">
        <v>265</v>
      </c>
      <c r="C362" s="155">
        <v>6108</v>
      </c>
      <c r="D362" s="155" t="s">
        <v>2795</v>
      </c>
      <c r="E362" s="155" t="s">
        <v>2796</v>
      </c>
      <c r="F362" s="155">
        <v>513801</v>
      </c>
      <c r="G362" s="155" t="s">
        <v>2320</v>
      </c>
      <c r="H362" s="155" t="s">
        <v>269</v>
      </c>
      <c r="I362" s="155" t="s">
        <v>91</v>
      </c>
      <c r="J362" s="155" t="s">
        <v>94</v>
      </c>
      <c r="K362" s="155"/>
      <c r="L362" s="155">
        <v>0</v>
      </c>
      <c r="M362" s="170">
        <v>0</v>
      </c>
      <c r="N362" s="155">
        <v>0</v>
      </c>
      <c r="O362" s="155">
        <v>0</v>
      </c>
      <c r="P362" s="155"/>
      <c r="Q362" s="155"/>
      <c r="R362" s="155">
        <v>11</v>
      </c>
      <c r="S362" s="170">
        <v>1286.3399999999999</v>
      </c>
    </row>
    <row r="363" spans="1:19" x14ac:dyDescent="0.25">
      <c r="A363" s="156" t="s">
        <v>109</v>
      </c>
      <c r="B363" s="156" t="s">
        <v>347</v>
      </c>
      <c r="C363" s="156">
        <v>2131</v>
      </c>
      <c r="D363" s="156" t="s">
        <v>2474</v>
      </c>
      <c r="E363" s="156" t="s">
        <v>467</v>
      </c>
      <c r="F363" s="156">
        <v>231402</v>
      </c>
      <c r="G363" s="156" t="s">
        <v>119</v>
      </c>
      <c r="H363" s="156">
        <v>1</v>
      </c>
      <c r="I363" s="156" t="s">
        <v>94</v>
      </c>
      <c r="J363" s="156" t="s">
        <v>94</v>
      </c>
      <c r="K363" s="156"/>
      <c r="L363" s="156">
        <v>0</v>
      </c>
      <c r="M363" s="171">
        <v>0</v>
      </c>
      <c r="N363" s="156">
        <v>0</v>
      </c>
      <c r="O363" s="156">
        <v>0</v>
      </c>
      <c r="P363" s="156" t="s">
        <v>2287</v>
      </c>
      <c r="Q363" s="156" t="s">
        <v>2602</v>
      </c>
      <c r="R363" s="156">
        <v>11</v>
      </c>
      <c r="S363" s="171">
        <v>1286.3399999999999</v>
      </c>
    </row>
    <row r="364" spans="1:19" x14ac:dyDescent="0.25">
      <c r="A364" s="155" t="s">
        <v>109</v>
      </c>
      <c r="B364" s="155" t="s">
        <v>726</v>
      </c>
      <c r="C364" s="155">
        <v>4300</v>
      </c>
      <c r="D364" s="155" t="s">
        <v>2797</v>
      </c>
      <c r="E364" s="155" t="s">
        <v>2798</v>
      </c>
      <c r="F364" s="155">
        <v>119999</v>
      </c>
      <c r="G364" s="155" t="s">
        <v>2387</v>
      </c>
      <c r="H364" s="155">
        <v>1</v>
      </c>
      <c r="I364" s="155" t="s">
        <v>91</v>
      </c>
      <c r="J364" s="155" t="s">
        <v>94</v>
      </c>
      <c r="K364" s="155"/>
      <c r="L364" s="155">
        <v>0</v>
      </c>
      <c r="M364" s="170">
        <v>0</v>
      </c>
      <c r="N364" s="155">
        <v>0</v>
      </c>
      <c r="O364" s="155">
        <v>0</v>
      </c>
      <c r="P364" s="155" t="s">
        <v>2799</v>
      </c>
      <c r="Q364" s="155" t="s">
        <v>2334</v>
      </c>
      <c r="R364" s="155">
        <v>11</v>
      </c>
      <c r="S364" s="170">
        <v>1286.3399999999999</v>
      </c>
    </row>
    <row r="365" spans="1:19" x14ac:dyDescent="0.25">
      <c r="A365" s="156" t="s">
        <v>109</v>
      </c>
      <c r="B365" s="156" t="s">
        <v>1196</v>
      </c>
      <c r="C365" s="156">
        <v>1111</v>
      </c>
      <c r="D365" s="156" t="s">
        <v>123</v>
      </c>
      <c r="E365" s="156" t="s">
        <v>122</v>
      </c>
      <c r="F365" s="156">
        <v>270101</v>
      </c>
      <c r="G365" s="156" t="s">
        <v>2313</v>
      </c>
      <c r="H365" s="156">
        <v>2</v>
      </c>
      <c r="I365" s="156" t="s">
        <v>94</v>
      </c>
      <c r="J365" s="156" t="s">
        <v>94</v>
      </c>
      <c r="K365" s="156"/>
      <c r="L365" s="156">
        <v>0</v>
      </c>
      <c r="M365" s="171">
        <v>0</v>
      </c>
      <c r="N365" s="156">
        <v>0</v>
      </c>
      <c r="O365" s="156">
        <v>0</v>
      </c>
      <c r="P365" s="156" t="s">
        <v>2657</v>
      </c>
      <c r="Q365" s="156" t="s">
        <v>2658</v>
      </c>
      <c r="R365" s="156">
        <v>11</v>
      </c>
      <c r="S365" s="171">
        <v>1286.3399999999999</v>
      </c>
    </row>
    <row r="366" spans="1:19" x14ac:dyDescent="0.25">
      <c r="A366" s="155" t="s">
        <v>109</v>
      </c>
      <c r="B366" s="155" t="s">
        <v>753</v>
      </c>
      <c r="C366" s="155">
        <v>3100</v>
      </c>
      <c r="D366" s="155" t="s">
        <v>2800</v>
      </c>
      <c r="E366" s="155" t="s">
        <v>2801</v>
      </c>
      <c r="F366" s="155">
        <v>430104</v>
      </c>
      <c r="G366" s="155" t="s">
        <v>2661</v>
      </c>
      <c r="H366" s="155" t="s">
        <v>796</v>
      </c>
      <c r="I366" s="155" t="s">
        <v>91</v>
      </c>
      <c r="J366" s="155" t="s">
        <v>94</v>
      </c>
      <c r="K366" s="155"/>
      <c r="L366" s="155">
        <v>0</v>
      </c>
      <c r="M366" s="170">
        <v>0</v>
      </c>
      <c r="N366" s="155">
        <v>0</v>
      </c>
      <c r="O366" s="155">
        <v>0</v>
      </c>
      <c r="P366" s="155"/>
      <c r="Q366" s="155"/>
      <c r="R366" s="155">
        <v>11</v>
      </c>
      <c r="S366" s="170">
        <v>1286.3399999999999</v>
      </c>
    </row>
    <row r="367" spans="1:19" x14ac:dyDescent="0.25">
      <c r="A367" s="156" t="s">
        <v>109</v>
      </c>
      <c r="B367" s="156" t="s">
        <v>753</v>
      </c>
      <c r="C367" s="156">
        <v>3700</v>
      </c>
      <c r="D367" s="156" t="s">
        <v>2802</v>
      </c>
      <c r="E367" s="156" t="s">
        <v>2803</v>
      </c>
      <c r="F367" s="156">
        <v>430104</v>
      </c>
      <c r="G367" s="156" t="s">
        <v>2661</v>
      </c>
      <c r="H367" s="156" t="s">
        <v>756</v>
      </c>
      <c r="I367" s="156" t="s">
        <v>91</v>
      </c>
      <c r="J367" s="156" t="s">
        <v>94</v>
      </c>
      <c r="K367" s="156"/>
      <c r="L367" s="156">
        <v>0</v>
      </c>
      <c r="M367" s="171">
        <v>0</v>
      </c>
      <c r="N367" s="156">
        <v>0</v>
      </c>
      <c r="O367" s="156">
        <v>0</v>
      </c>
      <c r="P367" s="156"/>
      <c r="Q367" s="156"/>
      <c r="R367" s="156">
        <v>11</v>
      </c>
      <c r="S367" s="171">
        <v>1286.3399999999999</v>
      </c>
    </row>
    <row r="368" spans="1:19" x14ac:dyDescent="0.25">
      <c r="A368" s="155" t="s">
        <v>109</v>
      </c>
      <c r="B368" s="155" t="s">
        <v>1012</v>
      </c>
      <c r="C368" s="155">
        <v>3160</v>
      </c>
      <c r="D368" s="155" t="s">
        <v>2804</v>
      </c>
      <c r="E368" s="155" t="s">
        <v>1066</v>
      </c>
      <c r="F368" s="155">
        <v>131315</v>
      </c>
      <c r="G368" s="155" t="s">
        <v>2259</v>
      </c>
      <c r="H368" s="155">
        <v>1</v>
      </c>
      <c r="I368" s="155" t="s">
        <v>94</v>
      </c>
      <c r="J368" s="155" t="s">
        <v>94</v>
      </c>
      <c r="K368" s="155"/>
      <c r="L368" s="155">
        <v>0</v>
      </c>
      <c r="M368" s="170">
        <v>0</v>
      </c>
      <c r="N368" s="155">
        <v>0</v>
      </c>
      <c r="O368" s="155">
        <v>0</v>
      </c>
      <c r="P368" s="155" t="s">
        <v>2495</v>
      </c>
      <c r="Q368" s="155" t="s">
        <v>2496</v>
      </c>
      <c r="R368" s="155">
        <v>11</v>
      </c>
      <c r="S368" s="170">
        <v>1286.3399999999999</v>
      </c>
    </row>
    <row r="369" spans="1:19" x14ac:dyDescent="0.25">
      <c r="A369" s="156" t="s">
        <v>109</v>
      </c>
      <c r="B369" s="156" t="s">
        <v>945</v>
      </c>
      <c r="C369" s="156">
        <v>2115</v>
      </c>
      <c r="D369" s="156" t="s">
        <v>2805</v>
      </c>
      <c r="E369" s="156" t="s">
        <v>2806</v>
      </c>
      <c r="F369" s="156">
        <v>130101</v>
      </c>
      <c r="G369" s="156" t="s">
        <v>2259</v>
      </c>
      <c r="H369" s="156">
        <v>1</v>
      </c>
      <c r="I369" s="156" t="s">
        <v>94</v>
      </c>
      <c r="J369" s="156" t="s">
        <v>94</v>
      </c>
      <c r="K369" s="156" t="s">
        <v>276</v>
      </c>
      <c r="L369" s="156">
        <v>11</v>
      </c>
      <c r="M369" s="171">
        <v>1286.3399999999999</v>
      </c>
      <c r="N369" s="156">
        <v>0</v>
      </c>
      <c r="O369" s="156">
        <v>11</v>
      </c>
      <c r="P369" s="156" t="s">
        <v>2807</v>
      </c>
      <c r="Q369" s="156" t="s">
        <v>2322</v>
      </c>
      <c r="R369" s="156">
        <v>11</v>
      </c>
      <c r="S369" s="171">
        <v>1286.3399999999999</v>
      </c>
    </row>
    <row r="370" spans="1:19" x14ac:dyDescent="0.25">
      <c r="A370" s="155" t="s">
        <v>109</v>
      </c>
      <c r="B370" s="155" t="s">
        <v>867</v>
      </c>
      <c r="C370" s="155">
        <v>4580</v>
      </c>
      <c r="D370" s="155" t="s">
        <v>2808</v>
      </c>
      <c r="E370" s="155" t="s">
        <v>2809</v>
      </c>
      <c r="F370" s="155">
        <v>451001</v>
      </c>
      <c r="G370" s="155" t="s">
        <v>2282</v>
      </c>
      <c r="H370" s="155">
        <v>1</v>
      </c>
      <c r="I370" s="155" t="s">
        <v>94</v>
      </c>
      <c r="J370" s="155" t="s">
        <v>94</v>
      </c>
      <c r="K370" s="155"/>
      <c r="L370" s="155">
        <v>0</v>
      </c>
      <c r="M370" s="170">
        <v>0</v>
      </c>
      <c r="N370" s="155">
        <v>0</v>
      </c>
      <c r="O370" s="155">
        <v>0</v>
      </c>
      <c r="P370" s="155" t="s">
        <v>2466</v>
      </c>
      <c r="Q370" s="155" t="s">
        <v>2465</v>
      </c>
      <c r="R370" s="155">
        <v>11</v>
      </c>
      <c r="S370" s="170">
        <v>1286.3399999999999</v>
      </c>
    </row>
    <row r="371" spans="1:19" x14ac:dyDescent="0.25">
      <c r="A371" s="156" t="s">
        <v>109</v>
      </c>
      <c r="B371" s="156" t="s">
        <v>1414</v>
      </c>
      <c r="C371" s="156">
        <v>3020</v>
      </c>
      <c r="D371" s="156" t="s">
        <v>2810</v>
      </c>
      <c r="E371" s="156" t="s">
        <v>2811</v>
      </c>
      <c r="F371" s="156">
        <v>360117</v>
      </c>
      <c r="G371" s="156" t="s">
        <v>2663</v>
      </c>
      <c r="H371" s="156">
        <v>1</v>
      </c>
      <c r="I371" s="156" t="s">
        <v>94</v>
      </c>
      <c r="J371" s="156" t="s">
        <v>94</v>
      </c>
      <c r="K371" s="156"/>
      <c r="L371" s="156">
        <v>0</v>
      </c>
      <c r="M371" s="171">
        <v>0</v>
      </c>
      <c r="N371" s="156">
        <v>0</v>
      </c>
      <c r="O371" s="156">
        <v>0</v>
      </c>
      <c r="P371" s="156" t="s">
        <v>2812</v>
      </c>
      <c r="Q371" s="156" t="s">
        <v>2465</v>
      </c>
      <c r="R371" s="156">
        <v>11</v>
      </c>
      <c r="S371" s="171">
        <v>1286.3399999999999</v>
      </c>
    </row>
    <row r="372" spans="1:19" x14ac:dyDescent="0.25">
      <c r="A372" s="155" t="s">
        <v>109</v>
      </c>
      <c r="B372" s="155" t="s">
        <v>2077</v>
      </c>
      <c r="C372" s="155">
        <v>1100</v>
      </c>
      <c r="D372" s="155" t="s">
        <v>2813</v>
      </c>
      <c r="E372" s="155" t="s">
        <v>2079</v>
      </c>
      <c r="F372" s="155">
        <v>240199</v>
      </c>
      <c r="G372" s="155" t="s">
        <v>2538</v>
      </c>
      <c r="H372" s="155">
        <v>2</v>
      </c>
      <c r="I372" s="155" t="s">
        <v>91</v>
      </c>
      <c r="J372" s="155" t="s">
        <v>94</v>
      </c>
      <c r="K372" s="155"/>
      <c r="L372" s="155">
        <v>0</v>
      </c>
      <c r="M372" s="170">
        <v>0</v>
      </c>
      <c r="N372" s="155">
        <v>0</v>
      </c>
      <c r="O372" s="155">
        <v>0</v>
      </c>
      <c r="P372" s="155" t="s">
        <v>2814</v>
      </c>
      <c r="Q372" s="155" t="s">
        <v>2815</v>
      </c>
      <c r="R372" s="155">
        <v>11</v>
      </c>
      <c r="S372" s="170">
        <v>1286.3399999999999</v>
      </c>
    </row>
    <row r="373" spans="1:19" x14ac:dyDescent="0.25">
      <c r="A373" s="156" t="s">
        <v>109</v>
      </c>
      <c r="B373" s="156" t="s">
        <v>2816</v>
      </c>
      <c r="C373" s="156">
        <v>3002</v>
      </c>
      <c r="D373" s="156" t="s">
        <v>2817</v>
      </c>
      <c r="E373" s="156" t="s">
        <v>2818</v>
      </c>
      <c r="F373" s="156">
        <v>510718</v>
      </c>
      <c r="G373" s="156" t="s">
        <v>2320</v>
      </c>
      <c r="H373" s="156">
        <v>1</v>
      </c>
      <c r="I373" s="156" t="s">
        <v>91</v>
      </c>
      <c r="J373" s="156" t="s">
        <v>94</v>
      </c>
      <c r="K373" s="156"/>
      <c r="L373" s="156">
        <v>0</v>
      </c>
      <c r="M373" s="171">
        <v>0</v>
      </c>
      <c r="N373" s="156">
        <v>0</v>
      </c>
      <c r="O373" s="156">
        <v>0</v>
      </c>
      <c r="P373" s="156" t="s">
        <v>2819</v>
      </c>
      <c r="Q373" s="156" t="s">
        <v>2820</v>
      </c>
      <c r="R373" s="156">
        <v>10</v>
      </c>
      <c r="S373" s="171">
        <v>1169.4000000000001</v>
      </c>
    </row>
    <row r="374" spans="1:19" x14ac:dyDescent="0.25">
      <c r="A374" s="155" t="s">
        <v>109</v>
      </c>
      <c r="B374" s="155" t="s">
        <v>265</v>
      </c>
      <c r="C374" s="155" t="s">
        <v>2788</v>
      </c>
      <c r="D374" s="155" t="s">
        <v>2789</v>
      </c>
      <c r="E374" s="155" t="s">
        <v>2790</v>
      </c>
      <c r="F374" s="155">
        <v>513801</v>
      </c>
      <c r="G374" s="155" t="s">
        <v>2320</v>
      </c>
      <c r="H374" s="155">
        <v>1</v>
      </c>
      <c r="I374" s="155" t="s">
        <v>94</v>
      </c>
      <c r="J374" s="155" t="s">
        <v>94</v>
      </c>
      <c r="K374" s="155" t="s">
        <v>2628</v>
      </c>
      <c r="L374" s="155">
        <v>0</v>
      </c>
      <c r="M374" s="170">
        <v>0</v>
      </c>
      <c r="N374" s="155">
        <v>0</v>
      </c>
      <c r="O374" s="155">
        <v>0</v>
      </c>
      <c r="P374" s="155" t="s">
        <v>2321</v>
      </c>
      <c r="Q374" s="155" t="s">
        <v>2322</v>
      </c>
      <c r="R374" s="155">
        <v>10</v>
      </c>
      <c r="S374" s="170">
        <v>1169.4000000000001</v>
      </c>
    </row>
    <row r="375" spans="1:19" x14ac:dyDescent="0.25">
      <c r="A375" s="156" t="s">
        <v>109</v>
      </c>
      <c r="B375" s="156" t="s">
        <v>353</v>
      </c>
      <c r="C375" s="156">
        <v>3000</v>
      </c>
      <c r="D375" s="156" t="s">
        <v>2821</v>
      </c>
      <c r="E375" s="156" t="s">
        <v>2822</v>
      </c>
      <c r="F375" s="156">
        <v>260301</v>
      </c>
      <c r="G375" s="156" t="s">
        <v>105</v>
      </c>
      <c r="H375" s="156">
        <v>1</v>
      </c>
      <c r="I375" s="156" t="s">
        <v>94</v>
      </c>
      <c r="J375" s="156" t="s">
        <v>94</v>
      </c>
      <c r="K375" s="156"/>
      <c r="L375" s="156">
        <v>0</v>
      </c>
      <c r="M375" s="171">
        <v>0</v>
      </c>
      <c r="N375" s="156">
        <v>0</v>
      </c>
      <c r="O375" s="156">
        <v>0</v>
      </c>
      <c r="P375" s="156" t="s">
        <v>2580</v>
      </c>
      <c r="Q375" s="156" t="s">
        <v>2581</v>
      </c>
      <c r="R375" s="156">
        <v>10</v>
      </c>
      <c r="S375" s="171">
        <v>1169.4000000000001</v>
      </c>
    </row>
    <row r="376" spans="1:19" x14ac:dyDescent="0.25">
      <c r="A376" s="155" t="s">
        <v>109</v>
      </c>
      <c r="B376" s="155" t="s">
        <v>265</v>
      </c>
      <c r="C376" s="155">
        <v>4905</v>
      </c>
      <c r="D376" s="155" t="s">
        <v>2823</v>
      </c>
      <c r="E376" s="155" t="s">
        <v>2824</v>
      </c>
      <c r="F376" s="155">
        <v>513801</v>
      </c>
      <c r="G376" s="155" t="s">
        <v>2320</v>
      </c>
      <c r="H376" s="155">
        <v>1</v>
      </c>
      <c r="I376" s="155" t="s">
        <v>94</v>
      </c>
      <c r="J376" s="155" t="s">
        <v>94</v>
      </c>
      <c r="K376" s="155" t="s">
        <v>2729</v>
      </c>
      <c r="L376" s="155">
        <v>0</v>
      </c>
      <c r="M376" s="170">
        <v>0</v>
      </c>
      <c r="N376" s="155">
        <v>0</v>
      </c>
      <c r="O376" s="155">
        <v>0</v>
      </c>
      <c r="P376" s="155" t="s">
        <v>2362</v>
      </c>
      <c r="Q376" s="155" t="s">
        <v>2363</v>
      </c>
      <c r="R376" s="155">
        <v>10</v>
      </c>
      <c r="S376" s="170">
        <v>1169.4000000000001</v>
      </c>
    </row>
    <row r="377" spans="1:19" x14ac:dyDescent="0.25">
      <c r="A377" s="156" t="s">
        <v>109</v>
      </c>
      <c r="B377" s="156" t="s">
        <v>265</v>
      </c>
      <c r="C377" s="156">
        <v>4905</v>
      </c>
      <c r="D377" s="156" t="s">
        <v>2823</v>
      </c>
      <c r="E377" s="156" t="s">
        <v>2824</v>
      </c>
      <c r="F377" s="156">
        <v>513801</v>
      </c>
      <c r="G377" s="156" t="s">
        <v>2320</v>
      </c>
      <c r="H377" s="156">
        <v>2</v>
      </c>
      <c r="I377" s="156" t="s">
        <v>94</v>
      </c>
      <c r="J377" s="156" t="s">
        <v>94</v>
      </c>
      <c r="K377" s="156" t="s">
        <v>2729</v>
      </c>
      <c r="L377" s="156">
        <v>0</v>
      </c>
      <c r="M377" s="171">
        <v>0</v>
      </c>
      <c r="N377" s="156">
        <v>0</v>
      </c>
      <c r="O377" s="156">
        <v>0</v>
      </c>
      <c r="P377" s="156" t="s">
        <v>2336</v>
      </c>
      <c r="Q377" s="156" t="s">
        <v>2337</v>
      </c>
      <c r="R377" s="156">
        <v>10</v>
      </c>
      <c r="S377" s="171">
        <v>1169.4000000000001</v>
      </c>
    </row>
    <row r="378" spans="1:19" x14ac:dyDescent="0.25">
      <c r="A378" s="155" t="s">
        <v>109</v>
      </c>
      <c r="B378" s="155" t="s">
        <v>265</v>
      </c>
      <c r="C378" s="155">
        <v>4905</v>
      </c>
      <c r="D378" s="155" t="s">
        <v>2823</v>
      </c>
      <c r="E378" s="155" t="s">
        <v>2824</v>
      </c>
      <c r="F378" s="155">
        <v>513801</v>
      </c>
      <c r="G378" s="155" t="s">
        <v>2320</v>
      </c>
      <c r="H378" s="155">
        <v>3</v>
      </c>
      <c r="I378" s="155" t="s">
        <v>94</v>
      </c>
      <c r="J378" s="155" t="s">
        <v>94</v>
      </c>
      <c r="K378" s="155" t="s">
        <v>2729</v>
      </c>
      <c r="L378" s="155">
        <v>0</v>
      </c>
      <c r="M378" s="170">
        <v>0</v>
      </c>
      <c r="N378" s="155">
        <v>0</v>
      </c>
      <c r="O378" s="155">
        <v>0</v>
      </c>
      <c r="P378" s="155" t="s">
        <v>2344</v>
      </c>
      <c r="Q378" s="155" t="s">
        <v>2345</v>
      </c>
      <c r="R378" s="155">
        <v>10</v>
      </c>
      <c r="S378" s="170">
        <v>1169.4000000000001</v>
      </c>
    </row>
    <row r="379" spans="1:19" x14ac:dyDescent="0.25">
      <c r="A379" s="156" t="s">
        <v>109</v>
      </c>
      <c r="B379" s="156" t="s">
        <v>663</v>
      </c>
      <c r="C379" s="156">
        <v>1112</v>
      </c>
      <c r="D379" s="156" t="s">
        <v>120</v>
      </c>
      <c r="E379" s="156" t="s">
        <v>2825</v>
      </c>
      <c r="F379" s="156">
        <v>400801</v>
      </c>
      <c r="G379" s="156" t="s">
        <v>2400</v>
      </c>
      <c r="H379" s="156">
        <v>1</v>
      </c>
      <c r="I379" s="156" t="s">
        <v>94</v>
      </c>
      <c r="J379" s="156" t="s">
        <v>94</v>
      </c>
      <c r="K379" s="156"/>
      <c r="L379" s="156">
        <v>0</v>
      </c>
      <c r="M379" s="171">
        <v>0</v>
      </c>
      <c r="N379" s="156">
        <v>0</v>
      </c>
      <c r="O379" s="156">
        <v>0</v>
      </c>
      <c r="P379" s="156" t="s">
        <v>2735</v>
      </c>
      <c r="Q379" s="156" t="s">
        <v>2736</v>
      </c>
      <c r="R379" s="156">
        <v>10</v>
      </c>
      <c r="S379" s="171">
        <v>1169.4000000000001</v>
      </c>
    </row>
    <row r="380" spans="1:19" x14ac:dyDescent="0.25">
      <c r="A380" s="155" t="s">
        <v>109</v>
      </c>
      <c r="B380" s="155" t="s">
        <v>663</v>
      </c>
      <c r="C380" s="155">
        <v>2212</v>
      </c>
      <c r="D380" s="155" t="s">
        <v>2826</v>
      </c>
      <c r="E380" s="155" t="s">
        <v>219</v>
      </c>
      <c r="F380" s="155">
        <v>400801</v>
      </c>
      <c r="G380" s="155" t="s">
        <v>2400</v>
      </c>
      <c r="H380" s="155">
        <v>1</v>
      </c>
      <c r="I380" s="155" t="s">
        <v>94</v>
      </c>
      <c r="J380" s="155" t="s">
        <v>94</v>
      </c>
      <c r="K380" s="155"/>
      <c r="L380" s="155">
        <v>0</v>
      </c>
      <c r="M380" s="170">
        <v>0</v>
      </c>
      <c r="N380" s="155">
        <v>0</v>
      </c>
      <c r="O380" s="155">
        <v>0</v>
      </c>
      <c r="P380" s="155" t="s">
        <v>2735</v>
      </c>
      <c r="Q380" s="155" t="s">
        <v>2736</v>
      </c>
      <c r="R380" s="155">
        <v>10</v>
      </c>
      <c r="S380" s="170">
        <v>1169.4000000000001</v>
      </c>
    </row>
    <row r="381" spans="1:19" x14ac:dyDescent="0.25">
      <c r="A381" s="156" t="s">
        <v>109</v>
      </c>
      <c r="B381" s="156" t="s">
        <v>863</v>
      </c>
      <c r="C381" s="156">
        <v>4551</v>
      </c>
      <c r="D381" s="156" t="s">
        <v>2827</v>
      </c>
      <c r="E381" s="156" t="s">
        <v>2828</v>
      </c>
      <c r="F381" s="156">
        <v>540102</v>
      </c>
      <c r="G381" s="156" t="s">
        <v>176</v>
      </c>
      <c r="H381" s="156">
        <v>1</v>
      </c>
      <c r="I381" s="156" t="s">
        <v>94</v>
      </c>
      <c r="J381" s="156" t="s">
        <v>94</v>
      </c>
      <c r="K381" s="156"/>
      <c r="L381" s="156">
        <v>0</v>
      </c>
      <c r="M381" s="171">
        <v>0</v>
      </c>
      <c r="N381" s="156">
        <v>0</v>
      </c>
      <c r="O381" s="156">
        <v>0</v>
      </c>
      <c r="P381" s="156" t="s">
        <v>2484</v>
      </c>
      <c r="Q381" s="156" t="s">
        <v>2409</v>
      </c>
      <c r="R381" s="156">
        <v>10</v>
      </c>
      <c r="S381" s="171">
        <v>1169.4000000000001</v>
      </c>
    </row>
    <row r="382" spans="1:19" x14ac:dyDescent="0.25">
      <c r="A382" s="155" t="s">
        <v>109</v>
      </c>
      <c r="B382" s="155" t="s">
        <v>607</v>
      </c>
      <c r="C382" s="155">
        <v>2010</v>
      </c>
      <c r="D382" s="155" t="s">
        <v>2829</v>
      </c>
      <c r="E382" s="155" t="s">
        <v>626</v>
      </c>
      <c r="F382" s="155">
        <v>500901</v>
      </c>
      <c r="G382" s="155" t="s">
        <v>2262</v>
      </c>
      <c r="H382" s="155">
        <v>1</v>
      </c>
      <c r="I382" s="155" t="s">
        <v>94</v>
      </c>
      <c r="J382" s="155" t="s">
        <v>94</v>
      </c>
      <c r="K382" s="155"/>
      <c r="L382" s="155">
        <v>0</v>
      </c>
      <c r="M382" s="170">
        <v>0</v>
      </c>
      <c r="N382" s="155">
        <v>0</v>
      </c>
      <c r="O382" s="155">
        <v>0</v>
      </c>
      <c r="P382" s="155" t="s">
        <v>2533</v>
      </c>
      <c r="Q382" s="155" t="s">
        <v>2534</v>
      </c>
      <c r="R382" s="155">
        <v>10</v>
      </c>
      <c r="S382" s="170">
        <v>1169.4000000000001</v>
      </c>
    </row>
    <row r="383" spans="1:19" x14ac:dyDescent="0.25">
      <c r="A383" s="156" t="s">
        <v>109</v>
      </c>
      <c r="B383" s="156" t="s">
        <v>607</v>
      </c>
      <c r="C383" s="156">
        <v>3040</v>
      </c>
      <c r="D383" s="156" t="s">
        <v>2830</v>
      </c>
      <c r="E383" s="156" t="s">
        <v>635</v>
      </c>
      <c r="F383" s="156">
        <v>500908</v>
      </c>
      <c r="G383" s="156" t="s">
        <v>2262</v>
      </c>
      <c r="H383" s="156">
        <v>1</v>
      </c>
      <c r="I383" s="156" t="s">
        <v>94</v>
      </c>
      <c r="J383" s="156" t="s">
        <v>94</v>
      </c>
      <c r="K383" s="156"/>
      <c r="L383" s="156">
        <v>0</v>
      </c>
      <c r="M383" s="171">
        <v>0</v>
      </c>
      <c r="N383" s="156">
        <v>0</v>
      </c>
      <c r="O383" s="156">
        <v>0</v>
      </c>
      <c r="P383" s="156" t="s">
        <v>2533</v>
      </c>
      <c r="Q383" s="156" t="s">
        <v>2534</v>
      </c>
      <c r="R383" s="156">
        <v>10</v>
      </c>
      <c r="S383" s="171">
        <v>1169.4000000000001</v>
      </c>
    </row>
    <row r="384" spans="1:19" x14ac:dyDescent="0.25">
      <c r="A384" s="155" t="s">
        <v>109</v>
      </c>
      <c r="B384" s="155" t="s">
        <v>607</v>
      </c>
      <c r="C384" s="155">
        <v>1402</v>
      </c>
      <c r="D384" s="155" t="s">
        <v>2831</v>
      </c>
      <c r="E384" s="155" t="s">
        <v>2832</v>
      </c>
      <c r="F384" s="155">
        <v>500901</v>
      </c>
      <c r="G384" s="155" t="s">
        <v>2262</v>
      </c>
      <c r="H384" s="155">
        <v>1</v>
      </c>
      <c r="I384" s="155" t="s">
        <v>94</v>
      </c>
      <c r="J384" s="155" t="s">
        <v>94</v>
      </c>
      <c r="K384" s="155"/>
      <c r="L384" s="155">
        <v>0</v>
      </c>
      <c r="M384" s="170">
        <v>0</v>
      </c>
      <c r="N384" s="155">
        <v>0</v>
      </c>
      <c r="O384" s="155">
        <v>0</v>
      </c>
      <c r="P384" s="155" t="s">
        <v>2424</v>
      </c>
      <c r="Q384" s="155" t="s">
        <v>2432</v>
      </c>
      <c r="R384" s="155">
        <v>10</v>
      </c>
      <c r="S384" s="170">
        <v>1169.4000000000001</v>
      </c>
    </row>
    <row r="385" spans="1:19" x14ac:dyDescent="0.25">
      <c r="A385" s="156" t="s">
        <v>109</v>
      </c>
      <c r="B385" s="156" t="s">
        <v>607</v>
      </c>
      <c r="C385" s="156">
        <v>4150</v>
      </c>
      <c r="D385" s="156" t="s">
        <v>2833</v>
      </c>
      <c r="E385" s="156" t="s">
        <v>2834</v>
      </c>
      <c r="F385" s="156">
        <v>500901</v>
      </c>
      <c r="G385" s="156" t="s">
        <v>2262</v>
      </c>
      <c r="H385" s="156">
        <v>1</v>
      </c>
      <c r="I385" s="156" t="s">
        <v>94</v>
      </c>
      <c r="J385" s="156" t="s">
        <v>94</v>
      </c>
      <c r="K385" s="156"/>
      <c r="L385" s="156">
        <v>0</v>
      </c>
      <c r="M385" s="171">
        <v>0</v>
      </c>
      <c r="N385" s="156">
        <v>0</v>
      </c>
      <c r="O385" s="156">
        <v>0</v>
      </c>
      <c r="P385" s="156" t="s">
        <v>2286</v>
      </c>
      <c r="Q385" s="156" t="s">
        <v>2476</v>
      </c>
      <c r="R385" s="156">
        <v>10</v>
      </c>
      <c r="S385" s="171">
        <v>1169.4000000000001</v>
      </c>
    </row>
    <row r="386" spans="1:19" x14ac:dyDescent="0.25">
      <c r="A386" s="155" t="s">
        <v>109</v>
      </c>
      <c r="B386" s="155" t="s">
        <v>620</v>
      </c>
      <c r="C386" s="155">
        <v>2202</v>
      </c>
      <c r="D386" s="155" t="s">
        <v>2835</v>
      </c>
      <c r="E386" s="155" t="s">
        <v>623</v>
      </c>
      <c r="F386" s="155">
        <v>30104</v>
      </c>
      <c r="G386" s="155" t="s">
        <v>2330</v>
      </c>
      <c r="H386" s="155" t="s">
        <v>1247</v>
      </c>
      <c r="I386" s="155" t="s">
        <v>91</v>
      </c>
      <c r="J386" s="155" t="s">
        <v>91</v>
      </c>
      <c r="K386" s="155" t="s">
        <v>276</v>
      </c>
      <c r="L386" s="155">
        <v>10</v>
      </c>
      <c r="M386" s="170">
        <v>1169.4000000000001</v>
      </c>
      <c r="N386" s="155">
        <v>0</v>
      </c>
      <c r="O386" s="155">
        <v>10</v>
      </c>
      <c r="P386" s="155"/>
      <c r="Q386" s="155"/>
      <c r="R386" s="155">
        <v>10</v>
      </c>
      <c r="S386" s="170">
        <v>1169.4000000000001</v>
      </c>
    </row>
    <row r="387" spans="1:19" x14ac:dyDescent="0.25">
      <c r="A387" s="156" t="s">
        <v>109</v>
      </c>
      <c r="B387" s="156" t="s">
        <v>1706</v>
      </c>
      <c r="C387" s="156">
        <v>4870</v>
      </c>
      <c r="D387" s="156" t="s">
        <v>2741</v>
      </c>
      <c r="E387" s="156" t="s">
        <v>2742</v>
      </c>
      <c r="F387" s="156">
        <v>521401</v>
      </c>
      <c r="G387" s="156" t="s">
        <v>2299</v>
      </c>
      <c r="H387" s="156">
        <v>1</v>
      </c>
      <c r="I387" s="156" t="s">
        <v>94</v>
      </c>
      <c r="J387" s="156" t="s">
        <v>94</v>
      </c>
      <c r="K387" s="156"/>
      <c r="L387" s="156">
        <v>0</v>
      </c>
      <c r="M387" s="171">
        <v>0</v>
      </c>
      <c r="N387" s="156">
        <v>0</v>
      </c>
      <c r="O387" s="156">
        <v>0</v>
      </c>
      <c r="P387" s="156" t="s">
        <v>2354</v>
      </c>
      <c r="Q387" s="156" t="s">
        <v>2355</v>
      </c>
      <c r="R387" s="156">
        <v>10</v>
      </c>
      <c r="S387" s="171">
        <v>1169.4000000000001</v>
      </c>
    </row>
    <row r="388" spans="1:19" x14ac:dyDescent="0.25">
      <c r="A388" s="155" t="s">
        <v>109</v>
      </c>
      <c r="B388" s="155" t="s">
        <v>620</v>
      </c>
      <c r="C388" s="155">
        <v>2202</v>
      </c>
      <c r="D388" s="155" t="s">
        <v>2835</v>
      </c>
      <c r="E388" s="155" t="s">
        <v>623</v>
      </c>
      <c r="F388" s="155">
        <v>30104</v>
      </c>
      <c r="G388" s="155" t="s">
        <v>2330</v>
      </c>
      <c r="H388" s="155" t="s">
        <v>563</v>
      </c>
      <c r="I388" s="155" t="s">
        <v>91</v>
      </c>
      <c r="J388" s="155" t="s">
        <v>91</v>
      </c>
      <c r="K388" s="155" t="s">
        <v>276</v>
      </c>
      <c r="L388" s="155">
        <v>10</v>
      </c>
      <c r="M388" s="170">
        <v>1169.4000000000001</v>
      </c>
      <c r="N388" s="155">
        <v>0</v>
      </c>
      <c r="O388" s="155">
        <v>10</v>
      </c>
      <c r="P388" s="155"/>
      <c r="Q388" s="155"/>
      <c r="R388" s="155">
        <v>10</v>
      </c>
      <c r="S388" s="170">
        <v>1169.4000000000001</v>
      </c>
    </row>
    <row r="389" spans="1:19" x14ac:dyDescent="0.25">
      <c r="A389" s="156" t="s">
        <v>109</v>
      </c>
      <c r="B389" s="156" t="s">
        <v>265</v>
      </c>
      <c r="C389" s="156">
        <v>6128</v>
      </c>
      <c r="D389" s="156" t="s">
        <v>2544</v>
      </c>
      <c r="E389" s="156" t="s">
        <v>2545</v>
      </c>
      <c r="F389" s="156">
        <v>513801</v>
      </c>
      <c r="G389" s="156" t="s">
        <v>2320</v>
      </c>
      <c r="H389" s="156" t="s">
        <v>520</v>
      </c>
      <c r="I389" s="156" t="s">
        <v>91</v>
      </c>
      <c r="J389" s="156" t="s">
        <v>94</v>
      </c>
      <c r="K389" s="156"/>
      <c r="L389" s="156">
        <v>0</v>
      </c>
      <c r="M389" s="171">
        <v>0</v>
      </c>
      <c r="N389" s="156">
        <v>0</v>
      </c>
      <c r="O389" s="156">
        <v>0</v>
      </c>
      <c r="P389" s="156"/>
      <c r="Q389" s="156"/>
      <c r="R389" s="156">
        <v>10</v>
      </c>
      <c r="S389" s="171">
        <v>1169.4000000000001</v>
      </c>
    </row>
    <row r="390" spans="1:19" x14ac:dyDescent="0.25">
      <c r="A390" s="155" t="s">
        <v>109</v>
      </c>
      <c r="B390" s="155" t="s">
        <v>1743</v>
      </c>
      <c r="C390" s="155">
        <v>3330</v>
      </c>
      <c r="D390" s="155" t="s">
        <v>2836</v>
      </c>
      <c r="E390" s="155" t="s">
        <v>1003</v>
      </c>
      <c r="F390" s="155">
        <v>310505</v>
      </c>
      <c r="G390" s="155" t="s">
        <v>2289</v>
      </c>
      <c r="H390" s="155">
        <v>1</v>
      </c>
      <c r="I390" s="155" t="s">
        <v>94</v>
      </c>
      <c r="J390" s="155" t="s">
        <v>94</v>
      </c>
      <c r="K390" s="155"/>
      <c r="L390" s="155">
        <v>0</v>
      </c>
      <c r="M390" s="170">
        <v>0</v>
      </c>
      <c r="N390" s="155">
        <v>0</v>
      </c>
      <c r="O390" s="155">
        <v>0</v>
      </c>
      <c r="P390" s="155" t="s">
        <v>2722</v>
      </c>
      <c r="Q390" s="155" t="s">
        <v>2551</v>
      </c>
      <c r="R390" s="155">
        <v>9</v>
      </c>
      <c r="S390" s="170">
        <v>1052.46</v>
      </c>
    </row>
    <row r="391" spans="1:19" x14ac:dyDescent="0.25">
      <c r="A391" s="156" t="s">
        <v>109</v>
      </c>
      <c r="B391" s="156" t="s">
        <v>1743</v>
      </c>
      <c r="C391" s="156">
        <v>4100</v>
      </c>
      <c r="D391" s="156" t="s">
        <v>2837</v>
      </c>
      <c r="E391" s="156" t="s">
        <v>1005</v>
      </c>
      <c r="F391" s="156">
        <v>310505</v>
      </c>
      <c r="G391" s="156" t="s">
        <v>2289</v>
      </c>
      <c r="H391" s="156">
        <v>1</v>
      </c>
      <c r="I391" s="156" t="s">
        <v>94</v>
      </c>
      <c r="J391" s="156" t="s">
        <v>94</v>
      </c>
      <c r="K391" s="156" t="s">
        <v>2729</v>
      </c>
      <c r="L391" s="156">
        <v>0</v>
      </c>
      <c r="M391" s="171">
        <v>0</v>
      </c>
      <c r="N391" s="156">
        <v>0</v>
      </c>
      <c r="O391" s="156">
        <v>0</v>
      </c>
      <c r="P391" s="156" t="s">
        <v>2555</v>
      </c>
      <c r="Q391" s="156" t="s">
        <v>2556</v>
      </c>
      <c r="R391" s="156">
        <v>9</v>
      </c>
      <c r="S391" s="171">
        <v>1052.46</v>
      </c>
    </row>
    <row r="392" spans="1:19" x14ac:dyDescent="0.25">
      <c r="A392" s="155" t="s">
        <v>109</v>
      </c>
      <c r="B392" s="155" t="s">
        <v>1743</v>
      </c>
      <c r="C392" s="155">
        <v>4110</v>
      </c>
      <c r="D392" s="155" t="s">
        <v>2838</v>
      </c>
      <c r="E392" s="155" t="s">
        <v>1005</v>
      </c>
      <c r="F392" s="155">
        <v>310505</v>
      </c>
      <c r="G392" s="155" t="s">
        <v>2289</v>
      </c>
      <c r="H392" s="155">
        <v>0</v>
      </c>
      <c r="I392" s="155" t="s">
        <v>94</v>
      </c>
      <c r="J392" s="155" t="s">
        <v>94</v>
      </c>
      <c r="K392" s="155" t="s">
        <v>2729</v>
      </c>
      <c r="L392" s="155">
        <v>0</v>
      </c>
      <c r="M392" s="170">
        <v>0</v>
      </c>
      <c r="N392" s="155">
        <v>0</v>
      </c>
      <c r="O392" s="155">
        <v>0</v>
      </c>
      <c r="P392" s="155" t="s">
        <v>2555</v>
      </c>
      <c r="Q392" s="155" t="s">
        <v>2556</v>
      </c>
      <c r="R392" s="155">
        <v>9</v>
      </c>
      <c r="S392" s="170">
        <v>1052.46</v>
      </c>
    </row>
    <row r="393" spans="1:19" x14ac:dyDescent="0.25">
      <c r="A393" s="156" t="s">
        <v>109</v>
      </c>
      <c r="B393" s="156" t="s">
        <v>1743</v>
      </c>
      <c r="C393" s="156">
        <v>4120</v>
      </c>
      <c r="D393" s="156" t="s">
        <v>2839</v>
      </c>
      <c r="E393" s="156" t="s">
        <v>1005</v>
      </c>
      <c r="F393" s="156">
        <v>310505</v>
      </c>
      <c r="G393" s="156" t="s">
        <v>2289</v>
      </c>
      <c r="H393" s="156">
        <v>0</v>
      </c>
      <c r="I393" s="156" t="s">
        <v>94</v>
      </c>
      <c r="J393" s="156" t="s">
        <v>94</v>
      </c>
      <c r="K393" s="156" t="s">
        <v>2729</v>
      </c>
      <c r="L393" s="156">
        <v>0</v>
      </c>
      <c r="M393" s="171">
        <v>0</v>
      </c>
      <c r="N393" s="156">
        <v>0</v>
      </c>
      <c r="O393" s="156">
        <v>0</v>
      </c>
      <c r="P393" s="156" t="s">
        <v>2555</v>
      </c>
      <c r="Q393" s="156" t="s">
        <v>2556</v>
      </c>
      <c r="R393" s="156">
        <v>9</v>
      </c>
      <c r="S393" s="171">
        <v>1052.46</v>
      </c>
    </row>
    <row r="394" spans="1:19" x14ac:dyDescent="0.25">
      <c r="A394" s="155" t="s">
        <v>109</v>
      </c>
      <c r="B394" s="155" t="s">
        <v>265</v>
      </c>
      <c r="C394" s="155" t="s">
        <v>2788</v>
      </c>
      <c r="D394" s="155" t="s">
        <v>2789</v>
      </c>
      <c r="E394" s="155" t="s">
        <v>2790</v>
      </c>
      <c r="F394" s="155">
        <v>513801</v>
      </c>
      <c r="G394" s="155" t="s">
        <v>2320</v>
      </c>
      <c r="H394" s="155">
        <v>2</v>
      </c>
      <c r="I394" s="155" t="s">
        <v>94</v>
      </c>
      <c r="J394" s="155" t="s">
        <v>94</v>
      </c>
      <c r="K394" s="155" t="s">
        <v>2628</v>
      </c>
      <c r="L394" s="155">
        <v>0</v>
      </c>
      <c r="M394" s="170">
        <v>0</v>
      </c>
      <c r="N394" s="155">
        <v>0</v>
      </c>
      <c r="O394" s="155">
        <v>0</v>
      </c>
      <c r="P394" s="155" t="s">
        <v>2321</v>
      </c>
      <c r="Q394" s="155" t="s">
        <v>2322</v>
      </c>
      <c r="R394" s="155">
        <v>9</v>
      </c>
      <c r="S394" s="170">
        <v>1052.46</v>
      </c>
    </row>
    <row r="395" spans="1:19" x14ac:dyDescent="0.25">
      <c r="A395" s="156" t="s">
        <v>109</v>
      </c>
      <c r="B395" s="156" t="s">
        <v>265</v>
      </c>
      <c r="C395" s="156">
        <v>4905</v>
      </c>
      <c r="D395" s="156" t="s">
        <v>2823</v>
      </c>
      <c r="E395" s="156" t="s">
        <v>2824</v>
      </c>
      <c r="F395" s="156">
        <v>513801</v>
      </c>
      <c r="G395" s="156" t="s">
        <v>2320</v>
      </c>
      <c r="H395" s="156">
        <v>4</v>
      </c>
      <c r="I395" s="156" t="s">
        <v>94</v>
      </c>
      <c r="J395" s="156" t="s">
        <v>94</v>
      </c>
      <c r="K395" s="156" t="s">
        <v>2729</v>
      </c>
      <c r="L395" s="156">
        <v>0</v>
      </c>
      <c r="M395" s="171">
        <v>0</v>
      </c>
      <c r="N395" s="156">
        <v>0</v>
      </c>
      <c r="O395" s="156">
        <v>0</v>
      </c>
      <c r="P395" s="156" t="s">
        <v>2840</v>
      </c>
      <c r="Q395" s="156" t="s">
        <v>2841</v>
      </c>
      <c r="R395" s="156">
        <v>9</v>
      </c>
      <c r="S395" s="171">
        <v>1052.46</v>
      </c>
    </row>
    <row r="396" spans="1:19" x14ac:dyDescent="0.25">
      <c r="A396" s="155" t="s">
        <v>109</v>
      </c>
      <c r="B396" s="155" t="s">
        <v>347</v>
      </c>
      <c r="C396" s="155">
        <v>2132</v>
      </c>
      <c r="D396" s="155" t="s">
        <v>2842</v>
      </c>
      <c r="E396" s="155" t="s">
        <v>470</v>
      </c>
      <c r="F396" s="155">
        <v>231402</v>
      </c>
      <c r="G396" s="155" t="s">
        <v>119</v>
      </c>
      <c r="H396" s="155">
        <v>1</v>
      </c>
      <c r="I396" s="155" t="s">
        <v>94</v>
      </c>
      <c r="J396" s="155" t="s">
        <v>94</v>
      </c>
      <c r="K396" s="155"/>
      <c r="L396" s="155">
        <v>0</v>
      </c>
      <c r="M396" s="170">
        <v>0</v>
      </c>
      <c r="N396" s="155">
        <v>0</v>
      </c>
      <c r="O396" s="155">
        <v>0</v>
      </c>
      <c r="P396" s="155" t="s">
        <v>2603</v>
      </c>
      <c r="Q396" s="155" t="s">
        <v>2604</v>
      </c>
      <c r="R396" s="155">
        <v>9</v>
      </c>
      <c r="S396" s="170">
        <v>1052.46</v>
      </c>
    </row>
    <row r="397" spans="1:19" x14ac:dyDescent="0.25">
      <c r="A397" s="156" t="s">
        <v>109</v>
      </c>
      <c r="B397" s="156" t="s">
        <v>722</v>
      </c>
      <c r="C397" s="156">
        <v>2020</v>
      </c>
      <c r="D397" s="156" t="s">
        <v>2843</v>
      </c>
      <c r="E397" s="156" t="s">
        <v>2844</v>
      </c>
      <c r="F397" s="156">
        <v>110103</v>
      </c>
      <c r="G397" s="156" t="s">
        <v>2387</v>
      </c>
      <c r="H397" s="156">
        <v>1</v>
      </c>
      <c r="I397" s="156" t="s">
        <v>94</v>
      </c>
      <c r="J397" s="156" t="s">
        <v>94</v>
      </c>
      <c r="K397" s="156"/>
      <c r="L397" s="156">
        <v>0</v>
      </c>
      <c r="M397" s="171">
        <v>0</v>
      </c>
      <c r="N397" s="156">
        <v>0</v>
      </c>
      <c r="O397" s="156">
        <v>0</v>
      </c>
      <c r="P397" s="156" t="s">
        <v>2845</v>
      </c>
      <c r="Q397" s="156" t="s">
        <v>2468</v>
      </c>
      <c r="R397" s="156">
        <v>9</v>
      </c>
      <c r="S397" s="171">
        <v>1052.46</v>
      </c>
    </row>
    <row r="398" spans="1:19" x14ac:dyDescent="0.25">
      <c r="A398" s="155" t="s">
        <v>109</v>
      </c>
      <c r="B398" s="155" t="s">
        <v>265</v>
      </c>
      <c r="C398" s="155">
        <v>3120</v>
      </c>
      <c r="D398" s="155" t="s">
        <v>2846</v>
      </c>
      <c r="E398" s="155" t="s">
        <v>2847</v>
      </c>
      <c r="F398" s="155">
        <v>513899</v>
      </c>
      <c r="G398" s="155" t="s">
        <v>2320</v>
      </c>
      <c r="H398" s="155">
        <v>1</v>
      </c>
      <c r="I398" s="155" t="s">
        <v>91</v>
      </c>
      <c r="J398" s="155" t="s">
        <v>94</v>
      </c>
      <c r="K398" s="155"/>
      <c r="L398" s="155">
        <v>0</v>
      </c>
      <c r="M398" s="170">
        <v>0</v>
      </c>
      <c r="N398" s="155">
        <v>0</v>
      </c>
      <c r="O398" s="155">
        <v>0</v>
      </c>
      <c r="P398" s="155" t="s">
        <v>2664</v>
      </c>
      <c r="Q398" s="155" t="s">
        <v>2848</v>
      </c>
      <c r="R398" s="155">
        <v>9</v>
      </c>
      <c r="S398" s="170">
        <v>1052.46</v>
      </c>
    </row>
    <row r="399" spans="1:19" x14ac:dyDescent="0.25">
      <c r="A399" s="156" t="s">
        <v>109</v>
      </c>
      <c r="B399" s="156" t="s">
        <v>726</v>
      </c>
      <c r="C399" s="156">
        <v>1302</v>
      </c>
      <c r="D399" s="156" t="s">
        <v>236</v>
      </c>
      <c r="E399" s="156" t="s">
        <v>770</v>
      </c>
      <c r="F399" s="156">
        <v>110201</v>
      </c>
      <c r="G399" s="156" t="s">
        <v>2387</v>
      </c>
      <c r="H399" s="156">
        <v>1</v>
      </c>
      <c r="I399" s="156" t="s">
        <v>94</v>
      </c>
      <c r="J399" s="156" t="s">
        <v>94</v>
      </c>
      <c r="K399" s="156"/>
      <c r="L399" s="156">
        <v>0</v>
      </c>
      <c r="M399" s="171">
        <v>0</v>
      </c>
      <c r="N399" s="156">
        <v>0</v>
      </c>
      <c r="O399" s="156">
        <v>0</v>
      </c>
      <c r="P399" s="156" t="s">
        <v>2414</v>
      </c>
      <c r="Q399" s="156" t="s">
        <v>2415</v>
      </c>
      <c r="R399" s="156">
        <v>9</v>
      </c>
      <c r="S399" s="171">
        <v>1052.46</v>
      </c>
    </row>
    <row r="400" spans="1:19" x14ac:dyDescent="0.25">
      <c r="A400" s="155" t="s">
        <v>109</v>
      </c>
      <c r="B400" s="155" t="s">
        <v>722</v>
      </c>
      <c r="C400" s="155">
        <v>3700</v>
      </c>
      <c r="D400" s="155" t="s">
        <v>2849</v>
      </c>
      <c r="E400" s="155" t="s">
        <v>2850</v>
      </c>
      <c r="F400" s="155">
        <v>110101</v>
      </c>
      <c r="G400" s="155" t="s">
        <v>2387</v>
      </c>
      <c r="H400" s="155">
        <v>1</v>
      </c>
      <c r="I400" s="155" t="s">
        <v>91</v>
      </c>
      <c r="J400" s="155" t="s">
        <v>94</v>
      </c>
      <c r="K400" s="155"/>
      <c r="L400" s="155">
        <v>0</v>
      </c>
      <c r="M400" s="170">
        <v>0</v>
      </c>
      <c r="N400" s="155">
        <v>0</v>
      </c>
      <c r="O400" s="155">
        <v>0</v>
      </c>
      <c r="P400" s="155" t="s">
        <v>2414</v>
      </c>
      <c r="Q400" s="155" t="s">
        <v>2415</v>
      </c>
      <c r="R400" s="155">
        <v>9</v>
      </c>
      <c r="S400" s="170">
        <v>1052.46</v>
      </c>
    </row>
    <row r="401" spans="1:19" x14ac:dyDescent="0.25">
      <c r="A401" s="156" t="s">
        <v>109</v>
      </c>
      <c r="B401" s="156" t="s">
        <v>726</v>
      </c>
      <c r="C401" s="156">
        <v>6220</v>
      </c>
      <c r="D401" s="156" t="s">
        <v>2851</v>
      </c>
      <c r="E401" s="156" t="s">
        <v>2852</v>
      </c>
      <c r="F401" s="156">
        <v>110701</v>
      </c>
      <c r="G401" s="156" t="s">
        <v>2387</v>
      </c>
      <c r="H401" s="156">
        <v>2</v>
      </c>
      <c r="I401" s="156" t="s">
        <v>91</v>
      </c>
      <c r="J401" s="156" t="s">
        <v>94</v>
      </c>
      <c r="K401" s="156"/>
      <c r="L401" s="156">
        <v>0</v>
      </c>
      <c r="M401" s="171">
        <v>0</v>
      </c>
      <c r="N401" s="156">
        <v>0</v>
      </c>
      <c r="O401" s="156">
        <v>0</v>
      </c>
      <c r="P401" s="156" t="s">
        <v>2607</v>
      </c>
      <c r="Q401" s="156" t="s">
        <v>2608</v>
      </c>
      <c r="R401" s="156">
        <v>9</v>
      </c>
      <c r="S401" s="171">
        <v>1052.46</v>
      </c>
    </row>
    <row r="402" spans="1:19" x14ac:dyDescent="0.25">
      <c r="A402" s="155" t="s">
        <v>109</v>
      </c>
      <c r="B402" s="155" t="s">
        <v>265</v>
      </c>
      <c r="C402" s="155">
        <v>6730</v>
      </c>
      <c r="D402" s="155" t="s">
        <v>2853</v>
      </c>
      <c r="E402" s="155" t="s">
        <v>2854</v>
      </c>
      <c r="F402" s="155">
        <v>513801</v>
      </c>
      <c r="G402" s="155" t="s">
        <v>2320</v>
      </c>
      <c r="H402" s="155" t="s">
        <v>269</v>
      </c>
      <c r="I402" s="155" t="s">
        <v>91</v>
      </c>
      <c r="J402" s="155" t="s">
        <v>94</v>
      </c>
      <c r="K402" s="155"/>
      <c r="L402" s="155">
        <v>0</v>
      </c>
      <c r="M402" s="170">
        <v>0</v>
      </c>
      <c r="N402" s="155">
        <v>0</v>
      </c>
      <c r="O402" s="155">
        <v>0</v>
      </c>
      <c r="P402" s="155" t="s">
        <v>2855</v>
      </c>
      <c r="Q402" s="155" t="s">
        <v>2856</v>
      </c>
      <c r="R402" s="155">
        <v>9</v>
      </c>
      <c r="S402" s="170">
        <v>1052.46</v>
      </c>
    </row>
    <row r="403" spans="1:19" x14ac:dyDescent="0.25">
      <c r="A403" s="156" t="s">
        <v>109</v>
      </c>
      <c r="B403" s="156" t="s">
        <v>1196</v>
      </c>
      <c r="C403" s="156">
        <v>2222</v>
      </c>
      <c r="D403" s="156" t="s">
        <v>2857</v>
      </c>
      <c r="E403" s="156" t="s">
        <v>1202</v>
      </c>
      <c r="F403" s="156">
        <v>270101</v>
      </c>
      <c r="G403" s="156" t="s">
        <v>2313</v>
      </c>
      <c r="H403" s="156">
        <v>1</v>
      </c>
      <c r="I403" s="156" t="s">
        <v>94</v>
      </c>
      <c r="J403" s="156" t="s">
        <v>94</v>
      </c>
      <c r="K403" s="156"/>
      <c r="L403" s="156">
        <v>0</v>
      </c>
      <c r="M403" s="171">
        <v>0</v>
      </c>
      <c r="N403" s="156">
        <v>0</v>
      </c>
      <c r="O403" s="156">
        <v>0</v>
      </c>
      <c r="P403" s="156" t="s">
        <v>2459</v>
      </c>
      <c r="Q403" s="156" t="s">
        <v>2460</v>
      </c>
      <c r="R403" s="156">
        <v>9</v>
      </c>
      <c r="S403" s="171">
        <v>1052.46</v>
      </c>
    </row>
    <row r="404" spans="1:19" x14ac:dyDescent="0.25">
      <c r="A404" s="155" t="s">
        <v>109</v>
      </c>
      <c r="B404" s="155" t="s">
        <v>265</v>
      </c>
      <c r="C404" s="155">
        <v>4810</v>
      </c>
      <c r="D404" s="155" t="s">
        <v>2858</v>
      </c>
      <c r="E404" s="155" t="s">
        <v>843</v>
      </c>
      <c r="F404" s="155">
        <v>513801</v>
      </c>
      <c r="G404" s="155" t="s">
        <v>2320</v>
      </c>
      <c r="H404" s="155">
        <v>1</v>
      </c>
      <c r="I404" s="155" t="s">
        <v>91</v>
      </c>
      <c r="J404" s="155" t="s">
        <v>94</v>
      </c>
      <c r="K404" s="155"/>
      <c r="L404" s="155">
        <v>0</v>
      </c>
      <c r="M404" s="170">
        <v>0</v>
      </c>
      <c r="N404" s="155">
        <v>0</v>
      </c>
      <c r="O404" s="155">
        <v>0</v>
      </c>
      <c r="P404" s="155" t="s">
        <v>2358</v>
      </c>
      <c r="Q404" s="155" t="s">
        <v>2359</v>
      </c>
      <c r="R404" s="155">
        <v>9</v>
      </c>
      <c r="S404" s="170">
        <v>1052.46</v>
      </c>
    </row>
    <row r="405" spans="1:19" x14ac:dyDescent="0.25">
      <c r="A405" s="156" t="s">
        <v>109</v>
      </c>
      <c r="B405" s="156" t="s">
        <v>559</v>
      </c>
      <c r="C405" s="156">
        <v>1212</v>
      </c>
      <c r="D405" s="156" t="s">
        <v>227</v>
      </c>
      <c r="E405" s="156" t="s">
        <v>920</v>
      </c>
      <c r="F405" s="156">
        <v>400501</v>
      </c>
      <c r="G405" s="156" t="s">
        <v>2400</v>
      </c>
      <c r="H405" s="156">
        <v>1</v>
      </c>
      <c r="I405" s="156" t="s">
        <v>94</v>
      </c>
      <c r="J405" s="156" t="s">
        <v>94</v>
      </c>
      <c r="K405" s="156"/>
      <c r="L405" s="156">
        <v>0</v>
      </c>
      <c r="M405" s="171">
        <v>0</v>
      </c>
      <c r="N405" s="156">
        <v>0</v>
      </c>
      <c r="O405" s="156">
        <v>0</v>
      </c>
      <c r="P405" s="156" t="s">
        <v>2701</v>
      </c>
      <c r="Q405" s="156" t="s">
        <v>2702</v>
      </c>
      <c r="R405" s="156">
        <v>9</v>
      </c>
      <c r="S405" s="171">
        <v>1052.46</v>
      </c>
    </row>
    <row r="406" spans="1:19" x14ac:dyDescent="0.25">
      <c r="A406" s="155" t="s">
        <v>109</v>
      </c>
      <c r="B406" s="155" t="s">
        <v>559</v>
      </c>
      <c r="C406" s="155" t="s">
        <v>2859</v>
      </c>
      <c r="D406" s="155" t="s">
        <v>2860</v>
      </c>
      <c r="E406" s="155" t="s">
        <v>2861</v>
      </c>
      <c r="F406" s="155">
        <v>400504</v>
      </c>
      <c r="G406" s="155" t="s">
        <v>2400</v>
      </c>
      <c r="H406" s="155">
        <v>2</v>
      </c>
      <c r="I406" s="155" t="s">
        <v>94</v>
      </c>
      <c r="J406" s="155" t="s">
        <v>94</v>
      </c>
      <c r="K406" s="155"/>
      <c r="L406" s="155">
        <v>0</v>
      </c>
      <c r="M406" s="170">
        <v>0</v>
      </c>
      <c r="N406" s="155">
        <v>0</v>
      </c>
      <c r="O406" s="155">
        <v>0</v>
      </c>
      <c r="P406" s="155" t="s">
        <v>2333</v>
      </c>
      <c r="Q406" s="155" t="s">
        <v>2322</v>
      </c>
      <c r="R406" s="155">
        <v>9</v>
      </c>
      <c r="S406" s="170">
        <v>1052.46</v>
      </c>
    </row>
    <row r="407" spans="1:19" x14ac:dyDescent="0.25">
      <c r="A407" s="156" t="s">
        <v>109</v>
      </c>
      <c r="B407" s="156" t="s">
        <v>559</v>
      </c>
      <c r="C407" s="156" t="s">
        <v>921</v>
      </c>
      <c r="D407" s="156" t="s">
        <v>2862</v>
      </c>
      <c r="E407" s="156" t="s">
        <v>923</v>
      </c>
      <c r="F407" s="156">
        <v>400501</v>
      </c>
      <c r="G407" s="156" t="s">
        <v>2400</v>
      </c>
      <c r="H407" s="156">
        <v>3</v>
      </c>
      <c r="I407" s="156" t="s">
        <v>94</v>
      </c>
      <c r="J407" s="156" t="s">
        <v>94</v>
      </c>
      <c r="K407" s="156"/>
      <c r="L407" s="156">
        <v>0</v>
      </c>
      <c r="M407" s="171">
        <v>0</v>
      </c>
      <c r="N407" s="156">
        <v>0</v>
      </c>
      <c r="O407" s="156">
        <v>0</v>
      </c>
      <c r="P407" s="156" t="s">
        <v>2701</v>
      </c>
      <c r="Q407" s="156" t="s">
        <v>2702</v>
      </c>
      <c r="R407" s="156">
        <v>9</v>
      </c>
      <c r="S407" s="171">
        <v>1052.46</v>
      </c>
    </row>
    <row r="408" spans="1:19" x14ac:dyDescent="0.25">
      <c r="A408" s="155" t="s">
        <v>109</v>
      </c>
      <c r="B408" s="155" t="s">
        <v>867</v>
      </c>
      <c r="C408" s="155">
        <v>4900</v>
      </c>
      <c r="D408" s="155" t="s">
        <v>2863</v>
      </c>
      <c r="E408" s="155" t="s">
        <v>874</v>
      </c>
      <c r="F408" s="155">
        <v>451099</v>
      </c>
      <c r="G408" s="155" t="s">
        <v>2282</v>
      </c>
      <c r="H408" s="155">
        <v>1</v>
      </c>
      <c r="I408" s="155" t="s">
        <v>94</v>
      </c>
      <c r="J408" s="155" t="s">
        <v>94</v>
      </c>
      <c r="K408" s="155"/>
      <c r="L408" s="155">
        <v>0</v>
      </c>
      <c r="M408" s="170">
        <v>0</v>
      </c>
      <c r="N408" s="155">
        <v>0</v>
      </c>
      <c r="O408" s="155">
        <v>0</v>
      </c>
      <c r="P408" s="155" t="s">
        <v>2436</v>
      </c>
      <c r="Q408" s="155" t="s">
        <v>2437</v>
      </c>
      <c r="R408" s="155">
        <v>9</v>
      </c>
      <c r="S408" s="170">
        <v>1052.46</v>
      </c>
    </row>
    <row r="409" spans="1:19" x14ac:dyDescent="0.25">
      <c r="A409" s="156" t="s">
        <v>109</v>
      </c>
      <c r="B409" s="156" t="s">
        <v>1414</v>
      </c>
      <c r="C409" s="156">
        <v>2040</v>
      </c>
      <c r="D409" s="156" t="s">
        <v>2864</v>
      </c>
      <c r="E409" s="156" t="s">
        <v>2865</v>
      </c>
      <c r="F409" s="156">
        <v>500506</v>
      </c>
      <c r="G409" s="156" t="s">
        <v>2262</v>
      </c>
      <c r="H409" s="156">
        <v>1</v>
      </c>
      <c r="I409" s="156" t="s">
        <v>94</v>
      </c>
      <c r="J409" s="156" t="s">
        <v>94</v>
      </c>
      <c r="K409" s="156"/>
      <c r="L409" s="156">
        <v>0</v>
      </c>
      <c r="M409" s="171">
        <v>0</v>
      </c>
      <c r="N409" s="156">
        <v>0</v>
      </c>
      <c r="O409" s="156">
        <v>0</v>
      </c>
      <c r="P409" s="156" t="s">
        <v>2263</v>
      </c>
      <c r="Q409" s="156" t="s">
        <v>2264</v>
      </c>
      <c r="R409" s="156">
        <v>9</v>
      </c>
      <c r="S409" s="171">
        <v>1052.46</v>
      </c>
    </row>
    <row r="410" spans="1:19" x14ac:dyDescent="0.25">
      <c r="A410" s="155" t="s">
        <v>109</v>
      </c>
      <c r="B410" s="155" t="s">
        <v>1414</v>
      </c>
      <c r="C410" s="155">
        <v>1110</v>
      </c>
      <c r="D410" s="155" t="s">
        <v>2866</v>
      </c>
      <c r="E410" s="155" t="s">
        <v>1418</v>
      </c>
      <c r="F410" s="155">
        <v>509999</v>
      </c>
      <c r="G410" s="155" t="s">
        <v>2262</v>
      </c>
      <c r="H410" s="155">
        <v>1</v>
      </c>
      <c r="I410" s="155" t="s">
        <v>94</v>
      </c>
      <c r="J410" s="155" t="s">
        <v>94</v>
      </c>
      <c r="K410" s="155"/>
      <c r="L410" s="155">
        <v>0</v>
      </c>
      <c r="M410" s="170">
        <v>0</v>
      </c>
      <c r="N410" s="155">
        <v>0</v>
      </c>
      <c r="O410" s="155">
        <v>0</v>
      </c>
      <c r="P410" s="155" t="s">
        <v>2263</v>
      </c>
      <c r="Q410" s="155" t="s">
        <v>2264</v>
      </c>
      <c r="R410" s="155">
        <v>9</v>
      </c>
      <c r="S410" s="170">
        <v>1052.46</v>
      </c>
    </row>
    <row r="411" spans="1:19" x14ac:dyDescent="0.25">
      <c r="A411" s="156" t="s">
        <v>109</v>
      </c>
      <c r="B411" s="156" t="s">
        <v>1414</v>
      </c>
      <c r="C411" s="156">
        <v>3111</v>
      </c>
      <c r="D411" s="156" t="s">
        <v>2867</v>
      </c>
      <c r="E411" s="156" t="s">
        <v>1472</v>
      </c>
      <c r="F411" s="156">
        <v>500502</v>
      </c>
      <c r="G411" s="156" t="s">
        <v>2262</v>
      </c>
      <c r="H411" s="156">
        <v>1</v>
      </c>
      <c r="I411" s="156" t="s">
        <v>94</v>
      </c>
      <c r="J411" s="156" t="s">
        <v>94</v>
      </c>
      <c r="K411" s="156"/>
      <c r="L411" s="156">
        <v>0</v>
      </c>
      <c r="M411" s="171">
        <v>0</v>
      </c>
      <c r="N411" s="156">
        <v>0</v>
      </c>
      <c r="O411" s="156">
        <v>0</v>
      </c>
      <c r="P411" s="156" t="s">
        <v>2263</v>
      </c>
      <c r="Q411" s="156" t="s">
        <v>2264</v>
      </c>
      <c r="R411" s="156">
        <v>9</v>
      </c>
      <c r="S411" s="171">
        <v>1052.46</v>
      </c>
    </row>
    <row r="412" spans="1:19" x14ac:dyDescent="0.25">
      <c r="A412" s="155" t="s">
        <v>109</v>
      </c>
      <c r="B412" s="155" t="s">
        <v>1271</v>
      </c>
      <c r="C412" s="155">
        <v>4545</v>
      </c>
      <c r="D412" s="155" t="s">
        <v>2868</v>
      </c>
      <c r="E412" s="155" t="s">
        <v>2869</v>
      </c>
      <c r="F412" s="155">
        <v>360117</v>
      </c>
      <c r="G412" s="155" t="s">
        <v>2663</v>
      </c>
      <c r="H412" s="155">
        <v>1</v>
      </c>
      <c r="I412" s="155" t="s">
        <v>94</v>
      </c>
      <c r="J412" s="155" t="s">
        <v>94</v>
      </c>
      <c r="K412" s="155"/>
      <c r="L412" s="155">
        <v>0</v>
      </c>
      <c r="M412" s="170">
        <v>0</v>
      </c>
      <c r="N412" s="155">
        <v>0</v>
      </c>
      <c r="O412" s="155">
        <v>0</v>
      </c>
      <c r="P412" s="155" t="s">
        <v>2587</v>
      </c>
      <c r="Q412" s="155" t="s">
        <v>2588</v>
      </c>
      <c r="R412" s="155">
        <v>9</v>
      </c>
      <c r="S412" s="170">
        <v>1052.46</v>
      </c>
    </row>
    <row r="413" spans="1:19" x14ac:dyDescent="0.25">
      <c r="A413" s="156" t="s">
        <v>109</v>
      </c>
      <c r="B413" s="156" t="s">
        <v>607</v>
      </c>
      <c r="C413" s="156">
        <v>2080</v>
      </c>
      <c r="D413" s="156" t="s">
        <v>2870</v>
      </c>
      <c r="E413" s="156" t="s">
        <v>697</v>
      </c>
      <c r="F413" s="156">
        <v>500903</v>
      </c>
      <c r="G413" s="156" t="s">
        <v>2262</v>
      </c>
      <c r="H413" s="156">
        <v>1</v>
      </c>
      <c r="I413" s="156" t="s">
        <v>94</v>
      </c>
      <c r="J413" s="156" t="s">
        <v>94</v>
      </c>
      <c r="K413" s="156"/>
      <c r="L413" s="156">
        <v>0</v>
      </c>
      <c r="M413" s="171">
        <v>0</v>
      </c>
      <c r="N413" s="156">
        <v>0</v>
      </c>
      <c r="O413" s="156">
        <v>0</v>
      </c>
      <c r="P413" s="156" t="s">
        <v>2871</v>
      </c>
      <c r="Q413" s="156" t="s">
        <v>2468</v>
      </c>
      <c r="R413" s="156">
        <v>9</v>
      </c>
      <c r="S413" s="171">
        <v>1052.46</v>
      </c>
    </row>
    <row r="414" spans="1:19" x14ac:dyDescent="0.25">
      <c r="A414" s="155" t="s">
        <v>109</v>
      </c>
      <c r="B414" s="155" t="s">
        <v>607</v>
      </c>
      <c r="C414" s="155">
        <v>3200</v>
      </c>
      <c r="D414" s="155" t="s">
        <v>2872</v>
      </c>
      <c r="E414" s="155" t="s">
        <v>2873</v>
      </c>
      <c r="F414" s="155">
        <v>500901</v>
      </c>
      <c r="G414" s="155" t="s">
        <v>2262</v>
      </c>
      <c r="H414" s="155">
        <v>1</v>
      </c>
      <c r="I414" s="155" t="s">
        <v>94</v>
      </c>
      <c r="J414" s="155" t="s">
        <v>94</v>
      </c>
      <c r="K414" s="155"/>
      <c r="L414" s="155">
        <v>0</v>
      </c>
      <c r="M414" s="170">
        <v>0</v>
      </c>
      <c r="N414" s="155">
        <v>0</v>
      </c>
      <c r="O414" s="155">
        <v>0</v>
      </c>
      <c r="P414" s="155" t="s">
        <v>2871</v>
      </c>
      <c r="Q414" s="155" t="s">
        <v>2468</v>
      </c>
      <c r="R414" s="155">
        <v>9</v>
      </c>
      <c r="S414" s="170">
        <v>1052.46</v>
      </c>
    </row>
    <row r="415" spans="1:19" x14ac:dyDescent="0.25">
      <c r="A415" s="156" t="s">
        <v>109</v>
      </c>
      <c r="B415" s="156" t="s">
        <v>607</v>
      </c>
      <c r="C415" s="156">
        <v>1202</v>
      </c>
      <c r="D415" s="156" t="s">
        <v>2874</v>
      </c>
      <c r="E415" s="156" t="s">
        <v>2875</v>
      </c>
      <c r="F415" s="156">
        <v>500904</v>
      </c>
      <c r="G415" s="156" t="s">
        <v>2262</v>
      </c>
      <c r="H415" s="156">
        <v>1</v>
      </c>
      <c r="I415" s="156" t="s">
        <v>94</v>
      </c>
      <c r="J415" s="156" t="s">
        <v>94</v>
      </c>
      <c r="K415" s="156"/>
      <c r="L415" s="156">
        <v>0</v>
      </c>
      <c r="M415" s="171">
        <v>0</v>
      </c>
      <c r="N415" s="156">
        <v>0</v>
      </c>
      <c r="O415" s="156">
        <v>0</v>
      </c>
      <c r="P415" s="156" t="s">
        <v>2876</v>
      </c>
      <c r="Q415" s="156" t="s">
        <v>2877</v>
      </c>
      <c r="R415" s="156">
        <v>9</v>
      </c>
      <c r="S415" s="171">
        <v>1052.46</v>
      </c>
    </row>
    <row r="416" spans="1:19" x14ac:dyDescent="0.25">
      <c r="A416" s="155" t="s">
        <v>109</v>
      </c>
      <c r="B416" s="155" t="s">
        <v>1633</v>
      </c>
      <c r="C416" s="155">
        <v>3250</v>
      </c>
      <c r="D416" s="155" t="s">
        <v>2410</v>
      </c>
      <c r="E416" s="155" t="s">
        <v>1641</v>
      </c>
      <c r="F416" s="155">
        <v>520301</v>
      </c>
      <c r="G416" s="155" t="s">
        <v>2299</v>
      </c>
      <c r="H416" s="155">
        <v>1</v>
      </c>
      <c r="I416" s="155" t="s">
        <v>94</v>
      </c>
      <c r="J416" s="155" t="s">
        <v>94</v>
      </c>
      <c r="K416" s="155"/>
      <c r="L416" s="155">
        <v>0</v>
      </c>
      <c r="M416" s="170">
        <v>0</v>
      </c>
      <c r="N416" s="155">
        <v>0</v>
      </c>
      <c r="O416" s="155">
        <v>0</v>
      </c>
      <c r="P416" s="155" t="s">
        <v>2300</v>
      </c>
      <c r="Q416" s="155" t="s">
        <v>2301</v>
      </c>
      <c r="R416" s="155">
        <v>9</v>
      </c>
      <c r="S416" s="170">
        <v>1052.46</v>
      </c>
    </row>
    <row r="417" spans="1:19" x14ac:dyDescent="0.25">
      <c r="A417" s="156" t="s">
        <v>109</v>
      </c>
      <c r="B417" s="156" t="s">
        <v>265</v>
      </c>
      <c r="C417" s="156">
        <v>3010</v>
      </c>
      <c r="D417" s="156" t="s">
        <v>2878</v>
      </c>
      <c r="E417" s="156" t="s">
        <v>774</v>
      </c>
      <c r="F417" s="156">
        <v>513801</v>
      </c>
      <c r="G417" s="156" t="s">
        <v>2320</v>
      </c>
      <c r="H417" s="156">
        <v>1</v>
      </c>
      <c r="I417" s="156" t="s">
        <v>91</v>
      </c>
      <c r="J417" s="156" t="s">
        <v>94</v>
      </c>
      <c r="K417" s="156"/>
      <c r="L417" s="156">
        <v>0</v>
      </c>
      <c r="M417" s="171">
        <v>0</v>
      </c>
      <c r="N417" s="156">
        <v>0</v>
      </c>
      <c r="O417" s="156">
        <v>0</v>
      </c>
      <c r="P417" s="156" t="s">
        <v>2336</v>
      </c>
      <c r="Q417" s="156" t="s">
        <v>2337</v>
      </c>
      <c r="R417" s="156">
        <v>9</v>
      </c>
      <c r="S417" s="171">
        <v>1052.46</v>
      </c>
    </row>
    <row r="418" spans="1:19" x14ac:dyDescent="0.25">
      <c r="A418" s="155" t="s">
        <v>109</v>
      </c>
      <c r="B418" s="155" t="s">
        <v>265</v>
      </c>
      <c r="C418" s="155" t="s">
        <v>2879</v>
      </c>
      <c r="D418" s="155" t="s">
        <v>2880</v>
      </c>
      <c r="E418" s="155" t="s">
        <v>2881</v>
      </c>
      <c r="F418" s="155">
        <v>513899</v>
      </c>
      <c r="G418" s="155" t="s">
        <v>2320</v>
      </c>
      <c r="H418" s="155">
        <v>1</v>
      </c>
      <c r="I418" s="155" t="s">
        <v>94</v>
      </c>
      <c r="J418" s="155" t="s">
        <v>94</v>
      </c>
      <c r="K418" s="155"/>
      <c r="L418" s="155">
        <v>0</v>
      </c>
      <c r="M418" s="170">
        <v>0</v>
      </c>
      <c r="N418" s="155">
        <v>0</v>
      </c>
      <c r="O418" s="155">
        <v>0</v>
      </c>
      <c r="P418" s="155" t="s">
        <v>2362</v>
      </c>
      <c r="Q418" s="155" t="s">
        <v>2363</v>
      </c>
      <c r="R418" s="155">
        <v>8</v>
      </c>
      <c r="S418" s="170">
        <v>935.52</v>
      </c>
    </row>
    <row r="419" spans="1:19" x14ac:dyDescent="0.25">
      <c r="A419" s="156" t="s">
        <v>109</v>
      </c>
      <c r="B419" s="156" t="s">
        <v>353</v>
      </c>
      <c r="C419" s="156">
        <v>4750</v>
      </c>
      <c r="D419" s="156" t="s">
        <v>2882</v>
      </c>
      <c r="E419" s="156" t="s">
        <v>451</v>
      </c>
      <c r="F419" s="156">
        <v>260101</v>
      </c>
      <c r="G419" s="156" t="s">
        <v>105</v>
      </c>
      <c r="H419" s="156">
        <v>1</v>
      </c>
      <c r="I419" s="156" t="s">
        <v>91</v>
      </c>
      <c r="J419" s="156" t="s">
        <v>94</v>
      </c>
      <c r="K419" s="156"/>
      <c r="L419" s="156">
        <v>0</v>
      </c>
      <c r="M419" s="171">
        <v>0</v>
      </c>
      <c r="N419" s="156">
        <v>0</v>
      </c>
      <c r="O419" s="156">
        <v>0</v>
      </c>
      <c r="P419" s="156" t="s">
        <v>2624</v>
      </c>
      <c r="Q419" s="156" t="s">
        <v>2625</v>
      </c>
      <c r="R419" s="156">
        <v>8</v>
      </c>
      <c r="S419" s="171">
        <v>935.52</v>
      </c>
    </row>
    <row r="420" spans="1:19" x14ac:dyDescent="0.25">
      <c r="A420" s="155" t="s">
        <v>109</v>
      </c>
      <c r="B420" s="155" t="s">
        <v>347</v>
      </c>
      <c r="C420" s="155">
        <v>1101</v>
      </c>
      <c r="D420" s="155" t="s">
        <v>124</v>
      </c>
      <c r="E420" s="155" t="s">
        <v>349</v>
      </c>
      <c r="F420" s="155">
        <v>231301</v>
      </c>
      <c r="G420" s="155" t="s">
        <v>119</v>
      </c>
      <c r="H420" s="155">
        <v>4</v>
      </c>
      <c r="I420" s="155" t="s">
        <v>94</v>
      </c>
      <c r="J420" s="155" t="s">
        <v>94</v>
      </c>
      <c r="K420" s="155" t="s">
        <v>276</v>
      </c>
      <c r="L420" s="155">
        <v>8</v>
      </c>
      <c r="M420" s="170">
        <v>935.52</v>
      </c>
      <c r="N420" s="155">
        <v>0</v>
      </c>
      <c r="O420" s="155">
        <v>8</v>
      </c>
      <c r="P420" s="155" t="s">
        <v>2883</v>
      </c>
      <c r="Q420" s="155" t="s">
        <v>2884</v>
      </c>
      <c r="R420" s="155">
        <v>8</v>
      </c>
      <c r="S420" s="170">
        <v>935.52</v>
      </c>
    </row>
    <row r="421" spans="1:19" x14ac:dyDescent="0.25">
      <c r="A421" s="156" t="s">
        <v>109</v>
      </c>
      <c r="B421" s="156" t="s">
        <v>277</v>
      </c>
      <c r="C421" s="156">
        <v>1160</v>
      </c>
      <c r="D421" s="156" t="s">
        <v>2506</v>
      </c>
      <c r="E421" s="156" t="s">
        <v>343</v>
      </c>
      <c r="F421" s="156">
        <v>451101</v>
      </c>
      <c r="G421" s="156" t="s">
        <v>2282</v>
      </c>
      <c r="H421" s="156">
        <v>2</v>
      </c>
      <c r="I421" s="156" t="s">
        <v>91</v>
      </c>
      <c r="J421" s="156" t="s">
        <v>94</v>
      </c>
      <c r="K421" s="156" t="s">
        <v>276</v>
      </c>
      <c r="L421" s="156">
        <v>8</v>
      </c>
      <c r="M421" s="171">
        <v>935.52</v>
      </c>
      <c r="N421" s="156">
        <v>0</v>
      </c>
      <c r="O421" s="156">
        <v>8</v>
      </c>
      <c r="P421" s="156" t="s">
        <v>2450</v>
      </c>
      <c r="Q421" s="156" t="s">
        <v>2304</v>
      </c>
      <c r="R421" s="156">
        <v>8</v>
      </c>
      <c r="S421" s="171">
        <v>935.52</v>
      </c>
    </row>
    <row r="422" spans="1:19" x14ac:dyDescent="0.25">
      <c r="A422" s="155" t="s">
        <v>109</v>
      </c>
      <c r="B422" s="155" t="s">
        <v>347</v>
      </c>
      <c r="C422" s="155">
        <v>2122</v>
      </c>
      <c r="D422" s="155" t="s">
        <v>2564</v>
      </c>
      <c r="E422" s="155" t="s">
        <v>464</v>
      </c>
      <c r="F422" s="155">
        <v>231401</v>
      </c>
      <c r="G422" s="155" t="s">
        <v>119</v>
      </c>
      <c r="H422" s="155">
        <v>2</v>
      </c>
      <c r="I422" s="155" t="s">
        <v>94</v>
      </c>
      <c r="J422" s="155" t="s">
        <v>94</v>
      </c>
      <c r="K422" s="155"/>
      <c r="L422" s="155">
        <v>0</v>
      </c>
      <c r="M422" s="170">
        <v>0</v>
      </c>
      <c r="N422" s="155">
        <v>0</v>
      </c>
      <c r="O422" s="155">
        <v>0</v>
      </c>
      <c r="P422" s="155" t="s">
        <v>2565</v>
      </c>
      <c r="Q422" s="155" t="s">
        <v>2566</v>
      </c>
      <c r="R422" s="155">
        <v>8</v>
      </c>
      <c r="S422" s="170">
        <v>935.52</v>
      </c>
    </row>
    <row r="423" spans="1:19" x14ac:dyDescent="0.25">
      <c r="A423" s="156" t="s">
        <v>109</v>
      </c>
      <c r="B423" s="156" t="s">
        <v>347</v>
      </c>
      <c r="C423" s="156">
        <v>2150</v>
      </c>
      <c r="D423" s="156" t="s">
        <v>2885</v>
      </c>
      <c r="E423" s="156" t="s">
        <v>2886</v>
      </c>
      <c r="F423" s="156">
        <v>231301</v>
      </c>
      <c r="G423" s="156" t="s">
        <v>119</v>
      </c>
      <c r="H423" s="156">
        <v>1</v>
      </c>
      <c r="I423" s="156" t="s">
        <v>94</v>
      </c>
      <c r="J423" s="156" t="s">
        <v>94</v>
      </c>
      <c r="K423" s="156"/>
      <c r="L423" s="156">
        <v>0</v>
      </c>
      <c r="M423" s="171">
        <v>0</v>
      </c>
      <c r="N423" s="156">
        <v>0</v>
      </c>
      <c r="O423" s="156">
        <v>0</v>
      </c>
      <c r="P423" s="156" t="s">
        <v>2725</v>
      </c>
      <c r="Q423" s="156" t="s">
        <v>2726</v>
      </c>
      <c r="R423" s="156">
        <v>8</v>
      </c>
      <c r="S423" s="171">
        <v>935.52</v>
      </c>
    </row>
    <row r="424" spans="1:19" x14ac:dyDescent="0.25">
      <c r="A424" s="155" t="s">
        <v>109</v>
      </c>
      <c r="B424" s="155" t="s">
        <v>726</v>
      </c>
      <c r="C424" s="155">
        <v>6410</v>
      </c>
      <c r="D424" s="155" t="s">
        <v>2887</v>
      </c>
      <c r="E424" s="155" t="s">
        <v>2888</v>
      </c>
      <c r="F424" s="155">
        <v>110701</v>
      </c>
      <c r="G424" s="155" t="s">
        <v>2387</v>
      </c>
      <c r="H424" s="155">
        <v>2</v>
      </c>
      <c r="I424" s="155" t="s">
        <v>91</v>
      </c>
      <c r="J424" s="155" t="s">
        <v>94</v>
      </c>
      <c r="K424" s="155"/>
      <c r="L424" s="155">
        <v>0</v>
      </c>
      <c r="M424" s="170">
        <v>0</v>
      </c>
      <c r="N424" s="155">
        <v>0</v>
      </c>
      <c r="O424" s="155">
        <v>0</v>
      </c>
      <c r="P424" s="155" t="s">
        <v>2507</v>
      </c>
      <c r="Q424" s="155" t="s">
        <v>2508</v>
      </c>
      <c r="R424" s="155">
        <v>8</v>
      </c>
      <c r="S424" s="170">
        <v>935.52</v>
      </c>
    </row>
    <row r="425" spans="1:19" x14ac:dyDescent="0.25">
      <c r="A425" s="156" t="s">
        <v>109</v>
      </c>
      <c r="B425" s="156" t="s">
        <v>265</v>
      </c>
      <c r="C425" s="156">
        <v>6425</v>
      </c>
      <c r="D425" s="156" t="s">
        <v>2889</v>
      </c>
      <c r="E425" s="156" t="s">
        <v>2890</v>
      </c>
      <c r="F425" s="156">
        <v>513817</v>
      </c>
      <c r="G425" s="156" t="s">
        <v>2320</v>
      </c>
      <c r="H425" s="156" t="s">
        <v>520</v>
      </c>
      <c r="I425" s="156" t="s">
        <v>94</v>
      </c>
      <c r="J425" s="156" t="s">
        <v>94</v>
      </c>
      <c r="K425" s="156"/>
      <c r="L425" s="156">
        <v>0</v>
      </c>
      <c r="M425" s="171">
        <v>0</v>
      </c>
      <c r="N425" s="156">
        <v>0</v>
      </c>
      <c r="O425" s="156">
        <v>0</v>
      </c>
      <c r="P425" s="156" t="s">
        <v>2891</v>
      </c>
      <c r="Q425" s="156" t="s">
        <v>2429</v>
      </c>
      <c r="R425" s="156">
        <v>8</v>
      </c>
      <c r="S425" s="171">
        <v>935.52</v>
      </c>
    </row>
    <row r="426" spans="1:19" x14ac:dyDescent="0.25">
      <c r="A426" s="155" t="s">
        <v>109</v>
      </c>
      <c r="B426" s="155" t="s">
        <v>265</v>
      </c>
      <c r="C426" s="155">
        <v>6425</v>
      </c>
      <c r="D426" s="155" t="s">
        <v>2889</v>
      </c>
      <c r="E426" s="155" t="s">
        <v>2890</v>
      </c>
      <c r="F426" s="155">
        <v>513817</v>
      </c>
      <c r="G426" s="155" t="s">
        <v>2320</v>
      </c>
      <c r="H426" s="155" t="s">
        <v>565</v>
      </c>
      <c r="I426" s="155" t="s">
        <v>94</v>
      </c>
      <c r="J426" s="155" t="s">
        <v>94</v>
      </c>
      <c r="K426" s="155"/>
      <c r="L426" s="155">
        <v>0</v>
      </c>
      <c r="M426" s="170">
        <v>0</v>
      </c>
      <c r="N426" s="155">
        <v>0</v>
      </c>
      <c r="O426" s="155">
        <v>0</v>
      </c>
      <c r="P426" s="155" t="s">
        <v>2333</v>
      </c>
      <c r="Q426" s="155" t="s">
        <v>2297</v>
      </c>
      <c r="R426" s="155">
        <v>8</v>
      </c>
      <c r="S426" s="170">
        <v>935.52</v>
      </c>
    </row>
    <row r="427" spans="1:19" x14ac:dyDescent="0.25">
      <c r="A427" s="156" t="s">
        <v>109</v>
      </c>
      <c r="B427" s="156" t="s">
        <v>265</v>
      </c>
      <c r="C427" s="156">
        <v>6425</v>
      </c>
      <c r="D427" s="156" t="s">
        <v>2889</v>
      </c>
      <c r="E427" s="156" t="s">
        <v>2890</v>
      </c>
      <c r="F427" s="156">
        <v>513817</v>
      </c>
      <c r="G427" s="156" t="s">
        <v>2320</v>
      </c>
      <c r="H427" s="156" t="s">
        <v>567</v>
      </c>
      <c r="I427" s="156" t="s">
        <v>94</v>
      </c>
      <c r="J427" s="156" t="s">
        <v>94</v>
      </c>
      <c r="K427" s="156"/>
      <c r="L427" s="156">
        <v>0</v>
      </c>
      <c r="M427" s="171">
        <v>0</v>
      </c>
      <c r="N427" s="156">
        <v>0</v>
      </c>
      <c r="O427" s="156">
        <v>0</v>
      </c>
      <c r="P427" s="156" t="s">
        <v>2333</v>
      </c>
      <c r="Q427" s="156" t="s">
        <v>2297</v>
      </c>
      <c r="R427" s="156">
        <v>8</v>
      </c>
      <c r="S427" s="171">
        <v>935.52</v>
      </c>
    </row>
    <row r="428" spans="1:19" x14ac:dyDescent="0.25">
      <c r="A428" s="155" t="s">
        <v>109</v>
      </c>
      <c r="B428" s="155" t="s">
        <v>753</v>
      </c>
      <c r="C428" s="155">
        <v>3800</v>
      </c>
      <c r="D428" s="155" t="s">
        <v>2892</v>
      </c>
      <c r="E428" s="155" t="s">
        <v>2893</v>
      </c>
      <c r="F428" s="155">
        <v>430103</v>
      </c>
      <c r="G428" s="155" t="s">
        <v>2661</v>
      </c>
      <c r="H428" s="155" t="s">
        <v>756</v>
      </c>
      <c r="I428" s="155" t="s">
        <v>91</v>
      </c>
      <c r="J428" s="155" t="s">
        <v>94</v>
      </c>
      <c r="K428" s="155"/>
      <c r="L428" s="155">
        <v>0</v>
      </c>
      <c r="M428" s="170">
        <v>0</v>
      </c>
      <c r="N428" s="155">
        <v>0</v>
      </c>
      <c r="O428" s="155">
        <v>0</v>
      </c>
      <c r="P428" s="155"/>
      <c r="Q428" s="155"/>
      <c r="R428" s="155">
        <v>8</v>
      </c>
      <c r="S428" s="170">
        <v>935.52</v>
      </c>
    </row>
    <row r="429" spans="1:19" x14ac:dyDescent="0.25">
      <c r="A429" s="156" t="s">
        <v>109</v>
      </c>
      <c r="B429" s="156" t="s">
        <v>1024</v>
      </c>
      <c r="C429" s="156">
        <v>2130</v>
      </c>
      <c r="D429" s="156" t="s">
        <v>2894</v>
      </c>
      <c r="E429" s="156" t="s">
        <v>2895</v>
      </c>
      <c r="F429" s="156">
        <v>131001</v>
      </c>
      <c r="G429" s="156" t="s">
        <v>2259</v>
      </c>
      <c r="H429" s="156">
        <v>1</v>
      </c>
      <c r="I429" s="156" t="s">
        <v>94</v>
      </c>
      <c r="J429" s="156" t="s">
        <v>94</v>
      </c>
      <c r="K429" s="156"/>
      <c r="L429" s="156">
        <v>0</v>
      </c>
      <c r="M429" s="171">
        <v>0</v>
      </c>
      <c r="N429" s="156">
        <v>0</v>
      </c>
      <c r="O429" s="156">
        <v>0</v>
      </c>
      <c r="P429" s="156" t="s">
        <v>2640</v>
      </c>
      <c r="Q429" s="156" t="s">
        <v>2896</v>
      </c>
      <c r="R429" s="156">
        <v>8</v>
      </c>
      <c r="S429" s="171">
        <v>935.52</v>
      </c>
    </row>
    <row r="430" spans="1:19" x14ac:dyDescent="0.25">
      <c r="A430" s="155" t="s">
        <v>109</v>
      </c>
      <c r="B430" s="155" t="s">
        <v>645</v>
      </c>
      <c r="C430" s="155">
        <v>3211</v>
      </c>
      <c r="D430" s="155" t="s">
        <v>2897</v>
      </c>
      <c r="E430" s="155" t="s">
        <v>2898</v>
      </c>
      <c r="F430" s="155">
        <v>400604</v>
      </c>
      <c r="G430" s="155" t="s">
        <v>2400</v>
      </c>
      <c r="H430" s="155">
        <v>1</v>
      </c>
      <c r="I430" s="155" t="s">
        <v>94</v>
      </c>
      <c r="J430" s="155" t="s">
        <v>94</v>
      </c>
      <c r="K430" s="155"/>
      <c r="L430" s="155">
        <v>0</v>
      </c>
      <c r="M430" s="170">
        <v>0</v>
      </c>
      <c r="N430" s="155">
        <v>0</v>
      </c>
      <c r="O430" s="155">
        <v>0</v>
      </c>
      <c r="P430" s="155" t="s">
        <v>2418</v>
      </c>
      <c r="Q430" s="155" t="s">
        <v>2419</v>
      </c>
      <c r="R430" s="155">
        <v>8</v>
      </c>
      <c r="S430" s="170">
        <v>935.52</v>
      </c>
    </row>
    <row r="431" spans="1:19" x14ac:dyDescent="0.25">
      <c r="A431" s="156" t="s">
        <v>109</v>
      </c>
      <c r="B431" s="156" t="s">
        <v>1341</v>
      </c>
      <c r="C431" s="156">
        <v>3081</v>
      </c>
      <c r="D431" s="156" t="s">
        <v>2899</v>
      </c>
      <c r="E431" s="156" t="s">
        <v>1386</v>
      </c>
      <c r="F431" s="156">
        <v>500605</v>
      </c>
      <c r="G431" s="156" t="s">
        <v>2262</v>
      </c>
      <c r="H431" s="156">
        <v>1</v>
      </c>
      <c r="I431" s="156" t="s">
        <v>94</v>
      </c>
      <c r="J431" s="156" t="s">
        <v>94</v>
      </c>
      <c r="K431" s="156"/>
      <c r="L431" s="156">
        <v>0</v>
      </c>
      <c r="M431" s="171">
        <v>0</v>
      </c>
      <c r="N431" s="156">
        <v>0</v>
      </c>
      <c r="O431" s="156">
        <v>0</v>
      </c>
      <c r="P431" s="156" t="s">
        <v>2347</v>
      </c>
      <c r="Q431" s="156" t="s">
        <v>2348</v>
      </c>
      <c r="R431" s="156">
        <v>8</v>
      </c>
      <c r="S431" s="171">
        <v>935.52</v>
      </c>
    </row>
    <row r="432" spans="1:19" x14ac:dyDescent="0.25">
      <c r="A432" s="155" t="s">
        <v>109</v>
      </c>
      <c r="B432" s="155" t="s">
        <v>1341</v>
      </c>
      <c r="C432" s="155">
        <v>3170</v>
      </c>
      <c r="D432" s="155" t="s">
        <v>2900</v>
      </c>
      <c r="E432" s="155" t="s">
        <v>1401</v>
      </c>
      <c r="F432" s="155">
        <v>110801</v>
      </c>
      <c r="G432" s="155" t="s">
        <v>2387</v>
      </c>
      <c r="H432" s="155">
        <v>1</v>
      </c>
      <c r="I432" s="155" t="s">
        <v>94</v>
      </c>
      <c r="J432" s="155" t="s">
        <v>94</v>
      </c>
      <c r="K432" s="155"/>
      <c r="L432" s="155">
        <v>0</v>
      </c>
      <c r="M432" s="170">
        <v>0</v>
      </c>
      <c r="N432" s="155">
        <v>0</v>
      </c>
      <c r="O432" s="155">
        <v>0</v>
      </c>
      <c r="P432" s="155" t="s">
        <v>2347</v>
      </c>
      <c r="Q432" s="155" t="s">
        <v>2348</v>
      </c>
      <c r="R432" s="155">
        <v>8</v>
      </c>
      <c r="S432" s="170">
        <v>935.52</v>
      </c>
    </row>
    <row r="433" spans="1:19" x14ac:dyDescent="0.25">
      <c r="A433" s="156" t="s">
        <v>109</v>
      </c>
      <c r="B433" s="156" t="s">
        <v>726</v>
      </c>
      <c r="C433" s="156">
        <v>4900</v>
      </c>
      <c r="D433" s="156" t="s">
        <v>2901</v>
      </c>
      <c r="E433" s="156" t="s">
        <v>2902</v>
      </c>
      <c r="F433" s="156">
        <v>110101</v>
      </c>
      <c r="G433" s="156" t="s">
        <v>2387</v>
      </c>
      <c r="H433" s="156">
        <v>1</v>
      </c>
      <c r="I433" s="156" t="s">
        <v>91</v>
      </c>
      <c r="J433" s="156" t="s">
        <v>94</v>
      </c>
      <c r="K433" s="156" t="s">
        <v>276</v>
      </c>
      <c r="L433" s="156">
        <v>8</v>
      </c>
      <c r="M433" s="171">
        <v>935.52</v>
      </c>
      <c r="N433" s="156">
        <v>0</v>
      </c>
      <c r="O433" s="156">
        <v>8</v>
      </c>
      <c r="P433" s="156" t="s">
        <v>2507</v>
      </c>
      <c r="Q433" s="156" t="s">
        <v>2508</v>
      </c>
      <c r="R433" s="156">
        <v>8</v>
      </c>
      <c r="S433" s="171">
        <v>935.52</v>
      </c>
    </row>
    <row r="434" spans="1:19" x14ac:dyDescent="0.25">
      <c r="A434" s="155" t="s">
        <v>109</v>
      </c>
      <c r="B434" s="155" t="s">
        <v>607</v>
      </c>
      <c r="C434" s="155">
        <v>3131</v>
      </c>
      <c r="D434" s="155" t="s">
        <v>2903</v>
      </c>
      <c r="E434" s="155" t="s">
        <v>2904</v>
      </c>
      <c r="F434" s="155">
        <v>360115</v>
      </c>
      <c r="G434" s="155" t="s">
        <v>2663</v>
      </c>
      <c r="H434" s="155">
        <v>1</v>
      </c>
      <c r="I434" s="155" t="s">
        <v>91</v>
      </c>
      <c r="J434" s="155" t="s">
        <v>94</v>
      </c>
      <c r="K434" s="155"/>
      <c r="L434" s="155">
        <v>0</v>
      </c>
      <c r="M434" s="170">
        <v>0</v>
      </c>
      <c r="N434" s="155">
        <v>0</v>
      </c>
      <c r="O434" s="155">
        <v>0</v>
      </c>
      <c r="P434" s="155" t="s">
        <v>2424</v>
      </c>
      <c r="Q434" s="155" t="s">
        <v>2432</v>
      </c>
      <c r="R434" s="155">
        <v>8</v>
      </c>
      <c r="S434" s="170">
        <v>935.52</v>
      </c>
    </row>
    <row r="435" spans="1:19" x14ac:dyDescent="0.25">
      <c r="A435" s="156" t="s">
        <v>109</v>
      </c>
      <c r="B435" s="156" t="s">
        <v>607</v>
      </c>
      <c r="C435" s="156">
        <v>2213</v>
      </c>
      <c r="D435" s="156" t="s">
        <v>2905</v>
      </c>
      <c r="E435" s="156" t="s">
        <v>2906</v>
      </c>
      <c r="F435" s="156">
        <v>500908</v>
      </c>
      <c r="G435" s="156" t="s">
        <v>2262</v>
      </c>
      <c r="H435" s="156">
        <v>1</v>
      </c>
      <c r="I435" s="156" t="s">
        <v>94</v>
      </c>
      <c r="J435" s="156" t="s">
        <v>94</v>
      </c>
      <c r="K435" s="156"/>
      <c r="L435" s="156">
        <v>0</v>
      </c>
      <c r="M435" s="171">
        <v>0</v>
      </c>
      <c r="N435" s="156">
        <v>0</v>
      </c>
      <c r="O435" s="156">
        <v>0</v>
      </c>
      <c r="P435" s="156" t="s">
        <v>2876</v>
      </c>
      <c r="Q435" s="156" t="s">
        <v>2877</v>
      </c>
      <c r="R435" s="156">
        <v>8</v>
      </c>
      <c r="S435" s="171">
        <v>935.52</v>
      </c>
    </row>
    <row r="436" spans="1:19" x14ac:dyDescent="0.25">
      <c r="A436" s="155" t="s">
        <v>109</v>
      </c>
      <c r="B436" s="155" t="s">
        <v>607</v>
      </c>
      <c r="C436" s="155">
        <v>3300</v>
      </c>
      <c r="D436" s="155" t="s">
        <v>2907</v>
      </c>
      <c r="E436" s="155" t="s">
        <v>2908</v>
      </c>
      <c r="F436" s="155">
        <v>500901</v>
      </c>
      <c r="G436" s="155" t="s">
        <v>2262</v>
      </c>
      <c r="H436" s="155">
        <v>1</v>
      </c>
      <c r="I436" s="155" t="s">
        <v>94</v>
      </c>
      <c r="J436" s="155" t="s">
        <v>94</v>
      </c>
      <c r="K436" s="155"/>
      <c r="L436" s="155">
        <v>0</v>
      </c>
      <c r="M436" s="170">
        <v>0</v>
      </c>
      <c r="N436" s="155">
        <v>0</v>
      </c>
      <c r="O436" s="155">
        <v>0</v>
      </c>
      <c r="P436" s="155" t="s">
        <v>2533</v>
      </c>
      <c r="Q436" s="155" t="s">
        <v>2534</v>
      </c>
      <c r="R436" s="155">
        <v>8</v>
      </c>
      <c r="S436" s="170">
        <v>935.52</v>
      </c>
    </row>
    <row r="437" spans="1:19" x14ac:dyDescent="0.25">
      <c r="A437" s="156" t="s">
        <v>109</v>
      </c>
      <c r="B437" s="156" t="s">
        <v>607</v>
      </c>
      <c r="C437" s="156">
        <v>3000</v>
      </c>
      <c r="D437" s="156" t="s">
        <v>2909</v>
      </c>
      <c r="E437" s="156" t="s">
        <v>685</v>
      </c>
      <c r="F437" s="156">
        <v>360115</v>
      </c>
      <c r="G437" s="156" t="s">
        <v>2663</v>
      </c>
      <c r="H437" s="156">
        <v>1</v>
      </c>
      <c r="I437" s="156" t="s">
        <v>94</v>
      </c>
      <c r="J437" s="156" t="s">
        <v>94</v>
      </c>
      <c r="K437" s="156"/>
      <c r="L437" s="156">
        <v>0</v>
      </c>
      <c r="M437" s="171">
        <v>0</v>
      </c>
      <c r="N437" s="156">
        <v>0</v>
      </c>
      <c r="O437" s="156">
        <v>0</v>
      </c>
      <c r="P437" s="156" t="s">
        <v>2424</v>
      </c>
      <c r="Q437" s="156" t="s">
        <v>2432</v>
      </c>
      <c r="R437" s="156">
        <v>8</v>
      </c>
      <c r="S437" s="171">
        <v>935.52</v>
      </c>
    </row>
    <row r="438" spans="1:19" x14ac:dyDescent="0.25">
      <c r="A438" s="155" t="s">
        <v>109</v>
      </c>
      <c r="B438" s="155" t="s">
        <v>607</v>
      </c>
      <c r="C438" s="155">
        <v>4114</v>
      </c>
      <c r="D438" s="155" t="s">
        <v>2910</v>
      </c>
      <c r="E438" s="155" t="s">
        <v>2911</v>
      </c>
      <c r="F438" s="155">
        <v>360115</v>
      </c>
      <c r="G438" s="155" t="s">
        <v>2663</v>
      </c>
      <c r="H438" s="155">
        <v>1</v>
      </c>
      <c r="I438" s="155" t="s">
        <v>91</v>
      </c>
      <c r="J438" s="155" t="s">
        <v>94</v>
      </c>
      <c r="K438" s="155"/>
      <c r="L438" s="155">
        <v>0</v>
      </c>
      <c r="M438" s="170">
        <v>0</v>
      </c>
      <c r="N438" s="155">
        <v>0</v>
      </c>
      <c r="O438" s="155">
        <v>0</v>
      </c>
      <c r="P438" s="155" t="s">
        <v>2424</v>
      </c>
      <c r="Q438" s="155" t="s">
        <v>2432</v>
      </c>
      <c r="R438" s="155">
        <v>8</v>
      </c>
      <c r="S438" s="170">
        <v>935.52</v>
      </c>
    </row>
    <row r="439" spans="1:19" x14ac:dyDescent="0.25">
      <c r="A439" s="156" t="s">
        <v>109</v>
      </c>
      <c r="B439" s="156" t="s">
        <v>867</v>
      </c>
      <c r="C439" s="156">
        <v>4710</v>
      </c>
      <c r="D439" s="156" t="s">
        <v>2912</v>
      </c>
      <c r="E439" s="156" t="s">
        <v>2913</v>
      </c>
      <c r="F439" s="156">
        <v>451001</v>
      </c>
      <c r="G439" s="156" t="s">
        <v>2282</v>
      </c>
      <c r="H439" s="156">
        <v>1</v>
      </c>
      <c r="I439" s="156" t="s">
        <v>94</v>
      </c>
      <c r="J439" s="156" t="s">
        <v>94</v>
      </c>
      <c r="K439" s="156"/>
      <c r="L439" s="156">
        <v>0</v>
      </c>
      <c r="M439" s="171">
        <v>0</v>
      </c>
      <c r="N439" s="156">
        <v>0</v>
      </c>
      <c r="O439" s="156">
        <v>0</v>
      </c>
      <c r="P439" s="156" t="s">
        <v>2466</v>
      </c>
      <c r="Q439" s="156" t="s">
        <v>2465</v>
      </c>
      <c r="R439" s="156">
        <v>8</v>
      </c>
      <c r="S439" s="171">
        <v>935.52</v>
      </c>
    </row>
    <row r="440" spans="1:19" x14ac:dyDescent="0.25">
      <c r="A440" s="155" t="s">
        <v>109</v>
      </c>
      <c r="B440" s="155" t="s">
        <v>1596</v>
      </c>
      <c r="C440" s="155" t="s">
        <v>1597</v>
      </c>
      <c r="D440" s="155" t="s">
        <v>2914</v>
      </c>
      <c r="E440" s="155" t="s">
        <v>1599</v>
      </c>
      <c r="F440" s="155">
        <v>240199</v>
      </c>
      <c r="G440" s="155" t="s">
        <v>2538</v>
      </c>
      <c r="H440" s="155">
        <v>0</v>
      </c>
      <c r="I440" s="155" t="s">
        <v>94</v>
      </c>
      <c r="J440" s="155" t="s">
        <v>94</v>
      </c>
      <c r="K440" s="155" t="s">
        <v>276</v>
      </c>
      <c r="L440" s="155">
        <v>8</v>
      </c>
      <c r="M440" s="170">
        <v>935.52</v>
      </c>
      <c r="N440" s="155">
        <v>0</v>
      </c>
      <c r="O440" s="155">
        <v>8</v>
      </c>
      <c r="P440" s="155" t="s">
        <v>2915</v>
      </c>
      <c r="Q440" s="155" t="s">
        <v>2465</v>
      </c>
      <c r="R440" s="155">
        <v>8</v>
      </c>
      <c r="S440" s="170">
        <v>935.52</v>
      </c>
    </row>
    <row r="441" spans="1:19" x14ac:dyDescent="0.25">
      <c r="A441" s="156" t="s">
        <v>109</v>
      </c>
      <c r="B441" s="156" t="s">
        <v>1600</v>
      </c>
      <c r="C441" s="156">
        <v>312</v>
      </c>
      <c r="D441" s="156" t="s">
        <v>2916</v>
      </c>
      <c r="E441" s="156" t="s">
        <v>1612</v>
      </c>
      <c r="F441" s="156">
        <v>320108</v>
      </c>
      <c r="G441" s="156" t="s">
        <v>2917</v>
      </c>
      <c r="H441" s="156">
        <v>0</v>
      </c>
      <c r="I441" s="156" t="s">
        <v>94</v>
      </c>
      <c r="J441" s="156" t="s">
        <v>94</v>
      </c>
      <c r="K441" s="156"/>
      <c r="L441" s="156">
        <v>0</v>
      </c>
      <c r="M441" s="171">
        <v>0</v>
      </c>
      <c r="N441" s="156">
        <v>0</v>
      </c>
      <c r="O441" s="156">
        <v>0</v>
      </c>
      <c r="P441" s="156" t="s">
        <v>2918</v>
      </c>
      <c r="Q441" s="156" t="s">
        <v>2919</v>
      </c>
      <c r="R441" s="156">
        <v>8</v>
      </c>
      <c r="S441" s="171">
        <v>935.52</v>
      </c>
    </row>
    <row r="442" spans="1:19" x14ac:dyDescent="0.25">
      <c r="A442" s="155" t="s">
        <v>109</v>
      </c>
      <c r="B442" s="155" t="s">
        <v>353</v>
      </c>
      <c r="C442" s="155">
        <v>4760</v>
      </c>
      <c r="D442" s="155" t="s">
        <v>2920</v>
      </c>
      <c r="E442" s="155" t="s">
        <v>451</v>
      </c>
      <c r="F442" s="155">
        <v>260101</v>
      </c>
      <c r="G442" s="155" t="s">
        <v>105</v>
      </c>
      <c r="H442" s="155">
        <v>1</v>
      </c>
      <c r="I442" s="155" t="s">
        <v>94</v>
      </c>
      <c r="J442" s="155" t="s">
        <v>94</v>
      </c>
      <c r="K442" s="155"/>
      <c r="L442" s="155">
        <v>0</v>
      </c>
      <c r="M442" s="170">
        <v>0</v>
      </c>
      <c r="N442" s="155">
        <v>0</v>
      </c>
      <c r="O442" s="155">
        <v>0</v>
      </c>
      <c r="P442" s="155" t="s">
        <v>2560</v>
      </c>
      <c r="Q442" s="155" t="s">
        <v>2561</v>
      </c>
      <c r="R442" s="155">
        <v>8</v>
      </c>
      <c r="S442" s="170">
        <v>935.52</v>
      </c>
    </row>
    <row r="443" spans="1:19" x14ac:dyDescent="0.25">
      <c r="A443" s="156" t="s">
        <v>109</v>
      </c>
      <c r="B443" s="156" t="s">
        <v>620</v>
      </c>
      <c r="C443" s="156">
        <v>2202</v>
      </c>
      <c r="D443" s="156" t="s">
        <v>2835</v>
      </c>
      <c r="E443" s="156" t="s">
        <v>623</v>
      </c>
      <c r="F443" s="156">
        <v>30104</v>
      </c>
      <c r="G443" s="156" t="s">
        <v>2330</v>
      </c>
      <c r="H443" s="156" t="s">
        <v>1265</v>
      </c>
      <c r="I443" s="156" t="s">
        <v>91</v>
      </c>
      <c r="J443" s="156" t="s">
        <v>91</v>
      </c>
      <c r="K443" s="156" t="s">
        <v>276</v>
      </c>
      <c r="L443" s="156">
        <v>8</v>
      </c>
      <c r="M443" s="171">
        <v>935.52</v>
      </c>
      <c r="N443" s="156">
        <v>0</v>
      </c>
      <c r="O443" s="156">
        <v>8</v>
      </c>
      <c r="P443" s="156"/>
      <c r="Q443" s="156"/>
      <c r="R443" s="156">
        <v>8</v>
      </c>
      <c r="S443" s="171">
        <v>935.52</v>
      </c>
    </row>
    <row r="444" spans="1:19" x14ac:dyDescent="0.25">
      <c r="A444" s="155" t="s">
        <v>109</v>
      </c>
      <c r="B444" s="155" t="s">
        <v>270</v>
      </c>
      <c r="C444" s="155">
        <v>1101</v>
      </c>
      <c r="D444" s="155" t="s">
        <v>113</v>
      </c>
      <c r="E444" s="155" t="s">
        <v>178</v>
      </c>
      <c r="F444" s="155">
        <v>420101</v>
      </c>
      <c r="G444" s="155" t="s">
        <v>114</v>
      </c>
      <c r="H444" s="155" t="s">
        <v>1244</v>
      </c>
      <c r="I444" s="155" t="s">
        <v>91</v>
      </c>
      <c r="J444" s="155" t="s">
        <v>91</v>
      </c>
      <c r="K444" s="155" t="s">
        <v>276</v>
      </c>
      <c r="L444" s="155">
        <v>8</v>
      </c>
      <c r="M444" s="170">
        <v>935.52</v>
      </c>
      <c r="N444" s="155">
        <v>0</v>
      </c>
      <c r="O444" s="155">
        <v>8</v>
      </c>
      <c r="P444" s="155"/>
      <c r="Q444" s="155"/>
      <c r="R444" s="155">
        <v>8</v>
      </c>
      <c r="S444" s="170">
        <v>935.52</v>
      </c>
    </row>
    <row r="445" spans="1:19" x14ac:dyDescent="0.25">
      <c r="A445" s="156" t="s">
        <v>109</v>
      </c>
      <c r="B445" s="156" t="s">
        <v>347</v>
      </c>
      <c r="C445" s="156">
        <v>1102</v>
      </c>
      <c r="D445" s="156" t="s">
        <v>2563</v>
      </c>
      <c r="E445" s="156" t="s">
        <v>421</v>
      </c>
      <c r="F445" s="156">
        <v>231301</v>
      </c>
      <c r="G445" s="156" t="s">
        <v>119</v>
      </c>
      <c r="H445" s="156">
        <v>19</v>
      </c>
      <c r="I445" s="156" t="s">
        <v>94</v>
      </c>
      <c r="J445" s="156" t="s">
        <v>94</v>
      </c>
      <c r="K445" s="156" t="s">
        <v>276</v>
      </c>
      <c r="L445" s="156">
        <v>8</v>
      </c>
      <c r="M445" s="171">
        <v>935.52</v>
      </c>
      <c r="N445" s="156">
        <v>0</v>
      </c>
      <c r="O445" s="156">
        <v>8</v>
      </c>
      <c r="P445" s="156" t="s">
        <v>2725</v>
      </c>
      <c r="Q445" s="156" t="s">
        <v>2726</v>
      </c>
      <c r="R445" s="156">
        <v>8</v>
      </c>
      <c r="S445" s="171">
        <v>935.52</v>
      </c>
    </row>
    <row r="446" spans="1:19" x14ac:dyDescent="0.25">
      <c r="A446" s="155" t="s">
        <v>109</v>
      </c>
      <c r="B446" s="155" t="s">
        <v>1743</v>
      </c>
      <c r="C446" s="155">
        <v>3260</v>
      </c>
      <c r="D446" s="155" t="s">
        <v>2720</v>
      </c>
      <c r="E446" s="155" t="s">
        <v>2721</v>
      </c>
      <c r="F446" s="155">
        <v>310505</v>
      </c>
      <c r="G446" s="155" t="s">
        <v>2289</v>
      </c>
      <c r="H446" s="155">
        <v>2</v>
      </c>
      <c r="I446" s="155" t="s">
        <v>94</v>
      </c>
      <c r="J446" s="155" t="s">
        <v>94</v>
      </c>
      <c r="K446" s="155"/>
      <c r="L446" s="155">
        <v>0</v>
      </c>
      <c r="M446" s="170">
        <v>0</v>
      </c>
      <c r="N446" s="155">
        <v>0</v>
      </c>
      <c r="O446" s="155">
        <v>0</v>
      </c>
      <c r="P446" s="155" t="s">
        <v>2722</v>
      </c>
      <c r="Q446" s="155" t="s">
        <v>2551</v>
      </c>
      <c r="R446" s="155">
        <v>7</v>
      </c>
      <c r="S446" s="170">
        <v>818.57999999999993</v>
      </c>
    </row>
    <row r="447" spans="1:19" x14ac:dyDescent="0.25">
      <c r="A447" s="156" t="s">
        <v>109</v>
      </c>
      <c r="B447" s="156" t="s">
        <v>353</v>
      </c>
      <c r="C447" s="156">
        <v>4350</v>
      </c>
      <c r="D447" s="156" t="s">
        <v>2921</v>
      </c>
      <c r="E447" s="156" t="s">
        <v>2922</v>
      </c>
      <c r="F447" s="156">
        <v>260101</v>
      </c>
      <c r="G447" s="156" t="s">
        <v>105</v>
      </c>
      <c r="H447" s="156">
        <v>1</v>
      </c>
      <c r="I447" s="156" t="s">
        <v>94</v>
      </c>
      <c r="J447" s="156" t="s">
        <v>94</v>
      </c>
      <c r="K447" s="156"/>
      <c r="L447" s="156">
        <v>0</v>
      </c>
      <c r="M447" s="171">
        <v>0</v>
      </c>
      <c r="N447" s="156">
        <v>0</v>
      </c>
      <c r="O447" s="156">
        <v>0</v>
      </c>
      <c r="P447" s="156" t="s">
        <v>2560</v>
      </c>
      <c r="Q447" s="156" t="s">
        <v>2561</v>
      </c>
      <c r="R447" s="156">
        <v>7</v>
      </c>
      <c r="S447" s="171">
        <v>818.57999999999993</v>
      </c>
    </row>
    <row r="448" spans="1:19" x14ac:dyDescent="0.25">
      <c r="A448" s="155" t="s">
        <v>109</v>
      </c>
      <c r="B448" s="155" t="s">
        <v>265</v>
      </c>
      <c r="C448" s="155" t="s">
        <v>2764</v>
      </c>
      <c r="D448" s="155" t="s">
        <v>2765</v>
      </c>
      <c r="E448" s="155" t="s">
        <v>2766</v>
      </c>
      <c r="F448" s="155">
        <v>513810</v>
      </c>
      <c r="G448" s="155" t="s">
        <v>2320</v>
      </c>
      <c r="H448" s="155">
        <v>3</v>
      </c>
      <c r="I448" s="155" t="s">
        <v>94</v>
      </c>
      <c r="J448" s="155" t="s">
        <v>94</v>
      </c>
      <c r="K448" s="155" t="s">
        <v>2494</v>
      </c>
      <c r="L448" s="155">
        <v>0</v>
      </c>
      <c r="M448" s="170">
        <v>0</v>
      </c>
      <c r="N448" s="155">
        <v>0</v>
      </c>
      <c r="O448" s="155">
        <v>0</v>
      </c>
      <c r="P448" s="155" t="s">
        <v>2358</v>
      </c>
      <c r="Q448" s="155" t="s">
        <v>2359</v>
      </c>
      <c r="R448" s="155">
        <v>7</v>
      </c>
      <c r="S448" s="170">
        <v>818.57999999999993</v>
      </c>
    </row>
    <row r="449" spans="1:19" x14ac:dyDescent="0.25">
      <c r="A449" s="156" t="s">
        <v>109</v>
      </c>
      <c r="B449" s="156" t="s">
        <v>265</v>
      </c>
      <c r="C449" s="156" t="s">
        <v>2764</v>
      </c>
      <c r="D449" s="156" t="s">
        <v>2765</v>
      </c>
      <c r="E449" s="156" t="s">
        <v>2766</v>
      </c>
      <c r="F449" s="156">
        <v>513810</v>
      </c>
      <c r="G449" s="156" t="s">
        <v>2320</v>
      </c>
      <c r="H449" s="156">
        <v>4</v>
      </c>
      <c r="I449" s="156" t="s">
        <v>94</v>
      </c>
      <c r="J449" s="156" t="s">
        <v>94</v>
      </c>
      <c r="K449" s="156" t="s">
        <v>2494</v>
      </c>
      <c r="L449" s="156">
        <v>0</v>
      </c>
      <c r="M449" s="171">
        <v>0</v>
      </c>
      <c r="N449" s="156">
        <v>0</v>
      </c>
      <c r="O449" s="156">
        <v>0</v>
      </c>
      <c r="P449" s="156" t="s">
        <v>2358</v>
      </c>
      <c r="Q449" s="156" t="s">
        <v>2359</v>
      </c>
      <c r="R449" s="156">
        <v>7</v>
      </c>
      <c r="S449" s="171">
        <v>818.57999999999993</v>
      </c>
    </row>
    <row r="450" spans="1:19" x14ac:dyDescent="0.25">
      <c r="A450" s="155" t="s">
        <v>109</v>
      </c>
      <c r="B450" s="155" t="s">
        <v>265</v>
      </c>
      <c r="C450" s="155">
        <v>4900</v>
      </c>
      <c r="D450" s="155" t="s">
        <v>2923</v>
      </c>
      <c r="E450" s="155" t="s">
        <v>846</v>
      </c>
      <c r="F450" s="155">
        <v>513801</v>
      </c>
      <c r="G450" s="155" t="s">
        <v>2320</v>
      </c>
      <c r="H450" s="155">
        <v>1</v>
      </c>
      <c r="I450" s="155" t="s">
        <v>94</v>
      </c>
      <c r="J450" s="155" t="s">
        <v>94</v>
      </c>
      <c r="K450" s="155"/>
      <c r="L450" s="155">
        <v>0</v>
      </c>
      <c r="M450" s="170">
        <v>0</v>
      </c>
      <c r="N450" s="155">
        <v>0</v>
      </c>
      <c r="O450" s="155">
        <v>0</v>
      </c>
      <c r="P450" s="155" t="s">
        <v>2924</v>
      </c>
      <c r="Q450" s="155" t="s">
        <v>2925</v>
      </c>
      <c r="R450" s="155">
        <v>7</v>
      </c>
      <c r="S450" s="170">
        <v>818.57999999999993</v>
      </c>
    </row>
    <row r="451" spans="1:19" x14ac:dyDescent="0.25">
      <c r="A451" s="156" t="s">
        <v>109</v>
      </c>
      <c r="B451" s="156" t="s">
        <v>270</v>
      </c>
      <c r="C451" s="156">
        <v>4402</v>
      </c>
      <c r="D451" s="156" t="s">
        <v>2926</v>
      </c>
      <c r="E451" s="156" t="s">
        <v>2927</v>
      </c>
      <c r="F451" s="156">
        <v>420101</v>
      </c>
      <c r="G451" s="156" t="s">
        <v>114</v>
      </c>
      <c r="H451" s="156">
        <v>1</v>
      </c>
      <c r="I451" s="156" t="s">
        <v>94</v>
      </c>
      <c r="J451" s="156" t="s">
        <v>94</v>
      </c>
      <c r="K451" s="156"/>
      <c r="L451" s="156">
        <v>0</v>
      </c>
      <c r="M451" s="171">
        <v>0</v>
      </c>
      <c r="N451" s="156">
        <v>0</v>
      </c>
      <c r="O451" s="156">
        <v>0</v>
      </c>
      <c r="P451" s="156" t="s">
        <v>2309</v>
      </c>
      <c r="Q451" s="156" t="s">
        <v>2310</v>
      </c>
      <c r="R451" s="156">
        <v>7</v>
      </c>
      <c r="S451" s="171">
        <v>818.57999999999993</v>
      </c>
    </row>
    <row r="452" spans="1:19" x14ac:dyDescent="0.25">
      <c r="A452" s="155" t="s">
        <v>109</v>
      </c>
      <c r="B452" s="155" t="s">
        <v>265</v>
      </c>
      <c r="C452" s="155">
        <v>6407</v>
      </c>
      <c r="D452" s="155" t="s">
        <v>2928</v>
      </c>
      <c r="E452" s="155" t="s">
        <v>547</v>
      </c>
      <c r="F452" s="155">
        <v>513801</v>
      </c>
      <c r="G452" s="155" t="s">
        <v>2320</v>
      </c>
      <c r="H452" s="155" t="s">
        <v>269</v>
      </c>
      <c r="I452" s="155" t="s">
        <v>91</v>
      </c>
      <c r="J452" s="155" t="s">
        <v>94</v>
      </c>
      <c r="K452" s="155"/>
      <c r="L452" s="155">
        <v>0</v>
      </c>
      <c r="M452" s="170">
        <v>0</v>
      </c>
      <c r="N452" s="155">
        <v>0</v>
      </c>
      <c r="O452" s="155">
        <v>0</v>
      </c>
      <c r="P452" s="155" t="s">
        <v>2929</v>
      </c>
      <c r="Q452" s="155" t="s">
        <v>2367</v>
      </c>
      <c r="R452" s="155">
        <v>7</v>
      </c>
      <c r="S452" s="170">
        <v>818.57999999999993</v>
      </c>
    </row>
    <row r="453" spans="1:19" x14ac:dyDescent="0.25">
      <c r="A453" s="156" t="s">
        <v>109</v>
      </c>
      <c r="B453" s="156" t="s">
        <v>265</v>
      </c>
      <c r="C453" s="156">
        <v>6407</v>
      </c>
      <c r="D453" s="156" t="s">
        <v>2928</v>
      </c>
      <c r="E453" s="156" t="s">
        <v>547</v>
      </c>
      <c r="F453" s="156">
        <v>513801</v>
      </c>
      <c r="G453" s="156" t="s">
        <v>2320</v>
      </c>
      <c r="H453" s="156" t="s">
        <v>520</v>
      </c>
      <c r="I453" s="156" t="s">
        <v>91</v>
      </c>
      <c r="J453" s="156" t="s">
        <v>94</v>
      </c>
      <c r="K453" s="156"/>
      <c r="L453" s="156">
        <v>0</v>
      </c>
      <c r="M453" s="171">
        <v>0</v>
      </c>
      <c r="N453" s="156">
        <v>0</v>
      </c>
      <c r="O453" s="156">
        <v>0</v>
      </c>
      <c r="P453" s="156" t="s">
        <v>2855</v>
      </c>
      <c r="Q453" s="156" t="s">
        <v>2856</v>
      </c>
      <c r="R453" s="156">
        <v>7</v>
      </c>
      <c r="S453" s="171">
        <v>818.57999999999993</v>
      </c>
    </row>
    <row r="454" spans="1:19" x14ac:dyDescent="0.25">
      <c r="A454" s="155" t="s">
        <v>109</v>
      </c>
      <c r="B454" s="155" t="s">
        <v>347</v>
      </c>
      <c r="C454" s="155">
        <v>3230</v>
      </c>
      <c r="D454" s="155" t="s">
        <v>2930</v>
      </c>
      <c r="E454" s="155" t="s">
        <v>2931</v>
      </c>
      <c r="F454" s="155">
        <v>231302</v>
      </c>
      <c r="G454" s="155" t="s">
        <v>119</v>
      </c>
      <c r="H454" s="155">
        <v>1</v>
      </c>
      <c r="I454" s="155" t="s">
        <v>94</v>
      </c>
      <c r="J454" s="155" t="s">
        <v>94</v>
      </c>
      <c r="K454" s="155"/>
      <c r="L454" s="155">
        <v>0</v>
      </c>
      <c r="M454" s="170">
        <v>0</v>
      </c>
      <c r="N454" s="155">
        <v>0</v>
      </c>
      <c r="O454" s="155">
        <v>0</v>
      </c>
      <c r="P454" s="155" t="s">
        <v>2678</v>
      </c>
      <c r="Q454" s="155" t="s">
        <v>2679</v>
      </c>
      <c r="R454" s="155">
        <v>7</v>
      </c>
      <c r="S454" s="170">
        <v>818.57999999999993</v>
      </c>
    </row>
    <row r="455" spans="1:19" x14ac:dyDescent="0.25">
      <c r="A455" s="156" t="s">
        <v>109</v>
      </c>
      <c r="B455" s="156" t="s">
        <v>347</v>
      </c>
      <c r="C455" s="156">
        <v>3220</v>
      </c>
      <c r="D455" s="156" t="s">
        <v>2932</v>
      </c>
      <c r="E455" s="156" t="s">
        <v>2933</v>
      </c>
      <c r="F455" s="156">
        <v>239999</v>
      </c>
      <c r="G455" s="156" t="s">
        <v>119</v>
      </c>
      <c r="H455" s="156">
        <v>1</v>
      </c>
      <c r="I455" s="156" t="s">
        <v>94</v>
      </c>
      <c r="J455" s="156" t="s">
        <v>94</v>
      </c>
      <c r="K455" s="156" t="s">
        <v>276</v>
      </c>
      <c r="L455" s="156">
        <v>7</v>
      </c>
      <c r="M455" s="171">
        <v>818.57999999999993</v>
      </c>
      <c r="N455" s="156">
        <v>0</v>
      </c>
      <c r="O455" s="156">
        <v>7</v>
      </c>
      <c r="P455" s="156" t="s">
        <v>2883</v>
      </c>
      <c r="Q455" s="156" t="s">
        <v>2884</v>
      </c>
      <c r="R455" s="156">
        <v>7</v>
      </c>
      <c r="S455" s="171">
        <v>818.57999999999993</v>
      </c>
    </row>
    <row r="456" spans="1:19" x14ac:dyDescent="0.25">
      <c r="A456" s="155" t="s">
        <v>109</v>
      </c>
      <c r="B456" s="155" t="s">
        <v>347</v>
      </c>
      <c r="C456" s="155">
        <v>6260</v>
      </c>
      <c r="D456" s="155" t="s">
        <v>2934</v>
      </c>
      <c r="E456" s="155" t="s">
        <v>2935</v>
      </c>
      <c r="F456" s="155">
        <v>230101</v>
      </c>
      <c r="G456" s="155" t="s">
        <v>119</v>
      </c>
      <c r="H456" s="155">
        <v>1</v>
      </c>
      <c r="I456" s="155" t="s">
        <v>94</v>
      </c>
      <c r="J456" s="155" t="s">
        <v>94</v>
      </c>
      <c r="K456" s="155"/>
      <c r="L456" s="155">
        <v>0</v>
      </c>
      <c r="M456" s="170">
        <v>0</v>
      </c>
      <c r="N456" s="155">
        <v>0</v>
      </c>
      <c r="O456" s="155">
        <v>0</v>
      </c>
      <c r="P456" s="155" t="s">
        <v>2654</v>
      </c>
      <c r="Q456" s="155" t="s">
        <v>2655</v>
      </c>
      <c r="R456" s="155">
        <v>7</v>
      </c>
      <c r="S456" s="170">
        <v>818.57999999999993</v>
      </c>
    </row>
    <row r="457" spans="1:19" x14ac:dyDescent="0.25">
      <c r="A457" s="156" t="s">
        <v>109</v>
      </c>
      <c r="B457" s="156" t="s">
        <v>722</v>
      </c>
      <c r="C457" s="156">
        <v>6720</v>
      </c>
      <c r="D457" s="156" t="s">
        <v>2936</v>
      </c>
      <c r="E457" s="156" t="s">
        <v>2937</v>
      </c>
      <c r="F457" s="156">
        <v>110101</v>
      </c>
      <c r="G457" s="156" t="s">
        <v>2387</v>
      </c>
      <c r="H457" s="156">
        <v>1</v>
      </c>
      <c r="I457" s="156" t="s">
        <v>91</v>
      </c>
      <c r="J457" s="156" t="s">
        <v>94</v>
      </c>
      <c r="K457" s="156"/>
      <c r="L457" s="156">
        <v>0</v>
      </c>
      <c r="M457" s="171">
        <v>0</v>
      </c>
      <c r="N457" s="156">
        <v>0</v>
      </c>
      <c r="O457" s="156">
        <v>0</v>
      </c>
      <c r="P457" s="156" t="s">
        <v>2938</v>
      </c>
      <c r="Q457" s="156" t="s">
        <v>2939</v>
      </c>
      <c r="R457" s="156">
        <v>7</v>
      </c>
      <c r="S457" s="171">
        <v>818.57999999999993</v>
      </c>
    </row>
    <row r="458" spans="1:19" x14ac:dyDescent="0.25">
      <c r="A458" s="155" t="s">
        <v>109</v>
      </c>
      <c r="B458" s="155" t="s">
        <v>265</v>
      </c>
      <c r="C458" s="155">
        <v>6425</v>
      </c>
      <c r="D458" s="155" t="s">
        <v>2889</v>
      </c>
      <c r="E458" s="155" t="s">
        <v>2890</v>
      </c>
      <c r="F458" s="155">
        <v>513817</v>
      </c>
      <c r="G458" s="155" t="s">
        <v>2320</v>
      </c>
      <c r="H458" s="155" t="s">
        <v>599</v>
      </c>
      <c r="I458" s="155" t="s">
        <v>94</v>
      </c>
      <c r="J458" s="155" t="s">
        <v>94</v>
      </c>
      <c r="K458" s="155"/>
      <c r="L458" s="155">
        <v>0</v>
      </c>
      <c r="M458" s="170">
        <v>0</v>
      </c>
      <c r="N458" s="155">
        <v>0</v>
      </c>
      <c r="O458" s="155">
        <v>0</v>
      </c>
      <c r="P458" s="155" t="s">
        <v>2891</v>
      </c>
      <c r="Q458" s="155" t="s">
        <v>2429</v>
      </c>
      <c r="R458" s="155">
        <v>7</v>
      </c>
      <c r="S458" s="170">
        <v>818.57999999999993</v>
      </c>
    </row>
    <row r="459" spans="1:19" x14ac:dyDescent="0.25">
      <c r="A459" s="156" t="s">
        <v>109</v>
      </c>
      <c r="B459" s="156" t="s">
        <v>1196</v>
      </c>
      <c r="C459" s="156">
        <v>3002</v>
      </c>
      <c r="D459" s="156" t="s">
        <v>2311</v>
      </c>
      <c r="E459" s="156" t="s">
        <v>2312</v>
      </c>
      <c r="F459" s="156">
        <v>270101</v>
      </c>
      <c r="G459" s="156" t="s">
        <v>2313</v>
      </c>
      <c r="H459" s="156">
        <v>1</v>
      </c>
      <c r="I459" s="156" t="s">
        <v>94</v>
      </c>
      <c r="J459" s="156" t="s">
        <v>94</v>
      </c>
      <c r="K459" s="156"/>
      <c r="L459" s="156">
        <v>0</v>
      </c>
      <c r="M459" s="171">
        <v>0</v>
      </c>
      <c r="N459" s="156">
        <v>0</v>
      </c>
      <c r="O459" s="156">
        <v>0</v>
      </c>
      <c r="P459" s="156" t="s">
        <v>2314</v>
      </c>
      <c r="Q459" s="156" t="s">
        <v>2315</v>
      </c>
      <c r="R459" s="156">
        <v>7</v>
      </c>
      <c r="S459" s="171">
        <v>818.57999999999993</v>
      </c>
    </row>
    <row r="460" spans="1:19" x14ac:dyDescent="0.25">
      <c r="A460" s="155" t="s">
        <v>109</v>
      </c>
      <c r="B460" s="155" t="s">
        <v>1196</v>
      </c>
      <c r="C460" s="155">
        <v>997</v>
      </c>
      <c r="D460" s="155" t="s">
        <v>2940</v>
      </c>
      <c r="E460" s="155" t="s">
        <v>1221</v>
      </c>
      <c r="F460" s="155">
        <v>320104</v>
      </c>
      <c r="G460" s="155" t="s">
        <v>2917</v>
      </c>
      <c r="H460" s="155">
        <v>2</v>
      </c>
      <c r="I460" s="155" t="s">
        <v>94</v>
      </c>
      <c r="J460" s="155" t="s">
        <v>94</v>
      </c>
      <c r="K460" s="155"/>
      <c r="L460" s="155">
        <v>0</v>
      </c>
      <c r="M460" s="170">
        <v>0</v>
      </c>
      <c r="N460" s="155">
        <v>0</v>
      </c>
      <c r="O460" s="155">
        <v>0</v>
      </c>
      <c r="P460" s="155" t="s">
        <v>2314</v>
      </c>
      <c r="Q460" s="155" t="s">
        <v>2315</v>
      </c>
      <c r="R460" s="155">
        <v>7</v>
      </c>
      <c r="S460" s="170">
        <v>818.57999999999993</v>
      </c>
    </row>
    <row r="461" spans="1:19" x14ac:dyDescent="0.25">
      <c r="A461" s="156" t="s">
        <v>109</v>
      </c>
      <c r="B461" s="156" t="s">
        <v>887</v>
      </c>
      <c r="C461" s="156">
        <v>3230</v>
      </c>
      <c r="D461" s="156" t="s">
        <v>2941</v>
      </c>
      <c r="E461" s="156" t="s">
        <v>2942</v>
      </c>
      <c r="F461" s="156">
        <v>131314</v>
      </c>
      <c r="G461" s="156" t="s">
        <v>2259</v>
      </c>
      <c r="H461" s="156">
        <v>1</v>
      </c>
      <c r="I461" s="156" t="s">
        <v>94</v>
      </c>
      <c r="J461" s="156" t="s">
        <v>94</v>
      </c>
      <c r="K461" s="156"/>
      <c r="L461" s="156">
        <v>0</v>
      </c>
      <c r="M461" s="171">
        <v>0</v>
      </c>
      <c r="N461" s="156">
        <v>0</v>
      </c>
      <c r="O461" s="156">
        <v>0</v>
      </c>
      <c r="P461" s="156" t="s">
        <v>2531</v>
      </c>
      <c r="Q461" s="156" t="s">
        <v>2437</v>
      </c>
      <c r="R461" s="156">
        <v>7</v>
      </c>
      <c r="S461" s="171">
        <v>818.57999999999993</v>
      </c>
    </row>
    <row r="462" spans="1:19" x14ac:dyDescent="0.25">
      <c r="A462" s="155" t="s">
        <v>109</v>
      </c>
      <c r="B462" s="155" t="s">
        <v>559</v>
      </c>
      <c r="C462" s="155" t="s">
        <v>921</v>
      </c>
      <c r="D462" s="155" t="s">
        <v>2862</v>
      </c>
      <c r="E462" s="155" t="s">
        <v>923</v>
      </c>
      <c r="F462" s="155">
        <v>400501</v>
      </c>
      <c r="G462" s="155" t="s">
        <v>2400</v>
      </c>
      <c r="H462" s="155">
        <v>1</v>
      </c>
      <c r="I462" s="155" t="s">
        <v>94</v>
      </c>
      <c r="J462" s="155" t="s">
        <v>94</v>
      </c>
      <c r="K462" s="155"/>
      <c r="L462" s="155">
        <v>0</v>
      </c>
      <c r="M462" s="170">
        <v>0</v>
      </c>
      <c r="N462" s="155">
        <v>0</v>
      </c>
      <c r="O462" s="155">
        <v>0</v>
      </c>
      <c r="P462" s="155" t="s">
        <v>2610</v>
      </c>
      <c r="Q462" s="155" t="s">
        <v>2611</v>
      </c>
      <c r="R462" s="155">
        <v>7</v>
      </c>
      <c r="S462" s="170">
        <v>818.57999999999993</v>
      </c>
    </row>
    <row r="463" spans="1:19" x14ac:dyDescent="0.25">
      <c r="A463" s="156" t="s">
        <v>109</v>
      </c>
      <c r="B463" s="156" t="s">
        <v>726</v>
      </c>
      <c r="C463" s="156">
        <v>2500</v>
      </c>
      <c r="D463" s="156" t="s">
        <v>2746</v>
      </c>
      <c r="E463" s="156" t="s">
        <v>2747</v>
      </c>
      <c r="F463" s="156">
        <v>110701</v>
      </c>
      <c r="G463" s="156" t="s">
        <v>2387</v>
      </c>
      <c r="H463" s="156">
        <v>2</v>
      </c>
      <c r="I463" s="156" t="s">
        <v>91</v>
      </c>
      <c r="J463" s="156" t="s">
        <v>94</v>
      </c>
      <c r="K463" s="156"/>
      <c r="L463" s="156">
        <v>0</v>
      </c>
      <c r="M463" s="171">
        <v>0</v>
      </c>
      <c r="N463" s="156">
        <v>0</v>
      </c>
      <c r="O463" s="156">
        <v>0</v>
      </c>
      <c r="P463" s="156" t="s">
        <v>2398</v>
      </c>
      <c r="Q463" s="156" t="s">
        <v>2406</v>
      </c>
      <c r="R463" s="156">
        <v>7</v>
      </c>
      <c r="S463" s="171">
        <v>818.57999999999993</v>
      </c>
    </row>
    <row r="464" spans="1:19" x14ac:dyDescent="0.25">
      <c r="A464" s="155" t="s">
        <v>109</v>
      </c>
      <c r="B464" s="155" t="s">
        <v>607</v>
      </c>
      <c r="C464" s="155">
        <v>2214</v>
      </c>
      <c r="D464" s="155" t="s">
        <v>2943</v>
      </c>
      <c r="E464" s="155" t="s">
        <v>2944</v>
      </c>
      <c r="F464" s="155">
        <v>500908</v>
      </c>
      <c r="G464" s="155" t="s">
        <v>2262</v>
      </c>
      <c r="H464" s="155">
        <v>1</v>
      </c>
      <c r="I464" s="155" t="s">
        <v>94</v>
      </c>
      <c r="J464" s="155" t="s">
        <v>94</v>
      </c>
      <c r="K464" s="155"/>
      <c r="L464" s="155">
        <v>0</v>
      </c>
      <c r="M464" s="170">
        <v>0</v>
      </c>
      <c r="N464" s="155">
        <v>0</v>
      </c>
      <c r="O464" s="155">
        <v>0</v>
      </c>
      <c r="P464" s="155" t="s">
        <v>2876</v>
      </c>
      <c r="Q464" s="155" t="s">
        <v>2877</v>
      </c>
      <c r="R464" s="155">
        <v>7</v>
      </c>
      <c r="S464" s="170">
        <v>818.57999999999993</v>
      </c>
    </row>
    <row r="465" spans="1:19" x14ac:dyDescent="0.25">
      <c r="A465" s="156" t="s">
        <v>109</v>
      </c>
      <c r="B465" s="156" t="s">
        <v>607</v>
      </c>
      <c r="C465" s="156">
        <v>3093</v>
      </c>
      <c r="D465" s="156" t="s">
        <v>2945</v>
      </c>
      <c r="E465" s="156" t="s">
        <v>2946</v>
      </c>
      <c r="F465" s="156">
        <v>131312</v>
      </c>
      <c r="G465" s="156" t="s">
        <v>2259</v>
      </c>
      <c r="H465" s="156">
        <v>1</v>
      </c>
      <c r="I465" s="156" t="s">
        <v>94</v>
      </c>
      <c r="J465" s="156" t="s">
        <v>94</v>
      </c>
      <c r="K465" s="156"/>
      <c r="L465" s="156">
        <v>0</v>
      </c>
      <c r="M465" s="171">
        <v>0</v>
      </c>
      <c r="N465" s="156">
        <v>0</v>
      </c>
      <c r="O465" s="156">
        <v>0</v>
      </c>
      <c r="P465" s="156" t="s">
        <v>2871</v>
      </c>
      <c r="Q465" s="156" t="s">
        <v>2468</v>
      </c>
      <c r="R465" s="156">
        <v>7</v>
      </c>
      <c r="S465" s="171">
        <v>818.57999999999993</v>
      </c>
    </row>
    <row r="466" spans="1:19" x14ac:dyDescent="0.25">
      <c r="A466" s="155" t="s">
        <v>109</v>
      </c>
      <c r="B466" s="155" t="s">
        <v>722</v>
      </c>
      <c r="C466" s="155">
        <v>4310</v>
      </c>
      <c r="D466" s="155" t="s">
        <v>2947</v>
      </c>
      <c r="E466" s="155" t="s">
        <v>2948</v>
      </c>
      <c r="F466" s="155">
        <v>110103</v>
      </c>
      <c r="G466" s="155" t="s">
        <v>2387</v>
      </c>
      <c r="H466" s="155">
        <v>1</v>
      </c>
      <c r="I466" s="155" t="s">
        <v>94</v>
      </c>
      <c r="J466" s="155" t="s">
        <v>94</v>
      </c>
      <c r="K466" s="155"/>
      <c r="L466" s="155">
        <v>0</v>
      </c>
      <c r="M466" s="170">
        <v>0</v>
      </c>
      <c r="N466" s="155">
        <v>0</v>
      </c>
      <c r="O466" s="155">
        <v>0</v>
      </c>
      <c r="P466" s="155" t="s">
        <v>2607</v>
      </c>
      <c r="Q466" s="155" t="s">
        <v>2608</v>
      </c>
      <c r="R466" s="155">
        <v>7</v>
      </c>
      <c r="S466" s="170">
        <v>818.57999999999993</v>
      </c>
    </row>
    <row r="467" spans="1:19" x14ac:dyDescent="0.25">
      <c r="A467" s="156" t="s">
        <v>109</v>
      </c>
      <c r="B467" s="156" t="s">
        <v>265</v>
      </c>
      <c r="C467" s="156">
        <v>6999</v>
      </c>
      <c r="D467" s="156" t="s">
        <v>2949</v>
      </c>
      <c r="E467" s="156" t="s">
        <v>550</v>
      </c>
      <c r="F467" s="156">
        <v>513808</v>
      </c>
      <c r="G467" s="156" t="s">
        <v>2320</v>
      </c>
      <c r="H467" s="156">
        <v>1</v>
      </c>
      <c r="I467" s="156" t="s">
        <v>91</v>
      </c>
      <c r="J467" s="156" t="s">
        <v>94</v>
      </c>
      <c r="K467" s="156"/>
      <c r="L467" s="156">
        <v>0</v>
      </c>
      <c r="M467" s="171">
        <v>0</v>
      </c>
      <c r="N467" s="156">
        <v>0</v>
      </c>
      <c r="O467" s="156">
        <v>0</v>
      </c>
      <c r="P467" s="156" t="s">
        <v>2929</v>
      </c>
      <c r="Q467" s="156" t="s">
        <v>2367</v>
      </c>
      <c r="R467" s="156">
        <v>7</v>
      </c>
      <c r="S467" s="171">
        <v>818.57999999999993</v>
      </c>
    </row>
    <row r="468" spans="1:19" x14ac:dyDescent="0.25">
      <c r="A468" s="155" t="s">
        <v>109</v>
      </c>
      <c r="B468" s="155" t="s">
        <v>265</v>
      </c>
      <c r="C468" s="155">
        <v>6999</v>
      </c>
      <c r="D468" s="155" t="s">
        <v>2949</v>
      </c>
      <c r="E468" s="155" t="s">
        <v>550</v>
      </c>
      <c r="F468" s="155">
        <v>513808</v>
      </c>
      <c r="G468" s="155" t="s">
        <v>2320</v>
      </c>
      <c r="H468" s="155">
        <v>2</v>
      </c>
      <c r="I468" s="155" t="s">
        <v>91</v>
      </c>
      <c r="J468" s="155" t="s">
        <v>94</v>
      </c>
      <c r="K468" s="155"/>
      <c r="L468" s="155">
        <v>0</v>
      </c>
      <c r="M468" s="170">
        <v>0</v>
      </c>
      <c r="N468" s="155">
        <v>0</v>
      </c>
      <c r="O468" s="155">
        <v>0</v>
      </c>
      <c r="P468" s="155" t="s">
        <v>2855</v>
      </c>
      <c r="Q468" s="155" t="s">
        <v>2856</v>
      </c>
      <c r="R468" s="155">
        <v>7</v>
      </c>
      <c r="S468" s="170">
        <v>818.57999999999993</v>
      </c>
    </row>
    <row r="469" spans="1:19" x14ac:dyDescent="0.25">
      <c r="A469" s="156" t="s">
        <v>109</v>
      </c>
      <c r="B469" s="156" t="s">
        <v>867</v>
      </c>
      <c r="C469" s="156">
        <v>1101</v>
      </c>
      <c r="D469" s="156" t="s">
        <v>90</v>
      </c>
      <c r="E469" s="156" t="s">
        <v>89</v>
      </c>
      <c r="F469" s="156">
        <v>451002</v>
      </c>
      <c r="G469" s="156" t="s">
        <v>2282</v>
      </c>
      <c r="H469" s="156" t="s">
        <v>563</v>
      </c>
      <c r="I469" s="156" t="s">
        <v>91</v>
      </c>
      <c r="J469" s="156" t="s">
        <v>91</v>
      </c>
      <c r="K469" s="156" t="s">
        <v>276</v>
      </c>
      <c r="L469" s="156">
        <v>7</v>
      </c>
      <c r="M469" s="171">
        <v>818.57999999999993</v>
      </c>
      <c r="N469" s="156">
        <v>0</v>
      </c>
      <c r="O469" s="156">
        <v>7</v>
      </c>
      <c r="P469" s="156"/>
      <c r="Q469" s="156"/>
      <c r="R469" s="156">
        <v>7</v>
      </c>
      <c r="S469" s="171">
        <v>818.57999999999993</v>
      </c>
    </row>
    <row r="470" spans="1:19" x14ac:dyDescent="0.25">
      <c r="A470" s="155" t="s">
        <v>109</v>
      </c>
      <c r="B470" s="155" t="s">
        <v>353</v>
      </c>
      <c r="C470" s="155">
        <v>2050</v>
      </c>
      <c r="D470" s="155" t="s">
        <v>2623</v>
      </c>
      <c r="E470" s="155" t="s">
        <v>177</v>
      </c>
      <c r="F470" s="155">
        <v>260502</v>
      </c>
      <c r="G470" s="155" t="s">
        <v>105</v>
      </c>
      <c r="H470" s="155">
        <v>2</v>
      </c>
      <c r="I470" s="155" t="s">
        <v>94</v>
      </c>
      <c r="J470" s="155" t="s">
        <v>94</v>
      </c>
      <c r="K470" s="155"/>
      <c r="L470" s="155">
        <v>0</v>
      </c>
      <c r="M470" s="170">
        <v>0</v>
      </c>
      <c r="N470" s="155">
        <v>0</v>
      </c>
      <c r="O470" s="155">
        <v>0</v>
      </c>
      <c r="P470" s="155" t="s">
        <v>2624</v>
      </c>
      <c r="Q470" s="155" t="s">
        <v>2625</v>
      </c>
      <c r="R470" s="155">
        <v>6</v>
      </c>
      <c r="S470" s="170">
        <v>701.64</v>
      </c>
    </row>
    <row r="471" spans="1:19" x14ac:dyDescent="0.25">
      <c r="A471" s="156" t="s">
        <v>109</v>
      </c>
      <c r="B471" s="156" t="s">
        <v>265</v>
      </c>
      <c r="C471" s="156">
        <v>6105</v>
      </c>
      <c r="D471" s="156" t="s">
        <v>2767</v>
      </c>
      <c r="E471" s="156" t="s">
        <v>2768</v>
      </c>
      <c r="F471" s="156">
        <v>513801</v>
      </c>
      <c r="G471" s="156" t="s">
        <v>2320</v>
      </c>
      <c r="H471" s="156" t="s">
        <v>599</v>
      </c>
      <c r="I471" s="156" t="s">
        <v>91</v>
      </c>
      <c r="J471" s="156" t="s">
        <v>94</v>
      </c>
      <c r="K471" s="156"/>
      <c r="L471" s="156">
        <v>0</v>
      </c>
      <c r="M471" s="171">
        <v>0</v>
      </c>
      <c r="N471" s="156">
        <v>0</v>
      </c>
      <c r="O471" s="156">
        <v>0</v>
      </c>
      <c r="P471" s="156" t="s">
        <v>2769</v>
      </c>
      <c r="Q471" s="156" t="s">
        <v>2770</v>
      </c>
      <c r="R471" s="156">
        <v>6</v>
      </c>
      <c r="S471" s="171">
        <v>701.64</v>
      </c>
    </row>
    <row r="472" spans="1:19" x14ac:dyDescent="0.25">
      <c r="A472" s="155" t="s">
        <v>109</v>
      </c>
      <c r="B472" s="155" t="s">
        <v>347</v>
      </c>
      <c r="C472" s="155">
        <v>2112</v>
      </c>
      <c r="D472" s="155" t="s">
        <v>188</v>
      </c>
      <c r="E472" s="155" t="s">
        <v>187</v>
      </c>
      <c r="F472" s="155">
        <v>231401</v>
      </c>
      <c r="G472" s="155" t="s">
        <v>119</v>
      </c>
      <c r="H472" s="155">
        <v>2</v>
      </c>
      <c r="I472" s="155" t="s">
        <v>94</v>
      </c>
      <c r="J472" s="155" t="s">
        <v>94</v>
      </c>
      <c r="K472" s="155"/>
      <c r="L472" s="155">
        <v>0</v>
      </c>
      <c r="M472" s="170">
        <v>0</v>
      </c>
      <c r="N472" s="155">
        <v>0</v>
      </c>
      <c r="O472" s="155">
        <v>0</v>
      </c>
      <c r="P472" s="155" t="s">
        <v>2451</v>
      </c>
      <c r="Q472" s="155" t="s">
        <v>2452</v>
      </c>
      <c r="R472" s="155">
        <v>6</v>
      </c>
      <c r="S472" s="170">
        <v>701.64</v>
      </c>
    </row>
    <row r="473" spans="1:19" x14ac:dyDescent="0.25">
      <c r="A473" s="156" t="s">
        <v>109</v>
      </c>
      <c r="B473" s="156" t="s">
        <v>503</v>
      </c>
      <c r="C473" s="156">
        <v>2002</v>
      </c>
      <c r="D473" s="156" t="s">
        <v>2950</v>
      </c>
      <c r="E473" s="156" t="s">
        <v>1548</v>
      </c>
      <c r="F473" s="156">
        <v>160905</v>
      </c>
      <c r="G473" s="156" t="s">
        <v>152</v>
      </c>
      <c r="H473" s="156">
        <v>1</v>
      </c>
      <c r="I473" s="156" t="s">
        <v>94</v>
      </c>
      <c r="J473" s="156" t="s">
        <v>94</v>
      </c>
      <c r="K473" s="156"/>
      <c r="L473" s="156">
        <v>0</v>
      </c>
      <c r="M473" s="171">
        <v>0</v>
      </c>
      <c r="N473" s="156">
        <v>0</v>
      </c>
      <c r="O473" s="156">
        <v>0</v>
      </c>
      <c r="P473" s="156" t="s">
        <v>2674</v>
      </c>
      <c r="Q473" s="156" t="s">
        <v>2675</v>
      </c>
      <c r="R473" s="156">
        <v>6</v>
      </c>
      <c r="S473" s="171">
        <v>701.64</v>
      </c>
    </row>
    <row r="474" spans="1:19" x14ac:dyDescent="0.25">
      <c r="A474" s="155" t="s">
        <v>109</v>
      </c>
      <c r="B474" s="155" t="s">
        <v>347</v>
      </c>
      <c r="C474" s="155">
        <v>2122</v>
      </c>
      <c r="D474" s="155" t="s">
        <v>2564</v>
      </c>
      <c r="E474" s="155" t="s">
        <v>464</v>
      </c>
      <c r="F474" s="155">
        <v>231401</v>
      </c>
      <c r="G474" s="155" t="s">
        <v>119</v>
      </c>
      <c r="H474" s="155">
        <v>3</v>
      </c>
      <c r="I474" s="155" t="s">
        <v>91</v>
      </c>
      <c r="J474" s="155" t="s">
        <v>94</v>
      </c>
      <c r="K474" s="155"/>
      <c r="L474" s="155">
        <v>0</v>
      </c>
      <c r="M474" s="170">
        <v>0</v>
      </c>
      <c r="N474" s="155">
        <v>0</v>
      </c>
      <c r="O474" s="155">
        <v>0</v>
      </c>
      <c r="P474" s="155" t="s">
        <v>2454</v>
      </c>
      <c r="Q474" s="155" t="s">
        <v>2455</v>
      </c>
      <c r="R474" s="155">
        <v>6</v>
      </c>
      <c r="S474" s="170">
        <v>701.64</v>
      </c>
    </row>
    <row r="475" spans="1:19" x14ac:dyDescent="0.25">
      <c r="A475" s="156" t="s">
        <v>109</v>
      </c>
      <c r="B475" s="156" t="s">
        <v>503</v>
      </c>
      <c r="C475" s="156">
        <v>2001</v>
      </c>
      <c r="D475" s="156" t="s">
        <v>2951</v>
      </c>
      <c r="E475" s="156" t="s">
        <v>509</v>
      </c>
      <c r="F475" s="156">
        <v>160905</v>
      </c>
      <c r="G475" s="156" t="s">
        <v>152</v>
      </c>
      <c r="H475" s="156">
        <v>1</v>
      </c>
      <c r="I475" s="156" t="s">
        <v>91</v>
      </c>
      <c r="J475" s="156" t="s">
        <v>94</v>
      </c>
      <c r="K475" s="156"/>
      <c r="L475" s="156">
        <v>0</v>
      </c>
      <c r="M475" s="171">
        <v>0</v>
      </c>
      <c r="N475" s="156">
        <v>0</v>
      </c>
      <c r="O475" s="156">
        <v>0</v>
      </c>
      <c r="P475" s="156" t="s">
        <v>2674</v>
      </c>
      <c r="Q475" s="156" t="s">
        <v>2675</v>
      </c>
      <c r="R475" s="156">
        <v>6</v>
      </c>
      <c r="S475" s="171">
        <v>701.64</v>
      </c>
    </row>
    <row r="476" spans="1:19" x14ac:dyDescent="0.25">
      <c r="A476" s="155" t="s">
        <v>109</v>
      </c>
      <c r="B476" s="155" t="s">
        <v>265</v>
      </c>
      <c r="C476" s="155" t="s">
        <v>2952</v>
      </c>
      <c r="D476" s="155" t="s">
        <v>2953</v>
      </c>
      <c r="E476" s="155" t="s">
        <v>2954</v>
      </c>
      <c r="F476" s="155">
        <v>513817</v>
      </c>
      <c r="G476" s="155" t="s">
        <v>2320</v>
      </c>
      <c r="H476" s="155" t="s">
        <v>599</v>
      </c>
      <c r="I476" s="155" t="s">
        <v>94</v>
      </c>
      <c r="J476" s="155" t="s">
        <v>94</v>
      </c>
      <c r="K476" s="155"/>
      <c r="L476" s="155">
        <v>0</v>
      </c>
      <c r="M476" s="170">
        <v>0</v>
      </c>
      <c r="N476" s="155">
        <v>0</v>
      </c>
      <c r="O476" s="155">
        <v>0</v>
      </c>
      <c r="P476" s="155" t="s">
        <v>2955</v>
      </c>
      <c r="Q476" s="155" t="s">
        <v>2280</v>
      </c>
      <c r="R476" s="155">
        <v>6</v>
      </c>
      <c r="S476" s="170">
        <v>701.64</v>
      </c>
    </row>
    <row r="477" spans="1:19" x14ac:dyDescent="0.25">
      <c r="A477" s="156" t="s">
        <v>109</v>
      </c>
      <c r="B477" s="156" t="s">
        <v>265</v>
      </c>
      <c r="C477" s="156" t="s">
        <v>2952</v>
      </c>
      <c r="D477" s="156" t="s">
        <v>2953</v>
      </c>
      <c r="E477" s="156" t="s">
        <v>2954</v>
      </c>
      <c r="F477" s="156">
        <v>513817</v>
      </c>
      <c r="G477" s="156" t="s">
        <v>2320</v>
      </c>
      <c r="H477" s="156" t="s">
        <v>565</v>
      </c>
      <c r="I477" s="156" t="s">
        <v>94</v>
      </c>
      <c r="J477" s="156" t="s">
        <v>94</v>
      </c>
      <c r="K477" s="156"/>
      <c r="L477" s="156">
        <v>0</v>
      </c>
      <c r="M477" s="171">
        <v>0</v>
      </c>
      <c r="N477" s="156">
        <v>0</v>
      </c>
      <c r="O477" s="156">
        <v>0</v>
      </c>
      <c r="P477" s="156" t="s">
        <v>2956</v>
      </c>
      <c r="Q477" s="156" t="s">
        <v>2957</v>
      </c>
      <c r="R477" s="156">
        <v>6</v>
      </c>
      <c r="S477" s="171">
        <v>701.64</v>
      </c>
    </row>
    <row r="478" spans="1:19" x14ac:dyDescent="0.25">
      <c r="A478" s="155" t="s">
        <v>109</v>
      </c>
      <c r="B478" s="155" t="s">
        <v>1196</v>
      </c>
      <c r="C478" s="155">
        <v>1001</v>
      </c>
      <c r="D478" s="155" t="s">
        <v>170</v>
      </c>
      <c r="E478" s="155" t="s">
        <v>235</v>
      </c>
      <c r="F478" s="155">
        <v>279999</v>
      </c>
      <c r="G478" s="155" t="s">
        <v>2313</v>
      </c>
      <c r="H478" s="155">
        <v>4</v>
      </c>
      <c r="I478" s="155" t="s">
        <v>94</v>
      </c>
      <c r="J478" s="155" t="s">
        <v>94</v>
      </c>
      <c r="K478" s="155"/>
      <c r="L478" s="155">
        <v>0</v>
      </c>
      <c r="M478" s="170">
        <v>0</v>
      </c>
      <c r="N478" s="155">
        <v>0</v>
      </c>
      <c r="O478" s="155">
        <v>0</v>
      </c>
      <c r="P478" s="155" t="s">
        <v>2685</v>
      </c>
      <c r="Q478" s="155" t="s">
        <v>2686</v>
      </c>
      <c r="R478" s="155">
        <v>6</v>
      </c>
      <c r="S478" s="170">
        <v>701.64</v>
      </c>
    </row>
    <row r="479" spans="1:19" x14ac:dyDescent="0.25">
      <c r="A479" s="156" t="s">
        <v>109</v>
      </c>
      <c r="B479" s="156" t="s">
        <v>1196</v>
      </c>
      <c r="C479" s="156" t="s">
        <v>1222</v>
      </c>
      <c r="D479" s="156" t="s">
        <v>2673</v>
      </c>
      <c r="E479" s="156" t="s">
        <v>1224</v>
      </c>
      <c r="F479" s="156">
        <v>270101</v>
      </c>
      <c r="G479" s="156" t="s">
        <v>2313</v>
      </c>
      <c r="H479" s="156">
        <v>2</v>
      </c>
      <c r="I479" s="156" t="s">
        <v>94</v>
      </c>
      <c r="J479" s="156" t="s">
        <v>94</v>
      </c>
      <c r="K479" s="156"/>
      <c r="L479" s="156">
        <v>0</v>
      </c>
      <c r="M479" s="171">
        <v>0</v>
      </c>
      <c r="N479" s="156">
        <v>0</v>
      </c>
      <c r="O479" s="156">
        <v>0</v>
      </c>
      <c r="P479" s="156" t="s">
        <v>2657</v>
      </c>
      <c r="Q479" s="156" t="s">
        <v>2658</v>
      </c>
      <c r="R479" s="156">
        <v>6</v>
      </c>
      <c r="S479" s="171">
        <v>701.64</v>
      </c>
    </row>
    <row r="480" spans="1:19" x14ac:dyDescent="0.25">
      <c r="A480" s="155" t="s">
        <v>109</v>
      </c>
      <c r="B480" s="155" t="s">
        <v>1058</v>
      </c>
      <c r="C480" s="155">
        <v>7550</v>
      </c>
      <c r="D480" s="155" t="s">
        <v>2958</v>
      </c>
      <c r="E480" s="155" t="s">
        <v>2959</v>
      </c>
      <c r="F480" s="155">
        <v>131203</v>
      </c>
      <c r="G480" s="155" t="s">
        <v>2259</v>
      </c>
      <c r="H480" s="155">
        <v>1</v>
      </c>
      <c r="I480" s="155" t="s">
        <v>94</v>
      </c>
      <c r="J480" s="155" t="s">
        <v>94</v>
      </c>
      <c r="K480" s="155" t="s">
        <v>276</v>
      </c>
      <c r="L480" s="155">
        <v>6</v>
      </c>
      <c r="M480" s="170">
        <v>701.64</v>
      </c>
      <c r="N480" s="155">
        <v>0</v>
      </c>
      <c r="O480" s="155">
        <v>6</v>
      </c>
      <c r="P480" s="155" t="s">
        <v>2333</v>
      </c>
      <c r="Q480" s="155" t="s">
        <v>2960</v>
      </c>
      <c r="R480" s="155">
        <v>6</v>
      </c>
      <c r="S480" s="170">
        <v>701.64</v>
      </c>
    </row>
    <row r="481" spans="1:19" x14ac:dyDescent="0.25">
      <c r="A481" s="156" t="s">
        <v>109</v>
      </c>
      <c r="B481" s="156" t="s">
        <v>1024</v>
      </c>
      <c r="C481" s="156">
        <v>4110</v>
      </c>
      <c r="D481" s="156" t="s">
        <v>2961</v>
      </c>
      <c r="E481" s="156" t="s">
        <v>2962</v>
      </c>
      <c r="F481" s="156">
        <v>131001</v>
      </c>
      <c r="G481" s="156" t="s">
        <v>2259</v>
      </c>
      <c r="H481" s="156">
        <v>1</v>
      </c>
      <c r="I481" s="156" t="s">
        <v>94</v>
      </c>
      <c r="J481" s="156" t="s">
        <v>94</v>
      </c>
      <c r="K481" s="156"/>
      <c r="L481" s="156">
        <v>0</v>
      </c>
      <c r="M481" s="171">
        <v>0</v>
      </c>
      <c r="N481" s="156">
        <v>0</v>
      </c>
      <c r="O481" s="156">
        <v>0</v>
      </c>
      <c r="P481" s="156" t="s">
        <v>2963</v>
      </c>
      <c r="Q481" s="156" t="s">
        <v>2964</v>
      </c>
      <c r="R481" s="156">
        <v>6</v>
      </c>
      <c r="S481" s="171">
        <v>701.64</v>
      </c>
    </row>
    <row r="482" spans="1:19" x14ac:dyDescent="0.25">
      <c r="A482" s="155" t="s">
        <v>109</v>
      </c>
      <c r="B482" s="155" t="s">
        <v>1024</v>
      </c>
      <c r="C482" s="155">
        <v>4210</v>
      </c>
      <c r="D482" s="155" t="s">
        <v>2965</v>
      </c>
      <c r="E482" s="155" t="s">
        <v>2966</v>
      </c>
      <c r="F482" s="155">
        <v>131005</v>
      </c>
      <c r="G482" s="155" t="s">
        <v>2259</v>
      </c>
      <c r="H482" s="155">
        <v>1</v>
      </c>
      <c r="I482" s="155" t="s">
        <v>94</v>
      </c>
      <c r="J482" s="155" t="s">
        <v>94</v>
      </c>
      <c r="K482" s="155"/>
      <c r="L482" s="155">
        <v>0</v>
      </c>
      <c r="M482" s="170">
        <v>0</v>
      </c>
      <c r="N482" s="155">
        <v>0</v>
      </c>
      <c r="O482" s="155">
        <v>0</v>
      </c>
      <c r="P482" s="155" t="s">
        <v>2691</v>
      </c>
      <c r="Q482" s="155" t="s">
        <v>2692</v>
      </c>
      <c r="R482" s="155">
        <v>6</v>
      </c>
      <c r="S482" s="170">
        <v>701.64</v>
      </c>
    </row>
    <row r="483" spans="1:19" x14ac:dyDescent="0.25">
      <c r="A483" s="156" t="s">
        <v>109</v>
      </c>
      <c r="B483" s="156" t="s">
        <v>1024</v>
      </c>
      <c r="C483" s="156">
        <v>4310</v>
      </c>
      <c r="D483" s="156" t="s">
        <v>2967</v>
      </c>
      <c r="E483" s="156" t="s">
        <v>2968</v>
      </c>
      <c r="F483" s="156">
        <v>131001</v>
      </c>
      <c r="G483" s="156" t="s">
        <v>2259</v>
      </c>
      <c r="H483" s="156">
        <v>1</v>
      </c>
      <c r="I483" s="156" t="s">
        <v>94</v>
      </c>
      <c r="J483" s="156" t="s">
        <v>94</v>
      </c>
      <c r="K483" s="156"/>
      <c r="L483" s="156">
        <v>0</v>
      </c>
      <c r="M483" s="171">
        <v>0</v>
      </c>
      <c r="N483" s="156">
        <v>0</v>
      </c>
      <c r="O483" s="156">
        <v>0</v>
      </c>
      <c r="P483" s="156" t="s">
        <v>2260</v>
      </c>
      <c r="Q483" s="156" t="s">
        <v>2261</v>
      </c>
      <c r="R483" s="156">
        <v>6</v>
      </c>
      <c r="S483" s="171">
        <v>701.64</v>
      </c>
    </row>
    <row r="484" spans="1:19" x14ac:dyDescent="0.25">
      <c r="A484" s="155" t="s">
        <v>109</v>
      </c>
      <c r="B484" s="155" t="s">
        <v>645</v>
      </c>
      <c r="C484" s="155">
        <v>4811</v>
      </c>
      <c r="D484" s="155" t="s">
        <v>2969</v>
      </c>
      <c r="E484" s="155" t="s">
        <v>2970</v>
      </c>
      <c r="F484" s="155">
        <v>400801</v>
      </c>
      <c r="G484" s="155" t="s">
        <v>2400</v>
      </c>
      <c r="H484" s="155">
        <v>1</v>
      </c>
      <c r="I484" s="155" t="s">
        <v>94</v>
      </c>
      <c r="J484" s="155" t="s">
        <v>94</v>
      </c>
      <c r="K484" s="155"/>
      <c r="L484" s="155">
        <v>0</v>
      </c>
      <c r="M484" s="170">
        <v>0</v>
      </c>
      <c r="N484" s="155">
        <v>0</v>
      </c>
      <c r="O484" s="155">
        <v>0</v>
      </c>
      <c r="P484" s="155" t="s">
        <v>2498</v>
      </c>
      <c r="Q484" s="155" t="s">
        <v>2499</v>
      </c>
      <c r="R484" s="155">
        <v>6</v>
      </c>
      <c r="S484" s="170">
        <v>701.64</v>
      </c>
    </row>
    <row r="485" spans="1:19" x14ac:dyDescent="0.25">
      <c r="A485" s="156" t="s">
        <v>109</v>
      </c>
      <c r="B485" s="156" t="s">
        <v>1341</v>
      </c>
      <c r="C485" s="156">
        <v>4032</v>
      </c>
      <c r="D485" s="156" t="s">
        <v>2971</v>
      </c>
      <c r="E485" s="156" t="s">
        <v>2972</v>
      </c>
      <c r="F485" s="156">
        <v>500705</v>
      </c>
      <c r="G485" s="156" t="s">
        <v>2262</v>
      </c>
      <c r="H485" s="156">
        <v>1</v>
      </c>
      <c r="I485" s="156" t="s">
        <v>94</v>
      </c>
      <c r="J485" s="156" t="s">
        <v>94</v>
      </c>
      <c r="K485" s="156"/>
      <c r="L485" s="156">
        <v>0</v>
      </c>
      <c r="M485" s="171">
        <v>0</v>
      </c>
      <c r="N485" s="156">
        <v>0</v>
      </c>
      <c r="O485" s="156">
        <v>0</v>
      </c>
      <c r="P485" s="156" t="s">
        <v>2408</v>
      </c>
      <c r="Q485" s="156" t="s">
        <v>2717</v>
      </c>
      <c r="R485" s="156">
        <v>6</v>
      </c>
      <c r="S485" s="171">
        <v>701.64</v>
      </c>
    </row>
    <row r="486" spans="1:19" x14ac:dyDescent="0.25">
      <c r="A486" s="155" t="s">
        <v>109</v>
      </c>
      <c r="B486" s="155" t="s">
        <v>1341</v>
      </c>
      <c r="C486" s="155">
        <v>3031</v>
      </c>
      <c r="D486" s="155" t="s">
        <v>2973</v>
      </c>
      <c r="E486" s="155" t="s">
        <v>1570</v>
      </c>
      <c r="F486" s="155">
        <v>500710</v>
      </c>
      <c r="G486" s="155" t="s">
        <v>2262</v>
      </c>
      <c r="H486" s="155">
        <v>1</v>
      </c>
      <c r="I486" s="155" t="s">
        <v>94</v>
      </c>
      <c r="J486" s="155" t="s">
        <v>94</v>
      </c>
      <c r="K486" s="155"/>
      <c r="L486" s="155">
        <v>0</v>
      </c>
      <c r="M486" s="170">
        <v>0</v>
      </c>
      <c r="N486" s="155">
        <v>0</v>
      </c>
      <c r="O486" s="155">
        <v>0</v>
      </c>
      <c r="P486" s="155" t="s">
        <v>2739</v>
      </c>
      <c r="Q486" s="155" t="s">
        <v>2525</v>
      </c>
      <c r="R486" s="155">
        <v>6</v>
      </c>
      <c r="S486" s="170">
        <v>701.64</v>
      </c>
    </row>
    <row r="487" spans="1:19" x14ac:dyDescent="0.25">
      <c r="A487" s="156" t="s">
        <v>109</v>
      </c>
      <c r="B487" s="156" t="s">
        <v>1341</v>
      </c>
      <c r="C487" s="156">
        <v>3141</v>
      </c>
      <c r="D487" s="156" t="s">
        <v>2974</v>
      </c>
      <c r="E487" s="156" t="s">
        <v>1344</v>
      </c>
      <c r="F487" s="156">
        <v>500711</v>
      </c>
      <c r="G487" s="156" t="s">
        <v>2262</v>
      </c>
      <c r="H487" s="156">
        <v>1</v>
      </c>
      <c r="I487" s="156" t="s">
        <v>94</v>
      </c>
      <c r="J487" s="156" t="s">
        <v>94</v>
      </c>
      <c r="K487" s="156"/>
      <c r="L487" s="156">
        <v>0</v>
      </c>
      <c r="M487" s="171">
        <v>0</v>
      </c>
      <c r="N487" s="156">
        <v>0</v>
      </c>
      <c r="O487" s="156">
        <v>0</v>
      </c>
      <c r="P487" s="156" t="s">
        <v>2643</v>
      </c>
      <c r="Q487" s="156" t="s">
        <v>2644</v>
      </c>
      <c r="R487" s="156">
        <v>6</v>
      </c>
      <c r="S487" s="171">
        <v>701.64</v>
      </c>
    </row>
    <row r="488" spans="1:19" x14ac:dyDescent="0.25">
      <c r="A488" s="155" t="s">
        <v>109</v>
      </c>
      <c r="B488" s="155" t="s">
        <v>1341</v>
      </c>
      <c r="C488" s="155">
        <v>3071</v>
      </c>
      <c r="D488" s="155" t="s">
        <v>2975</v>
      </c>
      <c r="E488" s="155" t="s">
        <v>1582</v>
      </c>
      <c r="F488" s="155">
        <v>500709</v>
      </c>
      <c r="G488" s="155" t="s">
        <v>2262</v>
      </c>
      <c r="H488" s="155">
        <v>1</v>
      </c>
      <c r="I488" s="155" t="s">
        <v>94</v>
      </c>
      <c r="J488" s="155" t="s">
        <v>94</v>
      </c>
      <c r="K488" s="155"/>
      <c r="L488" s="155">
        <v>0</v>
      </c>
      <c r="M488" s="170">
        <v>0</v>
      </c>
      <c r="N488" s="155">
        <v>0</v>
      </c>
      <c r="O488" s="155">
        <v>0</v>
      </c>
      <c r="P488" s="155" t="s">
        <v>2739</v>
      </c>
      <c r="Q488" s="155" t="s">
        <v>2525</v>
      </c>
      <c r="R488" s="155">
        <v>6</v>
      </c>
      <c r="S488" s="170">
        <v>701.64</v>
      </c>
    </row>
    <row r="489" spans="1:19" x14ac:dyDescent="0.25">
      <c r="A489" s="156" t="s">
        <v>109</v>
      </c>
      <c r="B489" s="156" t="s">
        <v>863</v>
      </c>
      <c r="C489" s="156">
        <v>2112</v>
      </c>
      <c r="D489" s="156" t="s">
        <v>238</v>
      </c>
      <c r="E489" s="156" t="s">
        <v>876</v>
      </c>
      <c r="F489" s="156">
        <v>540102</v>
      </c>
      <c r="G489" s="156" t="s">
        <v>176</v>
      </c>
      <c r="H489" s="156">
        <v>1</v>
      </c>
      <c r="I489" s="156" t="s">
        <v>94</v>
      </c>
      <c r="J489" s="156" t="s">
        <v>94</v>
      </c>
      <c r="K489" s="156"/>
      <c r="L489" s="156">
        <v>0</v>
      </c>
      <c r="M489" s="171">
        <v>0</v>
      </c>
      <c r="N489" s="156">
        <v>0</v>
      </c>
      <c r="O489" s="156">
        <v>0</v>
      </c>
      <c r="P489" s="156" t="s">
        <v>2484</v>
      </c>
      <c r="Q489" s="156" t="s">
        <v>2409</v>
      </c>
      <c r="R489" s="156">
        <v>6</v>
      </c>
      <c r="S489" s="171">
        <v>701.64</v>
      </c>
    </row>
    <row r="490" spans="1:19" x14ac:dyDescent="0.25">
      <c r="A490" s="155" t="s">
        <v>109</v>
      </c>
      <c r="B490" s="155" t="s">
        <v>1414</v>
      </c>
      <c r="C490" s="155">
        <v>4040</v>
      </c>
      <c r="D490" s="155" t="s">
        <v>2976</v>
      </c>
      <c r="E490" s="155" t="s">
        <v>2977</v>
      </c>
      <c r="F490" s="155">
        <v>500506</v>
      </c>
      <c r="G490" s="155" t="s">
        <v>2262</v>
      </c>
      <c r="H490" s="155">
        <v>1</v>
      </c>
      <c r="I490" s="155" t="s">
        <v>94</v>
      </c>
      <c r="J490" s="155" t="s">
        <v>94</v>
      </c>
      <c r="K490" s="155"/>
      <c r="L490" s="155">
        <v>0</v>
      </c>
      <c r="M490" s="170">
        <v>0</v>
      </c>
      <c r="N490" s="155">
        <v>0</v>
      </c>
      <c r="O490" s="155">
        <v>0</v>
      </c>
      <c r="P490" s="155" t="s">
        <v>2263</v>
      </c>
      <c r="Q490" s="155" t="s">
        <v>2264</v>
      </c>
      <c r="R490" s="155">
        <v>6</v>
      </c>
      <c r="S490" s="170">
        <v>701.64</v>
      </c>
    </row>
    <row r="491" spans="1:19" x14ac:dyDescent="0.25">
      <c r="A491" s="156" t="s">
        <v>109</v>
      </c>
      <c r="B491" s="156" t="s">
        <v>1739</v>
      </c>
      <c r="C491" s="156">
        <v>2000</v>
      </c>
      <c r="D491" s="156" t="s">
        <v>2743</v>
      </c>
      <c r="E491" s="156" t="s">
        <v>1741</v>
      </c>
      <c r="F491" s="156">
        <v>240102</v>
      </c>
      <c r="G491" s="156" t="s">
        <v>2538</v>
      </c>
      <c r="H491" s="156">
        <v>1</v>
      </c>
      <c r="I491" s="156" t="s">
        <v>94</v>
      </c>
      <c r="J491" s="156" t="s">
        <v>94</v>
      </c>
      <c r="K491" s="156"/>
      <c r="L491" s="156">
        <v>0</v>
      </c>
      <c r="M491" s="171">
        <v>0</v>
      </c>
      <c r="N491" s="156">
        <v>0</v>
      </c>
      <c r="O491" s="156">
        <v>0</v>
      </c>
      <c r="P491" s="156" t="s">
        <v>2484</v>
      </c>
      <c r="Q491" s="156" t="s">
        <v>2409</v>
      </c>
      <c r="R491" s="156">
        <v>6</v>
      </c>
      <c r="S491" s="171">
        <v>701.64</v>
      </c>
    </row>
    <row r="492" spans="1:19" x14ac:dyDescent="0.25">
      <c r="A492" s="155" t="s">
        <v>109</v>
      </c>
      <c r="B492" s="155" t="s">
        <v>1271</v>
      </c>
      <c r="C492" s="155">
        <v>1100</v>
      </c>
      <c r="D492" s="155" t="s">
        <v>2978</v>
      </c>
      <c r="E492" s="155" t="s">
        <v>1273</v>
      </c>
      <c r="F492" s="155">
        <v>231304</v>
      </c>
      <c r="G492" s="155" t="s">
        <v>119</v>
      </c>
      <c r="H492" s="155" t="s">
        <v>1302</v>
      </c>
      <c r="I492" s="155" t="s">
        <v>91</v>
      </c>
      <c r="J492" s="155" t="s">
        <v>91</v>
      </c>
      <c r="K492" s="155" t="s">
        <v>276</v>
      </c>
      <c r="L492" s="155">
        <v>6</v>
      </c>
      <c r="M492" s="170">
        <v>701.64</v>
      </c>
      <c r="N492" s="155">
        <v>0</v>
      </c>
      <c r="O492" s="155">
        <v>6</v>
      </c>
      <c r="P492" s="155"/>
      <c r="Q492" s="155"/>
      <c r="R492" s="155">
        <v>6</v>
      </c>
      <c r="S492" s="170">
        <v>701.64</v>
      </c>
    </row>
    <row r="493" spans="1:19" x14ac:dyDescent="0.25">
      <c r="A493" s="156" t="s">
        <v>109</v>
      </c>
      <c r="B493" s="156" t="s">
        <v>620</v>
      </c>
      <c r="C493" s="156">
        <v>2202</v>
      </c>
      <c r="D493" s="156" t="s">
        <v>2835</v>
      </c>
      <c r="E493" s="156" t="s">
        <v>623</v>
      </c>
      <c r="F493" s="156">
        <v>30104</v>
      </c>
      <c r="G493" s="156" t="s">
        <v>2330</v>
      </c>
      <c r="H493" s="156" t="s">
        <v>1244</v>
      </c>
      <c r="I493" s="156" t="s">
        <v>91</v>
      </c>
      <c r="J493" s="156" t="s">
        <v>91</v>
      </c>
      <c r="K493" s="156" t="s">
        <v>276</v>
      </c>
      <c r="L493" s="156">
        <v>6</v>
      </c>
      <c r="M493" s="171">
        <v>701.64</v>
      </c>
      <c r="N493" s="156">
        <v>0</v>
      </c>
      <c r="O493" s="156">
        <v>6</v>
      </c>
      <c r="P493" s="156"/>
      <c r="Q493" s="156"/>
      <c r="R493" s="156">
        <v>6</v>
      </c>
      <c r="S493" s="171">
        <v>701.64</v>
      </c>
    </row>
    <row r="494" spans="1:19" x14ac:dyDescent="0.25">
      <c r="A494" s="155" t="s">
        <v>109</v>
      </c>
      <c r="B494" s="155" t="s">
        <v>620</v>
      </c>
      <c r="C494" s="155">
        <v>2202</v>
      </c>
      <c r="D494" s="155" t="s">
        <v>2835</v>
      </c>
      <c r="E494" s="155" t="s">
        <v>623</v>
      </c>
      <c r="F494" s="155">
        <v>30104</v>
      </c>
      <c r="G494" s="155" t="s">
        <v>2330</v>
      </c>
      <c r="H494" s="155" t="s">
        <v>1278</v>
      </c>
      <c r="I494" s="155" t="s">
        <v>91</v>
      </c>
      <c r="J494" s="155" t="s">
        <v>91</v>
      </c>
      <c r="K494" s="155" t="s">
        <v>276</v>
      </c>
      <c r="L494" s="155">
        <v>6</v>
      </c>
      <c r="M494" s="170">
        <v>701.64</v>
      </c>
      <c r="N494" s="155">
        <v>0</v>
      </c>
      <c r="O494" s="155">
        <v>6</v>
      </c>
      <c r="P494" s="155"/>
      <c r="Q494" s="155"/>
      <c r="R494" s="155">
        <v>6</v>
      </c>
      <c r="S494" s="170">
        <v>701.64</v>
      </c>
    </row>
    <row r="495" spans="1:19" x14ac:dyDescent="0.25">
      <c r="A495" s="156" t="s">
        <v>109</v>
      </c>
      <c r="B495" s="156" t="s">
        <v>645</v>
      </c>
      <c r="C495" s="156" t="s">
        <v>2979</v>
      </c>
      <c r="D495" s="156" t="s">
        <v>2980</v>
      </c>
      <c r="E495" s="156" t="s">
        <v>1328</v>
      </c>
      <c r="F495" s="156">
        <v>400601</v>
      </c>
      <c r="G495" s="156" t="s">
        <v>2400</v>
      </c>
      <c r="H495" s="156" t="s">
        <v>563</v>
      </c>
      <c r="I495" s="156" t="s">
        <v>91</v>
      </c>
      <c r="J495" s="156" t="s">
        <v>91</v>
      </c>
      <c r="K495" s="156" t="s">
        <v>276</v>
      </c>
      <c r="L495" s="156">
        <v>6</v>
      </c>
      <c r="M495" s="171">
        <v>701.64</v>
      </c>
      <c r="N495" s="156">
        <v>0</v>
      </c>
      <c r="O495" s="156">
        <v>6</v>
      </c>
      <c r="P495" s="156"/>
      <c r="Q495" s="156"/>
      <c r="R495" s="156">
        <v>6</v>
      </c>
      <c r="S495" s="171">
        <v>701.64</v>
      </c>
    </row>
    <row r="496" spans="1:19" x14ac:dyDescent="0.25">
      <c r="A496" s="155" t="s">
        <v>109</v>
      </c>
      <c r="B496" s="155" t="s">
        <v>607</v>
      </c>
      <c r="C496" s="155">
        <v>1100</v>
      </c>
      <c r="D496" s="155" t="s">
        <v>162</v>
      </c>
      <c r="E496" s="155" t="s">
        <v>153</v>
      </c>
      <c r="F496" s="155">
        <v>500901</v>
      </c>
      <c r="G496" s="155" t="s">
        <v>2262</v>
      </c>
      <c r="H496" s="155" t="s">
        <v>563</v>
      </c>
      <c r="I496" s="155" t="s">
        <v>91</v>
      </c>
      <c r="J496" s="155" t="s">
        <v>91</v>
      </c>
      <c r="K496" s="155" t="s">
        <v>276</v>
      </c>
      <c r="L496" s="155">
        <v>6</v>
      </c>
      <c r="M496" s="170">
        <v>701.64</v>
      </c>
      <c r="N496" s="155">
        <v>0</v>
      </c>
      <c r="O496" s="155">
        <v>6</v>
      </c>
      <c r="P496" s="155"/>
      <c r="Q496" s="155"/>
      <c r="R496" s="155">
        <v>6</v>
      </c>
      <c r="S496" s="170">
        <v>701.64</v>
      </c>
    </row>
    <row r="497" spans="1:19" x14ac:dyDescent="0.25">
      <c r="A497" s="156" t="s">
        <v>109</v>
      </c>
      <c r="B497" s="156" t="s">
        <v>1196</v>
      </c>
      <c r="C497" s="156">
        <v>2204</v>
      </c>
      <c r="D497" s="156" t="s">
        <v>2442</v>
      </c>
      <c r="E497" s="156" t="s">
        <v>172</v>
      </c>
      <c r="F497" s="156">
        <v>270501</v>
      </c>
      <c r="G497" s="156" t="s">
        <v>2313</v>
      </c>
      <c r="H497" s="156">
        <v>7</v>
      </c>
      <c r="I497" s="156" t="s">
        <v>94</v>
      </c>
      <c r="J497" s="156" t="s">
        <v>94</v>
      </c>
      <c r="K497" s="156"/>
      <c r="L497" s="156">
        <v>0</v>
      </c>
      <c r="M497" s="171">
        <v>0</v>
      </c>
      <c r="N497" s="156">
        <v>0</v>
      </c>
      <c r="O497" s="156">
        <v>0</v>
      </c>
      <c r="P497" s="156" t="s">
        <v>2546</v>
      </c>
      <c r="Q497" s="156" t="s">
        <v>2547</v>
      </c>
      <c r="R497" s="156">
        <v>6</v>
      </c>
      <c r="S497" s="171">
        <v>701.64</v>
      </c>
    </row>
    <row r="498" spans="1:19" x14ac:dyDescent="0.25">
      <c r="A498" s="155" t="s">
        <v>109</v>
      </c>
      <c r="B498" s="155" t="s">
        <v>265</v>
      </c>
      <c r="C498" s="155">
        <v>3200</v>
      </c>
      <c r="D498" s="155" t="s">
        <v>2981</v>
      </c>
      <c r="E498" s="155" t="s">
        <v>784</v>
      </c>
      <c r="F498" s="155">
        <v>513801</v>
      </c>
      <c r="G498" s="155" t="s">
        <v>2320</v>
      </c>
      <c r="H498" s="155">
        <v>1</v>
      </c>
      <c r="I498" s="155" t="s">
        <v>91</v>
      </c>
      <c r="J498" s="155" t="s">
        <v>94</v>
      </c>
      <c r="K498" s="155"/>
      <c r="L498" s="155">
        <v>0</v>
      </c>
      <c r="M498" s="170">
        <v>0</v>
      </c>
      <c r="N498" s="155">
        <v>0</v>
      </c>
      <c r="O498" s="155">
        <v>0</v>
      </c>
      <c r="P498" s="155" t="s">
        <v>2358</v>
      </c>
      <c r="Q498" s="155" t="s">
        <v>2359</v>
      </c>
      <c r="R498" s="155">
        <v>5</v>
      </c>
      <c r="S498" s="170">
        <v>584.70000000000005</v>
      </c>
    </row>
    <row r="499" spans="1:19" x14ac:dyDescent="0.25">
      <c r="A499" s="156" t="s">
        <v>109</v>
      </c>
      <c r="B499" s="156" t="s">
        <v>265</v>
      </c>
      <c r="C499" s="156" t="s">
        <v>788</v>
      </c>
      <c r="D499" s="156" t="s">
        <v>2982</v>
      </c>
      <c r="E499" s="156" t="s">
        <v>790</v>
      </c>
      <c r="F499" s="156">
        <v>513801</v>
      </c>
      <c r="G499" s="156" t="s">
        <v>2320</v>
      </c>
      <c r="H499" s="156">
        <v>1</v>
      </c>
      <c r="I499" s="156" t="s">
        <v>94</v>
      </c>
      <c r="J499" s="156" t="s">
        <v>94</v>
      </c>
      <c r="K499" s="156" t="s">
        <v>2494</v>
      </c>
      <c r="L499" s="156">
        <v>0</v>
      </c>
      <c r="M499" s="171">
        <v>0</v>
      </c>
      <c r="N499" s="156">
        <v>0</v>
      </c>
      <c r="O499" s="156">
        <v>0</v>
      </c>
      <c r="P499" s="156" t="s">
        <v>2983</v>
      </c>
      <c r="Q499" s="156" t="s">
        <v>2984</v>
      </c>
      <c r="R499" s="156">
        <v>5</v>
      </c>
      <c r="S499" s="171">
        <v>584.70000000000005</v>
      </c>
    </row>
    <row r="500" spans="1:19" x14ac:dyDescent="0.25">
      <c r="A500" s="155" t="s">
        <v>109</v>
      </c>
      <c r="B500" s="155" t="s">
        <v>347</v>
      </c>
      <c r="C500" s="155">
        <v>4940</v>
      </c>
      <c r="D500" s="155" t="s">
        <v>2985</v>
      </c>
      <c r="E500" s="155" t="s">
        <v>495</v>
      </c>
      <c r="F500" s="155">
        <v>239999</v>
      </c>
      <c r="G500" s="155" t="s">
        <v>119</v>
      </c>
      <c r="H500" s="155">
        <v>2</v>
      </c>
      <c r="I500" s="155" t="s">
        <v>94</v>
      </c>
      <c r="J500" s="155" t="s">
        <v>94</v>
      </c>
      <c r="K500" s="155"/>
      <c r="L500" s="155">
        <v>0</v>
      </c>
      <c r="M500" s="170">
        <v>0</v>
      </c>
      <c r="N500" s="155">
        <v>0</v>
      </c>
      <c r="O500" s="155">
        <v>0</v>
      </c>
      <c r="P500" s="155" t="s">
        <v>2475</v>
      </c>
      <c r="Q500" s="155" t="s">
        <v>2476</v>
      </c>
      <c r="R500" s="155">
        <v>5</v>
      </c>
      <c r="S500" s="170">
        <v>584.70000000000005</v>
      </c>
    </row>
    <row r="501" spans="1:19" x14ac:dyDescent="0.25">
      <c r="A501" s="156" t="s">
        <v>109</v>
      </c>
      <c r="B501" s="156" t="s">
        <v>503</v>
      </c>
      <c r="C501" s="156">
        <v>1002</v>
      </c>
      <c r="D501" s="156" t="s">
        <v>2744</v>
      </c>
      <c r="E501" s="156" t="s">
        <v>2745</v>
      </c>
      <c r="F501" s="156">
        <v>160905</v>
      </c>
      <c r="G501" s="156" t="s">
        <v>152</v>
      </c>
      <c r="H501" s="156">
        <v>1</v>
      </c>
      <c r="I501" s="156" t="s">
        <v>94</v>
      </c>
      <c r="J501" s="156" t="s">
        <v>94</v>
      </c>
      <c r="K501" s="156"/>
      <c r="L501" s="156">
        <v>0</v>
      </c>
      <c r="M501" s="171">
        <v>0</v>
      </c>
      <c r="N501" s="156">
        <v>0</v>
      </c>
      <c r="O501" s="156">
        <v>0</v>
      </c>
      <c r="P501" s="156" t="s">
        <v>2674</v>
      </c>
      <c r="Q501" s="156" t="s">
        <v>2675</v>
      </c>
      <c r="R501" s="156">
        <v>5</v>
      </c>
      <c r="S501" s="171">
        <v>584.70000000000005</v>
      </c>
    </row>
    <row r="502" spans="1:19" x14ac:dyDescent="0.25">
      <c r="A502" s="155" t="s">
        <v>109</v>
      </c>
      <c r="B502" s="155" t="s">
        <v>265</v>
      </c>
      <c r="C502" s="155" t="s">
        <v>2952</v>
      </c>
      <c r="D502" s="155" t="s">
        <v>2953</v>
      </c>
      <c r="E502" s="155" t="s">
        <v>2954</v>
      </c>
      <c r="F502" s="155">
        <v>513817</v>
      </c>
      <c r="G502" s="155" t="s">
        <v>2320</v>
      </c>
      <c r="H502" s="155" t="s">
        <v>269</v>
      </c>
      <c r="I502" s="155" t="s">
        <v>94</v>
      </c>
      <c r="J502" s="155" t="s">
        <v>94</v>
      </c>
      <c r="K502" s="155"/>
      <c r="L502" s="155">
        <v>0</v>
      </c>
      <c r="M502" s="170">
        <v>0</v>
      </c>
      <c r="N502" s="155">
        <v>0</v>
      </c>
      <c r="O502" s="155">
        <v>0</v>
      </c>
      <c r="P502" s="155" t="s">
        <v>2682</v>
      </c>
      <c r="Q502" s="155" t="s">
        <v>2683</v>
      </c>
      <c r="R502" s="155">
        <v>5</v>
      </c>
      <c r="S502" s="170">
        <v>584.70000000000005</v>
      </c>
    </row>
    <row r="503" spans="1:19" x14ac:dyDescent="0.25">
      <c r="A503" s="156" t="s">
        <v>109</v>
      </c>
      <c r="B503" s="156" t="s">
        <v>265</v>
      </c>
      <c r="C503" s="156" t="s">
        <v>2952</v>
      </c>
      <c r="D503" s="156" t="s">
        <v>2953</v>
      </c>
      <c r="E503" s="156" t="s">
        <v>2954</v>
      </c>
      <c r="F503" s="156">
        <v>513817</v>
      </c>
      <c r="G503" s="156" t="s">
        <v>2320</v>
      </c>
      <c r="H503" s="156" t="s">
        <v>567</v>
      </c>
      <c r="I503" s="156" t="s">
        <v>94</v>
      </c>
      <c r="J503" s="156" t="s">
        <v>94</v>
      </c>
      <c r="K503" s="156"/>
      <c r="L503" s="156">
        <v>0</v>
      </c>
      <c r="M503" s="171">
        <v>0</v>
      </c>
      <c r="N503" s="156">
        <v>0</v>
      </c>
      <c r="O503" s="156">
        <v>0</v>
      </c>
      <c r="P503" s="156" t="s">
        <v>2956</v>
      </c>
      <c r="Q503" s="156" t="s">
        <v>2957</v>
      </c>
      <c r="R503" s="156">
        <v>5</v>
      </c>
      <c r="S503" s="171">
        <v>584.70000000000005</v>
      </c>
    </row>
    <row r="504" spans="1:19" x14ac:dyDescent="0.25">
      <c r="A504" s="155" t="s">
        <v>109</v>
      </c>
      <c r="B504" s="155" t="s">
        <v>265</v>
      </c>
      <c r="C504" s="155" t="s">
        <v>2952</v>
      </c>
      <c r="D504" s="155" t="s">
        <v>2953</v>
      </c>
      <c r="E504" s="155" t="s">
        <v>2954</v>
      </c>
      <c r="F504" s="155">
        <v>513817</v>
      </c>
      <c r="G504" s="155" t="s">
        <v>2320</v>
      </c>
      <c r="H504" s="155" t="s">
        <v>569</v>
      </c>
      <c r="I504" s="155" t="s">
        <v>94</v>
      </c>
      <c r="J504" s="155" t="s">
        <v>94</v>
      </c>
      <c r="K504" s="155"/>
      <c r="L504" s="155">
        <v>0</v>
      </c>
      <c r="M504" s="170">
        <v>0</v>
      </c>
      <c r="N504" s="155">
        <v>0</v>
      </c>
      <c r="O504" s="155">
        <v>0</v>
      </c>
      <c r="P504" s="155" t="s">
        <v>2986</v>
      </c>
      <c r="Q504" s="155" t="s">
        <v>2987</v>
      </c>
      <c r="R504" s="155">
        <v>5</v>
      </c>
      <c r="S504" s="170">
        <v>584.70000000000005</v>
      </c>
    </row>
    <row r="505" spans="1:19" x14ac:dyDescent="0.25">
      <c r="A505" s="156" t="s">
        <v>109</v>
      </c>
      <c r="B505" s="156" t="s">
        <v>1024</v>
      </c>
      <c r="C505" s="156">
        <v>2990</v>
      </c>
      <c r="D505" s="156" t="s">
        <v>2988</v>
      </c>
      <c r="E505" s="156" t="s">
        <v>1041</v>
      </c>
      <c r="F505" s="156">
        <v>131001</v>
      </c>
      <c r="G505" s="156" t="s">
        <v>2259</v>
      </c>
      <c r="H505" s="156">
        <v>1</v>
      </c>
      <c r="I505" s="156" t="s">
        <v>94</v>
      </c>
      <c r="J505" s="156" t="s">
        <v>94</v>
      </c>
      <c r="K505" s="156" t="s">
        <v>276</v>
      </c>
      <c r="L505" s="156">
        <v>5</v>
      </c>
      <c r="M505" s="171">
        <v>584.70000000000005</v>
      </c>
      <c r="N505" s="156">
        <v>0</v>
      </c>
      <c r="O505" s="156">
        <v>5</v>
      </c>
      <c r="P505" s="156" t="s">
        <v>2691</v>
      </c>
      <c r="Q505" s="156" t="s">
        <v>2692</v>
      </c>
      <c r="R505" s="156">
        <v>5</v>
      </c>
      <c r="S505" s="171">
        <v>584.70000000000005</v>
      </c>
    </row>
    <row r="506" spans="1:19" x14ac:dyDescent="0.25">
      <c r="A506" s="155" t="s">
        <v>109</v>
      </c>
      <c r="B506" s="155" t="s">
        <v>1024</v>
      </c>
      <c r="C506" s="155">
        <v>4550</v>
      </c>
      <c r="D506" s="155" t="s">
        <v>2989</v>
      </c>
      <c r="E506" s="155" t="s">
        <v>2990</v>
      </c>
      <c r="F506" s="155">
        <v>131001</v>
      </c>
      <c r="G506" s="155" t="s">
        <v>2259</v>
      </c>
      <c r="H506" s="155">
        <v>1</v>
      </c>
      <c r="I506" s="155" t="s">
        <v>94</v>
      </c>
      <c r="J506" s="155" t="s">
        <v>94</v>
      </c>
      <c r="K506" s="155"/>
      <c r="L506" s="155">
        <v>0</v>
      </c>
      <c r="M506" s="170">
        <v>0</v>
      </c>
      <c r="N506" s="155">
        <v>0</v>
      </c>
      <c r="O506" s="155">
        <v>0</v>
      </c>
      <c r="P506" s="155" t="s">
        <v>2691</v>
      </c>
      <c r="Q506" s="155" t="s">
        <v>2692</v>
      </c>
      <c r="R506" s="155">
        <v>5</v>
      </c>
      <c r="S506" s="170">
        <v>584.70000000000005</v>
      </c>
    </row>
    <row r="507" spans="1:19" x14ac:dyDescent="0.25">
      <c r="A507" s="156" t="s">
        <v>109</v>
      </c>
      <c r="B507" s="156" t="s">
        <v>1024</v>
      </c>
      <c r="C507" s="156">
        <v>4970</v>
      </c>
      <c r="D507" s="156" t="s">
        <v>2991</v>
      </c>
      <c r="E507" s="156" t="s">
        <v>1837</v>
      </c>
      <c r="F507" s="156">
        <v>131001</v>
      </c>
      <c r="G507" s="156" t="s">
        <v>2259</v>
      </c>
      <c r="H507" s="156">
        <v>1</v>
      </c>
      <c r="I507" s="156" t="s">
        <v>94</v>
      </c>
      <c r="J507" s="156" t="s">
        <v>94</v>
      </c>
      <c r="K507" s="156"/>
      <c r="L507" s="156">
        <v>0</v>
      </c>
      <c r="M507" s="171">
        <v>0</v>
      </c>
      <c r="N507" s="156">
        <v>0</v>
      </c>
      <c r="O507" s="156">
        <v>0</v>
      </c>
      <c r="P507" s="156" t="s">
        <v>2260</v>
      </c>
      <c r="Q507" s="156" t="s">
        <v>2261</v>
      </c>
      <c r="R507" s="156">
        <v>5</v>
      </c>
      <c r="S507" s="171">
        <v>584.70000000000005</v>
      </c>
    </row>
    <row r="508" spans="1:19" x14ac:dyDescent="0.25">
      <c r="A508" s="155" t="s">
        <v>109</v>
      </c>
      <c r="B508" s="155" t="s">
        <v>1024</v>
      </c>
      <c r="C508" s="155">
        <v>4980</v>
      </c>
      <c r="D508" s="155" t="s">
        <v>2992</v>
      </c>
      <c r="E508" s="155" t="s">
        <v>1837</v>
      </c>
      <c r="F508" s="155">
        <v>131001</v>
      </c>
      <c r="G508" s="155" t="s">
        <v>2259</v>
      </c>
      <c r="H508" s="155">
        <v>1</v>
      </c>
      <c r="I508" s="155" t="s">
        <v>94</v>
      </c>
      <c r="J508" s="155" t="s">
        <v>94</v>
      </c>
      <c r="K508" s="155"/>
      <c r="L508" s="155">
        <v>0</v>
      </c>
      <c r="M508" s="170">
        <v>0</v>
      </c>
      <c r="N508" s="155">
        <v>0</v>
      </c>
      <c r="O508" s="155">
        <v>0</v>
      </c>
      <c r="P508" s="155" t="s">
        <v>2260</v>
      </c>
      <c r="Q508" s="155" t="s">
        <v>2261</v>
      </c>
      <c r="R508" s="155">
        <v>5</v>
      </c>
      <c r="S508" s="170">
        <v>584.70000000000005</v>
      </c>
    </row>
    <row r="509" spans="1:19" x14ac:dyDescent="0.25">
      <c r="A509" s="156" t="s">
        <v>109</v>
      </c>
      <c r="B509" s="156" t="s">
        <v>1024</v>
      </c>
      <c r="C509" s="156">
        <v>4990</v>
      </c>
      <c r="D509" s="156" t="s">
        <v>2993</v>
      </c>
      <c r="E509" s="156" t="s">
        <v>1837</v>
      </c>
      <c r="F509" s="156">
        <v>131001</v>
      </c>
      <c r="G509" s="156" t="s">
        <v>2259</v>
      </c>
      <c r="H509" s="156">
        <v>1</v>
      </c>
      <c r="I509" s="156" t="s">
        <v>94</v>
      </c>
      <c r="J509" s="156" t="s">
        <v>94</v>
      </c>
      <c r="K509" s="156"/>
      <c r="L509" s="156">
        <v>0</v>
      </c>
      <c r="M509" s="171">
        <v>0</v>
      </c>
      <c r="N509" s="156">
        <v>0</v>
      </c>
      <c r="O509" s="156">
        <v>0</v>
      </c>
      <c r="P509" s="156" t="s">
        <v>2260</v>
      </c>
      <c r="Q509" s="156" t="s">
        <v>2261</v>
      </c>
      <c r="R509" s="156">
        <v>5</v>
      </c>
      <c r="S509" s="171">
        <v>584.70000000000005</v>
      </c>
    </row>
    <row r="510" spans="1:19" x14ac:dyDescent="0.25">
      <c r="A510" s="155" t="s">
        <v>109</v>
      </c>
      <c r="B510" s="155" t="s">
        <v>645</v>
      </c>
      <c r="C510" s="155">
        <v>1122</v>
      </c>
      <c r="D510" s="155" t="s">
        <v>2994</v>
      </c>
      <c r="E510" s="155" t="s">
        <v>2995</v>
      </c>
      <c r="F510" s="155">
        <v>400601</v>
      </c>
      <c r="G510" s="155" t="s">
        <v>2400</v>
      </c>
      <c r="H510" s="155">
        <v>1</v>
      </c>
      <c r="I510" s="155" t="s">
        <v>94</v>
      </c>
      <c r="J510" s="155" t="s">
        <v>94</v>
      </c>
      <c r="K510" s="155"/>
      <c r="L510" s="155">
        <v>0</v>
      </c>
      <c r="M510" s="170">
        <v>0</v>
      </c>
      <c r="N510" s="155">
        <v>0</v>
      </c>
      <c r="O510" s="155">
        <v>0</v>
      </c>
      <c r="P510" s="155" t="s">
        <v>2418</v>
      </c>
      <c r="Q510" s="155" t="s">
        <v>2419</v>
      </c>
      <c r="R510" s="155">
        <v>5</v>
      </c>
      <c r="S510" s="170">
        <v>584.70000000000005</v>
      </c>
    </row>
    <row r="511" spans="1:19" x14ac:dyDescent="0.25">
      <c r="A511" s="156" t="s">
        <v>109</v>
      </c>
      <c r="B511" s="156" t="s">
        <v>1333</v>
      </c>
      <c r="C511" s="156">
        <v>4012</v>
      </c>
      <c r="D511" s="156" t="s">
        <v>2996</v>
      </c>
      <c r="E511" s="156" t="s">
        <v>2997</v>
      </c>
      <c r="F511" s="156">
        <v>500703</v>
      </c>
      <c r="G511" s="156" t="s">
        <v>2262</v>
      </c>
      <c r="H511" s="156">
        <v>1</v>
      </c>
      <c r="I511" s="156" t="s">
        <v>94</v>
      </c>
      <c r="J511" s="156" t="s">
        <v>94</v>
      </c>
      <c r="K511" s="156"/>
      <c r="L511" s="156">
        <v>0</v>
      </c>
      <c r="M511" s="171">
        <v>0</v>
      </c>
      <c r="N511" s="156">
        <v>0</v>
      </c>
      <c r="O511" s="156">
        <v>0</v>
      </c>
      <c r="P511" s="156" t="s">
        <v>2643</v>
      </c>
      <c r="Q511" s="156" t="s">
        <v>2644</v>
      </c>
      <c r="R511" s="156">
        <v>5</v>
      </c>
      <c r="S511" s="171">
        <v>584.70000000000005</v>
      </c>
    </row>
    <row r="512" spans="1:19" x14ac:dyDescent="0.25">
      <c r="A512" s="155" t="s">
        <v>109</v>
      </c>
      <c r="B512" s="155" t="s">
        <v>559</v>
      </c>
      <c r="C512" s="155" t="s">
        <v>921</v>
      </c>
      <c r="D512" s="155" t="s">
        <v>2862</v>
      </c>
      <c r="E512" s="155" t="s">
        <v>923</v>
      </c>
      <c r="F512" s="155">
        <v>400501</v>
      </c>
      <c r="G512" s="155" t="s">
        <v>2400</v>
      </c>
      <c r="H512" s="155">
        <v>2</v>
      </c>
      <c r="I512" s="155" t="s">
        <v>94</v>
      </c>
      <c r="J512" s="155" t="s">
        <v>94</v>
      </c>
      <c r="K512" s="155"/>
      <c r="L512" s="155">
        <v>0</v>
      </c>
      <c r="M512" s="170">
        <v>0</v>
      </c>
      <c r="N512" s="155">
        <v>0</v>
      </c>
      <c r="O512" s="155">
        <v>0</v>
      </c>
      <c r="P512" s="155" t="s">
        <v>2701</v>
      </c>
      <c r="Q512" s="155" t="s">
        <v>2702</v>
      </c>
      <c r="R512" s="155">
        <v>5</v>
      </c>
      <c r="S512" s="170">
        <v>584.70000000000005</v>
      </c>
    </row>
    <row r="513" spans="1:19" x14ac:dyDescent="0.25">
      <c r="A513" s="156" t="s">
        <v>109</v>
      </c>
      <c r="B513" s="156" t="s">
        <v>559</v>
      </c>
      <c r="C513" s="156">
        <v>1020</v>
      </c>
      <c r="D513" s="156" t="s">
        <v>2998</v>
      </c>
      <c r="E513" s="156" t="s">
        <v>2999</v>
      </c>
      <c r="F513" s="156">
        <v>400501</v>
      </c>
      <c r="G513" s="156" t="s">
        <v>2400</v>
      </c>
      <c r="H513" s="156">
        <v>1</v>
      </c>
      <c r="I513" s="156" t="s">
        <v>91</v>
      </c>
      <c r="J513" s="156" t="s">
        <v>94</v>
      </c>
      <c r="K513" s="156"/>
      <c r="L513" s="156">
        <v>0</v>
      </c>
      <c r="M513" s="171">
        <v>0</v>
      </c>
      <c r="N513" s="156">
        <v>0</v>
      </c>
      <c r="O513" s="156">
        <v>0</v>
      </c>
      <c r="P513" s="156" t="s">
        <v>2701</v>
      </c>
      <c r="Q513" s="156" t="s">
        <v>2702</v>
      </c>
      <c r="R513" s="156">
        <v>5</v>
      </c>
      <c r="S513" s="171">
        <v>584.70000000000005</v>
      </c>
    </row>
    <row r="514" spans="1:19" x14ac:dyDescent="0.25">
      <c r="A514" s="155" t="s">
        <v>109</v>
      </c>
      <c r="B514" s="155" t="s">
        <v>867</v>
      </c>
      <c r="C514" s="155">
        <v>4950</v>
      </c>
      <c r="D514" s="155" t="s">
        <v>3000</v>
      </c>
      <c r="E514" s="155" t="s">
        <v>3001</v>
      </c>
      <c r="F514" s="155">
        <v>451001</v>
      </c>
      <c r="G514" s="155" t="s">
        <v>2282</v>
      </c>
      <c r="H514" s="155">
        <v>1</v>
      </c>
      <c r="I514" s="155" t="s">
        <v>94</v>
      </c>
      <c r="J514" s="155" t="s">
        <v>94</v>
      </c>
      <c r="K514" s="155" t="s">
        <v>280</v>
      </c>
      <c r="L514" s="155">
        <v>0</v>
      </c>
      <c r="M514" s="170">
        <v>0</v>
      </c>
      <c r="N514" s="155">
        <v>5</v>
      </c>
      <c r="O514" s="155">
        <v>5</v>
      </c>
      <c r="P514" s="155" t="s">
        <v>2436</v>
      </c>
      <c r="Q514" s="155" t="s">
        <v>2437</v>
      </c>
      <c r="R514" s="155">
        <v>5</v>
      </c>
      <c r="S514" s="170">
        <v>584.70000000000005</v>
      </c>
    </row>
    <row r="515" spans="1:19" x14ac:dyDescent="0.25">
      <c r="A515" s="156" t="s">
        <v>109</v>
      </c>
      <c r="B515" s="156" t="s">
        <v>1414</v>
      </c>
      <c r="C515" s="156">
        <v>4545</v>
      </c>
      <c r="D515" s="156" t="s">
        <v>3002</v>
      </c>
      <c r="E515" s="156" t="s">
        <v>1488</v>
      </c>
      <c r="F515" s="156">
        <v>500506</v>
      </c>
      <c r="G515" s="156" t="s">
        <v>2262</v>
      </c>
      <c r="H515" s="156">
        <v>1</v>
      </c>
      <c r="I515" s="156" t="s">
        <v>94</v>
      </c>
      <c r="J515" s="156" t="s">
        <v>94</v>
      </c>
      <c r="K515" s="156"/>
      <c r="L515" s="156">
        <v>0</v>
      </c>
      <c r="M515" s="171">
        <v>0</v>
      </c>
      <c r="N515" s="156">
        <v>0</v>
      </c>
      <c r="O515" s="156">
        <v>0</v>
      </c>
      <c r="P515" s="156" t="s">
        <v>2263</v>
      </c>
      <c r="Q515" s="156" t="s">
        <v>2264</v>
      </c>
      <c r="R515" s="156">
        <v>5</v>
      </c>
      <c r="S515" s="171">
        <v>584.70000000000005</v>
      </c>
    </row>
    <row r="516" spans="1:19" x14ac:dyDescent="0.25">
      <c r="A516" s="155" t="s">
        <v>109</v>
      </c>
      <c r="B516" s="155" t="s">
        <v>607</v>
      </c>
      <c r="C516" s="155">
        <v>3204</v>
      </c>
      <c r="D516" s="155" t="s">
        <v>3003</v>
      </c>
      <c r="E516" s="155" t="s">
        <v>3004</v>
      </c>
      <c r="F516" s="155">
        <v>500904</v>
      </c>
      <c r="G516" s="155" t="s">
        <v>2262</v>
      </c>
      <c r="H516" s="155">
        <v>1</v>
      </c>
      <c r="I516" s="155" t="s">
        <v>94</v>
      </c>
      <c r="J516" s="155" t="s">
        <v>94</v>
      </c>
      <c r="K516" s="155"/>
      <c r="L516" s="155">
        <v>0</v>
      </c>
      <c r="M516" s="170">
        <v>0</v>
      </c>
      <c r="N516" s="155">
        <v>0</v>
      </c>
      <c r="O516" s="155">
        <v>0</v>
      </c>
      <c r="P516" s="155" t="s">
        <v>2424</v>
      </c>
      <c r="Q516" s="155" t="s">
        <v>2432</v>
      </c>
      <c r="R516" s="155">
        <v>5</v>
      </c>
      <c r="S516" s="170">
        <v>584.70000000000005</v>
      </c>
    </row>
    <row r="517" spans="1:19" x14ac:dyDescent="0.25">
      <c r="A517" s="156" t="s">
        <v>109</v>
      </c>
      <c r="B517" s="156" t="s">
        <v>1271</v>
      </c>
      <c r="C517" s="156">
        <v>1100</v>
      </c>
      <c r="D517" s="156" t="s">
        <v>2978</v>
      </c>
      <c r="E517" s="156" t="s">
        <v>1273</v>
      </c>
      <c r="F517" s="156">
        <v>231304</v>
      </c>
      <c r="G517" s="156" t="s">
        <v>119</v>
      </c>
      <c r="H517" s="156" t="s">
        <v>1299</v>
      </c>
      <c r="I517" s="156" t="s">
        <v>91</v>
      </c>
      <c r="J517" s="156" t="s">
        <v>91</v>
      </c>
      <c r="K517" s="156" t="s">
        <v>276</v>
      </c>
      <c r="L517" s="156">
        <v>5</v>
      </c>
      <c r="M517" s="171">
        <v>584.70000000000005</v>
      </c>
      <c r="N517" s="156">
        <v>0</v>
      </c>
      <c r="O517" s="156">
        <v>5</v>
      </c>
      <c r="P517" s="156"/>
      <c r="Q517" s="156"/>
      <c r="R517" s="156">
        <v>5</v>
      </c>
      <c r="S517" s="171">
        <v>584.70000000000005</v>
      </c>
    </row>
    <row r="518" spans="1:19" x14ac:dyDescent="0.25">
      <c r="A518" s="155" t="s">
        <v>109</v>
      </c>
      <c r="B518" s="155" t="s">
        <v>1271</v>
      </c>
      <c r="C518" s="155">
        <v>4080</v>
      </c>
      <c r="D518" s="155" t="s">
        <v>3005</v>
      </c>
      <c r="E518" s="155" t="s">
        <v>3006</v>
      </c>
      <c r="F518" s="155">
        <v>100299</v>
      </c>
      <c r="G518" s="155" t="s">
        <v>3007</v>
      </c>
      <c r="H518" s="155">
        <v>1</v>
      </c>
      <c r="I518" s="155" t="s">
        <v>94</v>
      </c>
      <c r="J518" s="155" t="s">
        <v>94</v>
      </c>
      <c r="K518" s="155"/>
      <c r="L518" s="155">
        <v>0</v>
      </c>
      <c r="M518" s="170">
        <v>0</v>
      </c>
      <c r="N518" s="155">
        <v>0</v>
      </c>
      <c r="O518" s="155">
        <v>0</v>
      </c>
      <c r="P518" s="155" t="s">
        <v>2587</v>
      </c>
      <c r="Q518" s="155" t="s">
        <v>2588</v>
      </c>
      <c r="R518" s="155">
        <v>5</v>
      </c>
      <c r="S518" s="170">
        <v>584.70000000000005</v>
      </c>
    </row>
    <row r="519" spans="1:19" x14ac:dyDescent="0.25">
      <c r="A519" s="156" t="s">
        <v>109</v>
      </c>
      <c r="B519" s="156" t="s">
        <v>863</v>
      </c>
      <c r="C519" s="156">
        <v>1111</v>
      </c>
      <c r="D519" s="156" t="s">
        <v>175</v>
      </c>
      <c r="E519" s="156" t="s">
        <v>1044</v>
      </c>
      <c r="F519" s="156">
        <v>540101</v>
      </c>
      <c r="G519" s="156" t="s">
        <v>176</v>
      </c>
      <c r="H519" s="156" t="s">
        <v>1247</v>
      </c>
      <c r="I519" s="156" t="s">
        <v>91</v>
      </c>
      <c r="J519" s="156" t="s">
        <v>91</v>
      </c>
      <c r="K519" s="156" t="s">
        <v>276</v>
      </c>
      <c r="L519" s="156">
        <v>5</v>
      </c>
      <c r="M519" s="171">
        <v>584.70000000000005</v>
      </c>
      <c r="N519" s="156">
        <v>0</v>
      </c>
      <c r="O519" s="156">
        <v>5</v>
      </c>
      <c r="P519" s="156"/>
      <c r="Q519" s="156"/>
      <c r="R519" s="156">
        <v>5</v>
      </c>
      <c r="S519" s="171">
        <v>584.70000000000005</v>
      </c>
    </row>
    <row r="520" spans="1:19" x14ac:dyDescent="0.25">
      <c r="A520" s="155" t="s">
        <v>109</v>
      </c>
      <c r="B520" s="155" t="s">
        <v>1414</v>
      </c>
      <c r="C520" s="155">
        <v>4020</v>
      </c>
      <c r="D520" s="155" t="s">
        <v>3008</v>
      </c>
      <c r="E520" s="155" t="s">
        <v>3009</v>
      </c>
      <c r="F520" s="155">
        <v>360117</v>
      </c>
      <c r="G520" s="155" t="s">
        <v>2663</v>
      </c>
      <c r="H520" s="155">
        <v>1</v>
      </c>
      <c r="I520" s="155" t="s">
        <v>94</v>
      </c>
      <c r="J520" s="155" t="s">
        <v>94</v>
      </c>
      <c r="K520" s="155"/>
      <c r="L520" s="155">
        <v>0</v>
      </c>
      <c r="M520" s="170">
        <v>0</v>
      </c>
      <c r="N520" s="155">
        <v>0</v>
      </c>
      <c r="O520" s="155">
        <v>0</v>
      </c>
      <c r="P520" s="155" t="s">
        <v>2812</v>
      </c>
      <c r="Q520" s="155" t="s">
        <v>2465</v>
      </c>
      <c r="R520" s="155">
        <v>5</v>
      </c>
      <c r="S520" s="170">
        <v>584.70000000000005</v>
      </c>
    </row>
    <row r="521" spans="1:19" x14ac:dyDescent="0.25">
      <c r="A521" s="156" t="s">
        <v>109</v>
      </c>
      <c r="B521" s="156" t="s">
        <v>1739</v>
      </c>
      <c r="C521" s="156">
        <v>2000</v>
      </c>
      <c r="D521" s="156" t="s">
        <v>2743</v>
      </c>
      <c r="E521" s="156" t="s">
        <v>1741</v>
      </c>
      <c r="F521" s="156">
        <v>240102</v>
      </c>
      <c r="G521" s="156" t="s">
        <v>2538</v>
      </c>
      <c r="H521" s="156">
        <v>2</v>
      </c>
      <c r="I521" s="156" t="s">
        <v>94</v>
      </c>
      <c r="J521" s="156" t="s">
        <v>94</v>
      </c>
      <c r="K521" s="156"/>
      <c r="L521" s="156">
        <v>0</v>
      </c>
      <c r="M521" s="171">
        <v>0</v>
      </c>
      <c r="N521" s="156">
        <v>0</v>
      </c>
      <c r="O521" s="156">
        <v>0</v>
      </c>
      <c r="P521" s="156" t="s">
        <v>2633</v>
      </c>
      <c r="Q521" s="156" t="s">
        <v>2634</v>
      </c>
      <c r="R521" s="156">
        <v>5</v>
      </c>
      <c r="S521" s="171">
        <v>584.70000000000005</v>
      </c>
    </row>
    <row r="522" spans="1:19" x14ac:dyDescent="0.25">
      <c r="A522" s="155" t="s">
        <v>109</v>
      </c>
      <c r="B522" s="155" t="s">
        <v>265</v>
      </c>
      <c r="C522" s="155">
        <v>3005</v>
      </c>
      <c r="D522" s="155" t="s">
        <v>3010</v>
      </c>
      <c r="E522" s="155" t="s">
        <v>767</v>
      </c>
      <c r="F522" s="155">
        <v>513801</v>
      </c>
      <c r="G522" s="155" t="s">
        <v>2320</v>
      </c>
      <c r="H522" s="155">
        <v>1</v>
      </c>
      <c r="I522" s="155" t="s">
        <v>91</v>
      </c>
      <c r="J522" s="155" t="s">
        <v>94</v>
      </c>
      <c r="K522" s="155"/>
      <c r="L522" s="155">
        <v>0</v>
      </c>
      <c r="M522" s="170">
        <v>0</v>
      </c>
      <c r="N522" s="155">
        <v>0</v>
      </c>
      <c r="O522" s="155">
        <v>0</v>
      </c>
      <c r="P522" s="155" t="s">
        <v>2336</v>
      </c>
      <c r="Q522" s="155" t="s">
        <v>2337</v>
      </c>
      <c r="R522" s="155">
        <v>5</v>
      </c>
      <c r="S522" s="170">
        <v>584.70000000000005</v>
      </c>
    </row>
    <row r="523" spans="1:19" x14ac:dyDescent="0.25">
      <c r="A523" s="156" t="s">
        <v>109</v>
      </c>
      <c r="B523" s="156" t="s">
        <v>347</v>
      </c>
      <c r="C523" s="156">
        <v>1102</v>
      </c>
      <c r="D523" s="156" t="s">
        <v>2563</v>
      </c>
      <c r="E523" s="156" t="s">
        <v>421</v>
      </c>
      <c r="F523" s="156">
        <v>231301</v>
      </c>
      <c r="G523" s="156" t="s">
        <v>119</v>
      </c>
      <c r="H523" s="156" t="s">
        <v>1265</v>
      </c>
      <c r="I523" s="156" t="s">
        <v>91</v>
      </c>
      <c r="J523" s="156" t="s">
        <v>91</v>
      </c>
      <c r="K523" s="156" t="s">
        <v>276</v>
      </c>
      <c r="L523" s="156">
        <v>5</v>
      </c>
      <c r="M523" s="171">
        <v>584.70000000000005</v>
      </c>
      <c r="N523" s="156">
        <v>0</v>
      </c>
      <c r="O523" s="156">
        <v>5</v>
      </c>
      <c r="P523" s="156"/>
      <c r="Q523" s="156"/>
      <c r="R523" s="156">
        <v>5</v>
      </c>
      <c r="S523" s="171">
        <v>584.70000000000005</v>
      </c>
    </row>
    <row r="524" spans="1:19" x14ac:dyDescent="0.25">
      <c r="A524" s="155" t="s">
        <v>109</v>
      </c>
      <c r="B524" s="155" t="s">
        <v>645</v>
      </c>
      <c r="C524" s="155" t="s">
        <v>2979</v>
      </c>
      <c r="D524" s="155" t="s">
        <v>2980</v>
      </c>
      <c r="E524" s="155" t="s">
        <v>1328</v>
      </c>
      <c r="F524" s="155">
        <v>400601</v>
      </c>
      <c r="G524" s="155" t="s">
        <v>2400</v>
      </c>
      <c r="H524" s="155" t="s">
        <v>1244</v>
      </c>
      <c r="I524" s="155" t="s">
        <v>91</v>
      </c>
      <c r="J524" s="155" t="s">
        <v>91</v>
      </c>
      <c r="K524" s="155" t="s">
        <v>276</v>
      </c>
      <c r="L524" s="155">
        <v>5</v>
      </c>
      <c r="M524" s="170">
        <v>584.70000000000005</v>
      </c>
      <c r="N524" s="155">
        <v>0</v>
      </c>
      <c r="O524" s="155">
        <v>5</v>
      </c>
      <c r="P524" s="155"/>
      <c r="Q524" s="155"/>
      <c r="R524" s="155">
        <v>5</v>
      </c>
      <c r="S524" s="170">
        <v>584.70000000000005</v>
      </c>
    </row>
    <row r="525" spans="1:19" x14ac:dyDescent="0.25">
      <c r="A525" s="156" t="s">
        <v>109</v>
      </c>
      <c r="B525" s="156" t="s">
        <v>863</v>
      </c>
      <c r="C525" s="156">
        <v>1111</v>
      </c>
      <c r="D525" s="156" t="s">
        <v>175</v>
      </c>
      <c r="E525" s="156" t="s">
        <v>1044</v>
      </c>
      <c r="F525" s="156">
        <v>540101</v>
      </c>
      <c r="G525" s="156" t="s">
        <v>176</v>
      </c>
      <c r="H525" s="156" t="s">
        <v>1251</v>
      </c>
      <c r="I525" s="156" t="s">
        <v>91</v>
      </c>
      <c r="J525" s="156" t="s">
        <v>91</v>
      </c>
      <c r="K525" s="156" t="s">
        <v>276</v>
      </c>
      <c r="L525" s="156">
        <v>5</v>
      </c>
      <c r="M525" s="171">
        <v>584.70000000000005</v>
      </c>
      <c r="N525" s="156">
        <v>0</v>
      </c>
      <c r="O525" s="156">
        <v>5</v>
      </c>
      <c r="P525" s="156"/>
      <c r="Q525" s="156"/>
      <c r="R525" s="156">
        <v>5</v>
      </c>
      <c r="S525" s="171">
        <v>584.70000000000005</v>
      </c>
    </row>
    <row r="526" spans="1:19" x14ac:dyDescent="0.25">
      <c r="A526" s="155" t="s">
        <v>109</v>
      </c>
      <c r="B526" s="155" t="s">
        <v>863</v>
      </c>
      <c r="C526" s="155">
        <v>1111</v>
      </c>
      <c r="D526" s="155" t="s">
        <v>175</v>
      </c>
      <c r="E526" s="155" t="s">
        <v>1044</v>
      </c>
      <c r="F526" s="155">
        <v>540101</v>
      </c>
      <c r="G526" s="155" t="s">
        <v>176</v>
      </c>
      <c r="H526" s="155" t="s">
        <v>1265</v>
      </c>
      <c r="I526" s="155" t="s">
        <v>91</v>
      </c>
      <c r="J526" s="155" t="s">
        <v>91</v>
      </c>
      <c r="K526" s="155" t="s">
        <v>276</v>
      </c>
      <c r="L526" s="155">
        <v>5</v>
      </c>
      <c r="M526" s="170">
        <v>584.70000000000005</v>
      </c>
      <c r="N526" s="155">
        <v>0</v>
      </c>
      <c r="O526" s="155">
        <v>5</v>
      </c>
      <c r="P526" s="155"/>
      <c r="Q526" s="155"/>
      <c r="R526" s="155">
        <v>5</v>
      </c>
      <c r="S526" s="170">
        <v>584.70000000000005</v>
      </c>
    </row>
    <row r="527" spans="1:19" x14ac:dyDescent="0.25">
      <c r="A527" s="156" t="s">
        <v>109</v>
      </c>
      <c r="B527" s="156" t="s">
        <v>607</v>
      </c>
      <c r="C527" s="156">
        <v>1100</v>
      </c>
      <c r="D527" s="156" t="s">
        <v>162</v>
      </c>
      <c r="E527" s="156" t="s">
        <v>153</v>
      </c>
      <c r="F527" s="156">
        <v>500901</v>
      </c>
      <c r="G527" s="156" t="s">
        <v>2262</v>
      </c>
      <c r="H527" s="156" t="s">
        <v>1244</v>
      </c>
      <c r="I527" s="156" t="s">
        <v>91</v>
      </c>
      <c r="J527" s="156" t="s">
        <v>91</v>
      </c>
      <c r="K527" s="156" t="s">
        <v>276</v>
      </c>
      <c r="L527" s="156">
        <v>5</v>
      </c>
      <c r="M527" s="171">
        <v>584.70000000000005</v>
      </c>
      <c r="N527" s="156">
        <v>0</v>
      </c>
      <c r="O527" s="156">
        <v>5</v>
      </c>
      <c r="P527" s="156"/>
      <c r="Q527" s="156"/>
      <c r="R527" s="156">
        <v>5</v>
      </c>
      <c r="S527" s="171">
        <v>584.70000000000005</v>
      </c>
    </row>
    <row r="528" spans="1:19" x14ac:dyDescent="0.25">
      <c r="A528" s="155" t="s">
        <v>109</v>
      </c>
      <c r="B528" s="155" t="s">
        <v>347</v>
      </c>
      <c r="C528" s="155">
        <v>1102</v>
      </c>
      <c r="D528" s="155" t="s">
        <v>2563</v>
      </c>
      <c r="E528" s="155" t="s">
        <v>421</v>
      </c>
      <c r="F528" s="155">
        <v>231301</v>
      </c>
      <c r="G528" s="155" t="s">
        <v>119</v>
      </c>
      <c r="H528" s="155">
        <v>18</v>
      </c>
      <c r="I528" s="155" t="s">
        <v>94</v>
      </c>
      <c r="J528" s="155" t="s">
        <v>94</v>
      </c>
      <c r="K528" s="155"/>
      <c r="L528" s="155">
        <v>0</v>
      </c>
      <c r="M528" s="170">
        <v>0</v>
      </c>
      <c r="N528" s="155">
        <v>0</v>
      </c>
      <c r="O528" s="155">
        <v>0</v>
      </c>
      <c r="P528" s="155" t="s">
        <v>3011</v>
      </c>
      <c r="Q528" s="155" t="s">
        <v>3012</v>
      </c>
      <c r="R528" s="155">
        <v>5</v>
      </c>
      <c r="S528" s="170">
        <v>584.70000000000005</v>
      </c>
    </row>
    <row r="529" spans="1:19" x14ac:dyDescent="0.25">
      <c r="A529" s="156" t="s">
        <v>109</v>
      </c>
      <c r="B529" s="156" t="s">
        <v>1600</v>
      </c>
      <c r="C529" s="156">
        <v>230</v>
      </c>
      <c r="D529" s="156" t="s">
        <v>3013</v>
      </c>
      <c r="E529" s="156" t="s">
        <v>3014</v>
      </c>
      <c r="F529" s="156">
        <v>320108</v>
      </c>
      <c r="G529" s="156" t="s">
        <v>2917</v>
      </c>
      <c r="H529" s="156">
        <v>1</v>
      </c>
      <c r="I529" s="156" t="s">
        <v>94</v>
      </c>
      <c r="J529" s="156" t="s">
        <v>94</v>
      </c>
      <c r="K529" s="156"/>
      <c r="L529" s="156">
        <v>0</v>
      </c>
      <c r="M529" s="171">
        <v>0</v>
      </c>
      <c r="N529" s="156">
        <v>0</v>
      </c>
      <c r="O529" s="156">
        <v>0</v>
      </c>
      <c r="P529" s="156" t="s">
        <v>2915</v>
      </c>
      <c r="Q529" s="156" t="s">
        <v>2465</v>
      </c>
      <c r="R529" s="156">
        <v>5</v>
      </c>
      <c r="S529" s="171">
        <v>584.70000000000005</v>
      </c>
    </row>
    <row r="530" spans="1:19" x14ac:dyDescent="0.25">
      <c r="A530" s="155" t="s">
        <v>109</v>
      </c>
      <c r="B530" s="155" t="s">
        <v>867</v>
      </c>
      <c r="C530" s="155">
        <v>1101</v>
      </c>
      <c r="D530" s="155" t="s">
        <v>90</v>
      </c>
      <c r="E530" s="155" t="s">
        <v>89</v>
      </c>
      <c r="F530" s="155">
        <v>451002</v>
      </c>
      <c r="G530" s="155" t="s">
        <v>2282</v>
      </c>
      <c r="H530" s="155" t="s">
        <v>2039</v>
      </c>
      <c r="I530" s="155" t="s">
        <v>91</v>
      </c>
      <c r="J530" s="155" t="s">
        <v>91</v>
      </c>
      <c r="K530" s="155" t="s">
        <v>276</v>
      </c>
      <c r="L530" s="155">
        <v>5</v>
      </c>
      <c r="M530" s="170">
        <v>584.70000000000005</v>
      </c>
      <c r="N530" s="155">
        <v>0</v>
      </c>
      <c r="O530" s="155">
        <v>5</v>
      </c>
      <c r="P530" s="155"/>
      <c r="Q530" s="155"/>
      <c r="R530" s="155">
        <v>5</v>
      </c>
      <c r="S530" s="170">
        <v>584.70000000000005</v>
      </c>
    </row>
    <row r="531" spans="1:19" x14ac:dyDescent="0.25">
      <c r="A531" s="156" t="s">
        <v>109</v>
      </c>
      <c r="B531" s="156" t="s">
        <v>347</v>
      </c>
      <c r="C531" s="156">
        <v>2210</v>
      </c>
      <c r="D531" s="156" t="s">
        <v>3015</v>
      </c>
      <c r="E531" s="156" t="s">
        <v>3016</v>
      </c>
      <c r="F531" s="156">
        <v>231301</v>
      </c>
      <c r="G531" s="156" t="s">
        <v>119</v>
      </c>
      <c r="H531" s="156">
        <v>1</v>
      </c>
      <c r="I531" s="156" t="s">
        <v>94</v>
      </c>
      <c r="J531" s="156" t="s">
        <v>94</v>
      </c>
      <c r="K531" s="156" t="s">
        <v>276</v>
      </c>
      <c r="L531" s="156">
        <v>4</v>
      </c>
      <c r="M531" s="171">
        <v>467.76</v>
      </c>
      <c r="N531" s="156">
        <v>0</v>
      </c>
      <c r="O531" s="156">
        <v>4</v>
      </c>
      <c r="P531" s="156" t="s">
        <v>2883</v>
      </c>
      <c r="Q531" s="156" t="s">
        <v>2884</v>
      </c>
      <c r="R531" s="156">
        <v>4</v>
      </c>
      <c r="S531" s="171">
        <v>467.76</v>
      </c>
    </row>
    <row r="532" spans="1:19" x14ac:dyDescent="0.25">
      <c r="A532" s="155" t="s">
        <v>109</v>
      </c>
      <c r="B532" s="155" t="s">
        <v>347</v>
      </c>
      <c r="C532" s="155">
        <v>3420</v>
      </c>
      <c r="D532" s="155" t="s">
        <v>3017</v>
      </c>
      <c r="E532" s="155" t="s">
        <v>3018</v>
      </c>
      <c r="F532" s="155">
        <v>231402</v>
      </c>
      <c r="G532" s="155" t="s">
        <v>119</v>
      </c>
      <c r="H532" s="155">
        <v>1</v>
      </c>
      <c r="I532" s="155" t="s">
        <v>94</v>
      </c>
      <c r="J532" s="155" t="s">
        <v>94</v>
      </c>
      <c r="K532" s="155"/>
      <c r="L532" s="155">
        <v>0</v>
      </c>
      <c r="M532" s="170">
        <v>0</v>
      </c>
      <c r="N532" s="155">
        <v>0</v>
      </c>
      <c r="O532" s="155">
        <v>0</v>
      </c>
      <c r="P532" s="155" t="s">
        <v>2287</v>
      </c>
      <c r="Q532" s="155" t="s">
        <v>2602</v>
      </c>
      <c r="R532" s="155">
        <v>4</v>
      </c>
      <c r="S532" s="170">
        <v>467.76</v>
      </c>
    </row>
    <row r="533" spans="1:19" x14ac:dyDescent="0.25">
      <c r="A533" s="156" t="s">
        <v>109</v>
      </c>
      <c r="B533" s="156" t="s">
        <v>347</v>
      </c>
      <c r="C533" s="156">
        <v>3010</v>
      </c>
      <c r="D533" s="156" t="s">
        <v>3019</v>
      </c>
      <c r="E533" s="156" t="s">
        <v>3020</v>
      </c>
      <c r="F533" s="156">
        <v>239999</v>
      </c>
      <c r="G533" s="156" t="s">
        <v>119</v>
      </c>
      <c r="H533" s="156">
        <v>1</v>
      </c>
      <c r="I533" s="156" t="s">
        <v>94</v>
      </c>
      <c r="J533" s="156" t="s">
        <v>94</v>
      </c>
      <c r="K533" s="156"/>
      <c r="L533" s="156">
        <v>0</v>
      </c>
      <c r="M533" s="171">
        <v>0</v>
      </c>
      <c r="N533" s="156">
        <v>0</v>
      </c>
      <c r="O533" s="156">
        <v>0</v>
      </c>
      <c r="P533" s="156" t="s">
        <v>2654</v>
      </c>
      <c r="Q533" s="156" t="s">
        <v>2655</v>
      </c>
      <c r="R533" s="156">
        <v>4</v>
      </c>
      <c r="S533" s="171">
        <v>467.76</v>
      </c>
    </row>
    <row r="534" spans="1:19" x14ac:dyDescent="0.25">
      <c r="A534" s="155" t="s">
        <v>109</v>
      </c>
      <c r="B534" s="155" t="s">
        <v>726</v>
      </c>
      <c r="C534" s="155">
        <v>4830</v>
      </c>
      <c r="D534" s="155" t="s">
        <v>3021</v>
      </c>
      <c r="E534" s="155" t="s">
        <v>3022</v>
      </c>
      <c r="F534" s="155">
        <v>110401</v>
      </c>
      <c r="G534" s="155" t="s">
        <v>2387</v>
      </c>
      <c r="H534" s="155">
        <v>1</v>
      </c>
      <c r="I534" s="155" t="s">
        <v>94</v>
      </c>
      <c r="J534" s="155" t="s">
        <v>94</v>
      </c>
      <c r="K534" s="155"/>
      <c r="L534" s="155">
        <v>0</v>
      </c>
      <c r="M534" s="170">
        <v>0</v>
      </c>
      <c r="N534" s="155">
        <v>0</v>
      </c>
      <c r="O534" s="155">
        <v>0</v>
      </c>
      <c r="P534" s="155" t="s">
        <v>2398</v>
      </c>
      <c r="Q534" s="155" t="s">
        <v>2406</v>
      </c>
      <c r="R534" s="155">
        <v>4</v>
      </c>
      <c r="S534" s="170">
        <v>467.76</v>
      </c>
    </row>
    <row r="535" spans="1:19" x14ac:dyDescent="0.25">
      <c r="A535" s="156" t="s">
        <v>109</v>
      </c>
      <c r="B535" s="156" t="s">
        <v>347</v>
      </c>
      <c r="C535" s="156">
        <v>4120</v>
      </c>
      <c r="D535" s="156" t="s">
        <v>3023</v>
      </c>
      <c r="E535" s="156" t="s">
        <v>3024</v>
      </c>
      <c r="F535" s="156">
        <v>231405</v>
      </c>
      <c r="G535" s="156" t="s">
        <v>119</v>
      </c>
      <c r="H535" s="156">
        <v>1</v>
      </c>
      <c r="I535" s="156" t="s">
        <v>94</v>
      </c>
      <c r="J535" s="156" t="s">
        <v>94</v>
      </c>
      <c r="K535" s="156"/>
      <c r="L535" s="156">
        <v>0</v>
      </c>
      <c r="M535" s="171">
        <v>0</v>
      </c>
      <c r="N535" s="156">
        <v>0</v>
      </c>
      <c r="O535" s="156">
        <v>0</v>
      </c>
      <c r="P535" s="156" t="s">
        <v>2565</v>
      </c>
      <c r="Q535" s="156" t="s">
        <v>2566</v>
      </c>
      <c r="R535" s="156">
        <v>4</v>
      </c>
      <c r="S535" s="171">
        <v>467.76</v>
      </c>
    </row>
    <row r="536" spans="1:19" x14ac:dyDescent="0.25">
      <c r="A536" s="155" t="s">
        <v>109</v>
      </c>
      <c r="B536" s="155" t="s">
        <v>499</v>
      </c>
      <c r="C536" s="155">
        <v>1002</v>
      </c>
      <c r="D536" s="155" t="s">
        <v>3025</v>
      </c>
      <c r="E536" s="155" t="s">
        <v>3026</v>
      </c>
      <c r="F536" s="155">
        <v>160301</v>
      </c>
      <c r="G536" s="155" t="s">
        <v>152</v>
      </c>
      <c r="H536" s="155">
        <v>1</v>
      </c>
      <c r="I536" s="155" t="s">
        <v>94</v>
      </c>
      <c r="J536" s="155" t="s">
        <v>94</v>
      </c>
      <c r="K536" s="155"/>
      <c r="L536" s="155">
        <v>0</v>
      </c>
      <c r="M536" s="170">
        <v>0</v>
      </c>
      <c r="N536" s="155">
        <v>0</v>
      </c>
      <c r="O536" s="155">
        <v>0</v>
      </c>
      <c r="P536" s="155" t="s">
        <v>2876</v>
      </c>
      <c r="Q536" s="155" t="s">
        <v>2877</v>
      </c>
      <c r="R536" s="155">
        <v>4</v>
      </c>
      <c r="S536" s="170">
        <v>467.76</v>
      </c>
    </row>
    <row r="537" spans="1:19" x14ac:dyDescent="0.25">
      <c r="A537" s="156" t="s">
        <v>109</v>
      </c>
      <c r="B537" s="156" t="s">
        <v>265</v>
      </c>
      <c r="C537" s="156">
        <v>6750</v>
      </c>
      <c r="D537" s="156" t="s">
        <v>3027</v>
      </c>
      <c r="E537" s="156" t="s">
        <v>3028</v>
      </c>
      <c r="F537" s="156">
        <v>513801</v>
      </c>
      <c r="G537" s="156" t="s">
        <v>2320</v>
      </c>
      <c r="H537" s="156" t="s">
        <v>269</v>
      </c>
      <c r="I537" s="156" t="s">
        <v>91</v>
      </c>
      <c r="J537" s="156" t="s">
        <v>94</v>
      </c>
      <c r="K537" s="156"/>
      <c r="L537" s="156">
        <v>0</v>
      </c>
      <c r="M537" s="171">
        <v>0</v>
      </c>
      <c r="N537" s="156">
        <v>0</v>
      </c>
      <c r="O537" s="156">
        <v>0</v>
      </c>
      <c r="P537" s="156" t="s">
        <v>2855</v>
      </c>
      <c r="Q537" s="156" t="s">
        <v>2856</v>
      </c>
      <c r="R537" s="156">
        <v>4</v>
      </c>
      <c r="S537" s="171">
        <v>467.76</v>
      </c>
    </row>
    <row r="538" spans="1:19" x14ac:dyDescent="0.25">
      <c r="A538" s="155" t="s">
        <v>109</v>
      </c>
      <c r="B538" s="155" t="s">
        <v>265</v>
      </c>
      <c r="C538" s="155" t="s">
        <v>2952</v>
      </c>
      <c r="D538" s="155" t="s">
        <v>2953</v>
      </c>
      <c r="E538" s="155" t="s">
        <v>2954</v>
      </c>
      <c r="F538" s="155">
        <v>513817</v>
      </c>
      <c r="G538" s="155" t="s">
        <v>2320</v>
      </c>
      <c r="H538" s="155" t="s">
        <v>520</v>
      </c>
      <c r="I538" s="155" t="s">
        <v>94</v>
      </c>
      <c r="J538" s="155" t="s">
        <v>94</v>
      </c>
      <c r="K538" s="155"/>
      <c r="L538" s="155">
        <v>0</v>
      </c>
      <c r="M538" s="170">
        <v>0</v>
      </c>
      <c r="N538" s="155">
        <v>0</v>
      </c>
      <c r="O538" s="155">
        <v>0</v>
      </c>
      <c r="P538" s="155" t="s">
        <v>2955</v>
      </c>
      <c r="Q538" s="155" t="s">
        <v>2280</v>
      </c>
      <c r="R538" s="155">
        <v>4</v>
      </c>
      <c r="S538" s="170">
        <v>467.76</v>
      </c>
    </row>
    <row r="539" spans="1:19" x14ac:dyDescent="0.25">
      <c r="A539" s="156" t="s">
        <v>109</v>
      </c>
      <c r="B539" s="156" t="s">
        <v>265</v>
      </c>
      <c r="C539" s="156">
        <v>6425</v>
      </c>
      <c r="D539" s="156" t="s">
        <v>2889</v>
      </c>
      <c r="E539" s="156" t="s">
        <v>2890</v>
      </c>
      <c r="F539" s="156">
        <v>513817</v>
      </c>
      <c r="G539" s="156" t="s">
        <v>2320</v>
      </c>
      <c r="H539" s="156" t="s">
        <v>269</v>
      </c>
      <c r="I539" s="156" t="s">
        <v>94</v>
      </c>
      <c r="J539" s="156" t="s">
        <v>94</v>
      </c>
      <c r="K539" s="156"/>
      <c r="L539" s="156">
        <v>0</v>
      </c>
      <c r="M539" s="171">
        <v>0</v>
      </c>
      <c r="N539" s="156">
        <v>0</v>
      </c>
      <c r="O539" s="156">
        <v>0</v>
      </c>
      <c r="P539" s="156" t="s">
        <v>2891</v>
      </c>
      <c r="Q539" s="156" t="s">
        <v>2429</v>
      </c>
      <c r="R539" s="156">
        <v>4</v>
      </c>
      <c r="S539" s="171">
        <v>467.76</v>
      </c>
    </row>
    <row r="540" spans="1:19" x14ac:dyDescent="0.25">
      <c r="A540" s="155" t="s">
        <v>109</v>
      </c>
      <c r="B540" s="155" t="s">
        <v>265</v>
      </c>
      <c r="C540" s="155">
        <v>6425</v>
      </c>
      <c r="D540" s="155" t="s">
        <v>2889</v>
      </c>
      <c r="E540" s="155" t="s">
        <v>2890</v>
      </c>
      <c r="F540" s="155">
        <v>513817</v>
      </c>
      <c r="G540" s="155" t="s">
        <v>2320</v>
      </c>
      <c r="H540" s="155" t="s">
        <v>569</v>
      </c>
      <c r="I540" s="155" t="s">
        <v>94</v>
      </c>
      <c r="J540" s="155" t="s">
        <v>94</v>
      </c>
      <c r="K540" s="155"/>
      <c r="L540" s="155">
        <v>0</v>
      </c>
      <c r="M540" s="170">
        <v>0</v>
      </c>
      <c r="N540" s="155">
        <v>0</v>
      </c>
      <c r="O540" s="155">
        <v>0</v>
      </c>
      <c r="P540" s="155" t="s">
        <v>2333</v>
      </c>
      <c r="Q540" s="155" t="s">
        <v>2297</v>
      </c>
      <c r="R540" s="155">
        <v>4</v>
      </c>
      <c r="S540" s="170">
        <v>467.76</v>
      </c>
    </row>
    <row r="541" spans="1:19" x14ac:dyDescent="0.25">
      <c r="A541" s="156" t="s">
        <v>109</v>
      </c>
      <c r="B541" s="156" t="s">
        <v>945</v>
      </c>
      <c r="C541" s="156">
        <v>4960</v>
      </c>
      <c r="D541" s="156" t="s">
        <v>3029</v>
      </c>
      <c r="E541" s="156" t="s">
        <v>1129</v>
      </c>
      <c r="F541" s="156">
        <v>130101</v>
      </c>
      <c r="G541" s="156" t="s">
        <v>2259</v>
      </c>
      <c r="H541" s="156">
        <v>1</v>
      </c>
      <c r="I541" s="156" t="s">
        <v>94</v>
      </c>
      <c r="J541" s="156" t="s">
        <v>94</v>
      </c>
      <c r="K541" s="156"/>
      <c r="L541" s="156">
        <v>0</v>
      </c>
      <c r="M541" s="171">
        <v>0</v>
      </c>
      <c r="N541" s="156">
        <v>0</v>
      </c>
      <c r="O541" s="156">
        <v>0</v>
      </c>
      <c r="P541" s="156" t="s">
        <v>2531</v>
      </c>
      <c r="Q541" s="156" t="s">
        <v>2437</v>
      </c>
      <c r="R541" s="156">
        <v>4</v>
      </c>
      <c r="S541" s="171">
        <v>467.76</v>
      </c>
    </row>
    <row r="542" spans="1:19" x14ac:dyDescent="0.25">
      <c r="A542" s="155" t="s">
        <v>109</v>
      </c>
      <c r="B542" s="155" t="s">
        <v>945</v>
      </c>
      <c r="C542" s="155">
        <v>4970</v>
      </c>
      <c r="D542" s="155" t="s">
        <v>3030</v>
      </c>
      <c r="E542" s="155" t="s">
        <v>1131</v>
      </c>
      <c r="F542" s="155">
        <v>130101</v>
      </c>
      <c r="G542" s="155" t="s">
        <v>2259</v>
      </c>
      <c r="H542" s="155">
        <v>1</v>
      </c>
      <c r="I542" s="155" t="s">
        <v>94</v>
      </c>
      <c r="J542" s="155" t="s">
        <v>94</v>
      </c>
      <c r="K542" s="155"/>
      <c r="L542" s="155">
        <v>0</v>
      </c>
      <c r="M542" s="170">
        <v>0</v>
      </c>
      <c r="N542" s="155">
        <v>0</v>
      </c>
      <c r="O542" s="155">
        <v>0</v>
      </c>
      <c r="P542" s="155" t="s">
        <v>2531</v>
      </c>
      <c r="Q542" s="155" t="s">
        <v>2437</v>
      </c>
      <c r="R542" s="155">
        <v>4</v>
      </c>
      <c r="S542" s="170">
        <v>467.76</v>
      </c>
    </row>
    <row r="543" spans="1:19" x14ac:dyDescent="0.25">
      <c r="A543" s="156" t="s">
        <v>109</v>
      </c>
      <c r="B543" s="156" t="s">
        <v>945</v>
      </c>
      <c r="C543" s="156">
        <v>4980</v>
      </c>
      <c r="D543" s="156" t="s">
        <v>3031</v>
      </c>
      <c r="E543" s="156" t="s">
        <v>1131</v>
      </c>
      <c r="F543" s="156">
        <v>130101</v>
      </c>
      <c r="G543" s="156" t="s">
        <v>2259</v>
      </c>
      <c r="H543" s="156">
        <v>1</v>
      </c>
      <c r="I543" s="156" t="s">
        <v>94</v>
      </c>
      <c r="J543" s="156" t="s">
        <v>94</v>
      </c>
      <c r="K543" s="156"/>
      <c r="L543" s="156">
        <v>0</v>
      </c>
      <c r="M543" s="171">
        <v>0</v>
      </c>
      <c r="N543" s="156">
        <v>0</v>
      </c>
      <c r="O543" s="156">
        <v>0</v>
      </c>
      <c r="P543" s="156" t="s">
        <v>2531</v>
      </c>
      <c r="Q543" s="156" t="s">
        <v>2437</v>
      </c>
      <c r="R543" s="156">
        <v>4</v>
      </c>
      <c r="S543" s="171">
        <v>467.76</v>
      </c>
    </row>
    <row r="544" spans="1:19" x14ac:dyDescent="0.25">
      <c r="A544" s="155" t="s">
        <v>109</v>
      </c>
      <c r="B544" s="155" t="s">
        <v>945</v>
      </c>
      <c r="C544" s="155">
        <v>4990</v>
      </c>
      <c r="D544" s="155" t="s">
        <v>3032</v>
      </c>
      <c r="E544" s="155" t="s">
        <v>1131</v>
      </c>
      <c r="F544" s="155">
        <v>130101</v>
      </c>
      <c r="G544" s="155" t="s">
        <v>2259</v>
      </c>
      <c r="H544" s="155">
        <v>1</v>
      </c>
      <c r="I544" s="155" t="s">
        <v>94</v>
      </c>
      <c r="J544" s="155" t="s">
        <v>94</v>
      </c>
      <c r="K544" s="155"/>
      <c r="L544" s="155">
        <v>0</v>
      </c>
      <c r="M544" s="170">
        <v>0</v>
      </c>
      <c r="N544" s="155">
        <v>0</v>
      </c>
      <c r="O544" s="155">
        <v>0</v>
      </c>
      <c r="P544" s="155" t="s">
        <v>2531</v>
      </c>
      <c r="Q544" s="155" t="s">
        <v>2437</v>
      </c>
      <c r="R544" s="155">
        <v>4</v>
      </c>
      <c r="S544" s="170">
        <v>467.76</v>
      </c>
    </row>
    <row r="545" spans="1:19" x14ac:dyDescent="0.25">
      <c r="A545" s="156" t="s">
        <v>109</v>
      </c>
      <c r="B545" s="156" t="s">
        <v>887</v>
      </c>
      <c r="C545" s="156">
        <v>3010</v>
      </c>
      <c r="D545" s="156" t="s">
        <v>3033</v>
      </c>
      <c r="E545" s="156" t="s">
        <v>3034</v>
      </c>
      <c r="F545" s="156">
        <v>340199</v>
      </c>
      <c r="G545" s="156" t="s">
        <v>2586</v>
      </c>
      <c r="H545" s="156">
        <v>1</v>
      </c>
      <c r="I545" s="156" t="s">
        <v>94</v>
      </c>
      <c r="J545" s="156" t="s">
        <v>94</v>
      </c>
      <c r="K545" s="156"/>
      <c r="L545" s="156">
        <v>0</v>
      </c>
      <c r="M545" s="171">
        <v>0</v>
      </c>
      <c r="N545" s="156">
        <v>0</v>
      </c>
      <c r="O545" s="156">
        <v>0</v>
      </c>
      <c r="P545" s="156" t="s">
        <v>2531</v>
      </c>
      <c r="Q545" s="156" t="s">
        <v>2437</v>
      </c>
      <c r="R545" s="156">
        <v>4</v>
      </c>
      <c r="S545" s="171">
        <v>467.76</v>
      </c>
    </row>
    <row r="546" spans="1:19" x14ac:dyDescent="0.25">
      <c r="A546" s="155" t="s">
        <v>109</v>
      </c>
      <c r="B546" s="155" t="s">
        <v>887</v>
      </c>
      <c r="C546" s="155">
        <v>3050</v>
      </c>
      <c r="D546" s="155" t="s">
        <v>3035</v>
      </c>
      <c r="E546" s="155" t="s">
        <v>3036</v>
      </c>
      <c r="F546" s="155">
        <v>131314</v>
      </c>
      <c r="G546" s="155" t="s">
        <v>2259</v>
      </c>
      <c r="H546" s="155">
        <v>1</v>
      </c>
      <c r="I546" s="155" t="s">
        <v>94</v>
      </c>
      <c r="J546" s="155" t="s">
        <v>94</v>
      </c>
      <c r="K546" s="155"/>
      <c r="L546" s="155">
        <v>0</v>
      </c>
      <c r="M546" s="170">
        <v>0</v>
      </c>
      <c r="N546" s="155">
        <v>0</v>
      </c>
      <c r="O546" s="155">
        <v>0</v>
      </c>
      <c r="P546" s="155" t="s">
        <v>2531</v>
      </c>
      <c r="Q546" s="155" t="s">
        <v>2437</v>
      </c>
      <c r="R546" s="155">
        <v>4</v>
      </c>
      <c r="S546" s="170">
        <v>467.76</v>
      </c>
    </row>
    <row r="547" spans="1:19" x14ac:dyDescent="0.25">
      <c r="A547" s="156" t="s">
        <v>109</v>
      </c>
      <c r="B547" s="156" t="s">
        <v>1341</v>
      </c>
      <c r="C547" s="156">
        <v>3001</v>
      </c>
      <c r="D547" s="156" t="s">
        <v>3037</v>
      </c>
      <c r="E547" s="156" t="s">
        <v>1555</v>
      </c>
      <c r="F547" s="156">
        <v>500201</v>
      </c>
      <c r="G547" s="156" t="s">
        <v>2262</v>
      </c>
      <c r="H547" s="156">
        <v>1</v>
      </c>
      <c r="I547" s="156" t="s">
        <v>94</v>
      </c>
      <c r="J547" s="156" t="s">
        <v>94</v>
      </c>
      <c r="K547" s="156"/>
      <c r="L547" s="156">
        <v>0</v>
      </c>
      <c r="M547" s="171">
        <v>0</v>
      </c>
      <c r="N547" s="156">
        <v>0</v>
      </c>
      <c r="O547" s="156">
        <v>0</v>
      </c>
      <c r="P547" s="156" t="s">
        <v>2739</v>
      </c>
      <c r="Q547" s="156" t="s">
        <v>2525</v>
      </c>
      <c r="R547" s="156">
        <v>4</v>
      </c>
      <c r="S547" s="171">
        <v>467.76</v>
      </c>
    </row>
    <row r="548" spans="1:19" x14ac:dyDescent="0.25">
      <c r="A548" s="155" t="s">
        <v>109</v>
      </c>
      <c r="B548" s="155" t="s">
        <v>1341</v>
      </c>
      <c r="C548" s="155">
        <v>4003</v>
      </c>
      <c r="D548" s="155" t="s">
        <v>3038</v>
      </c>
      <c r="E548" s="155" t="s">
        <v>1392</v>
      </c>
      <c r="F548" s="155">
        <v>500605</v>
      </c>
      <c r="G548" s="155" t="s">
        <v>2262</v>
      </c>
      <c r="H548" s="155">
        <v>1</v>
      </c>
      <c r="I548" s="155" t="s">
        <v>94</v>
      </c>
      <c r="J548" s="155" t="s">
        <v>94</v>
      </c>
      <c r="K548" s="155"/>
      <c r="L548" s="155">
        <v>0</v>
      </c>
      <c r="M548" s="170">
        <v>0</v>
      </c>
      <c r="N548" s="155">
        <v>0</v>
      </c>
      <c r="O548" s="155">
        <v>0</v>
      </c>
      <c r="P548" s="155" t="s">
        <v>2347</v>
      </c>
      <c r="Q548" s="155" t="s">
        <v>2348</v>
      </c>
      <c r="R548" s="155">
        <v>4</v>
      </c>
      <c r="S548" s="170">
        <v>467.76</v>
      </c>
    </row>
    <row r="549" spans="1:19" x14ac:dyDescent="0.25">
      <c r="A549" s="156" t="s">
        <v>109</v>
      </c>
      <c r="B549" s="156" t="s">
        <v>863</v>
      </c>
      <c r="C549" s="156">
        <v>4900</v>
      </c>
      <c r="D549" s="156" t="s">
        <v>2787</v>
      </c>
      <c r="E549" s="156" t="s">
        <v>974</v>
      </c>
      <c r="F549" s="156">
        <v>540199</v>
      </c>
      <c r="G549" s="156" t="s">
        <v>176</v>
      </c>
      <c r="H549" s="156">
        <v>1</v>
      </c>
      <c r="I549" s="156" t="s">
        <v>94</v>
      </c>
      <c r="J549" s="156" t="s">
        <v>94</v>
      </c>
      <c r="K549" s="156"/>
      <c r="L549" s="156">
        <v>0</v>
      </c>
      <c r="M549" s="171">
        <v>0</v>
      </c>
      <c r="N549" s="156">
        <v>0</v>
      </c>
      <c r="O549" s="156">
        <v>0</v>
      </c>
      <c r="P549" s="156" t="s">
        <v>2401</v>
      </c>
      <c r="Q549" s="156" t="s">
        <v>2402</v>
      </c>
      <c r="R549" s="156">
        <v>4</v>
      </c>
      <c r="S549" s="171">
        <v>467.76</v>
      </c>
    </row>
    <row r="550" spans="1:19" x14ac:dyDescent="0.25">
      <c r="A550" s="155" t="s">
        <v>109</v>
      </c>
      <c r="B550" s="155" t="s">
        <v>1414</v>
      </c>
      <c r="C550" s="155">
        <v>4111</v>
      </c>
      <c r="D550" s="155" t="s">
        <v>3039</v>
      </c>
      <c r="E550" s="155" t="s">
        <v>1472</v>
      </c>
      <c r="F550" s="155">
        <v>500502</v>
      </c>
      <c r="G550" s="155" t="s">
        <v>2262</v>
      </c>
      <c r="H550" s="155">
        <v>1</v>
      </c>
      <c r="I550" s="155" t="s">
        <v>94</v>
      </c>
      <c r="J550" s="155" t="s">
        <v>94</v>
      </c>
      <c r="K550" s="155"/>
      <c r="L550" s="155">
        <v>0</v>
      </c>
      <c r="M550" s="170">
        <v>0</v>
      </c>
      <c r="N550" s="155">
        <v>0</v>
      </c>
      <c r="O550" s="155">
        <v>0</v>
      </c>
      <c r="P550" s="155" t="s">
        <v>2263</v>
      </c>
      <c r="Q550" s="155" t="s">
        <v>2264</v>
      </c>
      <c r="R550" s="155">
        <v>4</v>
      </c>
      <c r="S550" s="170">
        <v>467.76</v>
      </c>
    </row>
    <row r="551" spans="1:19" x14ac:dyDescent="0.25">
      <c r="A551" s="156" t="s">
        <v>109</v>
      </c>
      <c r="B551" s="156" t="s">
        <v>1414</v>
      </c>
      <c r="C551" s="156">
        <v>1100</v>
      </c>
      <c r="D551" s="156" t="s">
        <v>146</v>
      </c>
      <c r="E551" s="156" t="s">
        <v>145</v>
      </c>
      <c r="F551" s="156">
        <v>500505</v>
      </c>
      <c r="G551" s="156" t="s">
        <v>2262</v>
      </c>
      <c r="H551" s="156">
        <v>2</v>
      </c>
      <c r="I551" s="156" t="s">
        <v>91</v>
      </c>
      <c r="J551" s="156" t="s">
        <v>94</v>
      </c>
      <c r="K551" s="156"/>
      <c r="L551" s="156">
        <v>0</v>
      </c>
      <c r="M551" s="171">
        <v>0</v>
      </c>
      <c r="N551" s="156">
        <v>0</v>
      </c>
      <c r="O551" s="156">
        <v>0</v>
      </c>
      <c r="P551" s="156" t="s">
        <v>2263</v>
      </c>
      <c r="Q551" s="156" t="s">
        <v>2264</v>
      </c>
      <c r="R551" s="156">
        <v>4</v>
      </c>
      <c r="S551" s="171">
        <v>467.76</v>
      </c>
    </row>
    <row r="552" spans="1:19" x14ac:dyDescent="0.25">
      <c r="A552" s="155" t="s">
        <v>109</v>
      </c>
      <c r="B552" s="155" t="s">
        <v>863</v>
      </c>
      <c r="C552" s="155">
        <v>1111</v>
      </c>
      <c r="D552" s="155" t="s">
        <v>175</v>
      </c>
      <c r="E552" s="155" t="s">
        <v>1044</v>
      </c>
      <c r="F552" s="155">
        <v>540101</v>
      </c>
      <c r="G552" s="155" t="s">
        <v>176</v>
      </c>
      <c r="H552" s="155" t="s">
        <v>1299</v>
      </c>
      <c r="I552" s="155" t="s">
        <v>91</v>
      </c>
      <c r="J552" s="155" t="s">
        <v>91</v>
      </c>
      <c r="K552" s="155" t="s">
        <v>276</v>
      </c>
      <c r="L552" s="155">
        <v>4</v>
      </c>
      <c r="M552" s="170">
        <v>467.76</v>
      </c>
      <c r="N552" s="155">
        <v>0</v>
      </c>
      <c r="O552" s="155">
        <v>4</v>
      </c>
      <c r="P552" s="155"/>
      <c r="Q552" s="155"/>
      <c r="R552" s="155">
        <v>4</v>
      </c>
      <c r="S552" s="170">
        <v>467.76</v>
      </c>
    </row>
    <row r="553" spans="1:19" x14ac:dyDescent="0.25">
      <c r="A553" s="156" t="s">
        <v>109</v>
      </c>
      <c r="B553" s="156" t="s">
        <v>1196</v>
      </c>
      <c r="C553" s="156">
        <v>1501</v>
      </c>
      <c r="D553" s="156" t="s">
        <v>3040</v>
      </c>
      <c r="E553" s="156" t="s">
        <v>1501</v>
      </c>
      <c r="F553" s="156">
        <v>270101</v>
      </c>
      <c r="G553" s="156" t="s">
        <v>2313</v>
      </c>
      <c r="H553" s="156" t="s">
        <v>1247</v>
      </c>
      <c r="I553" s="156" t="s">
        <v>91</v>
      </c>
      <c r="J553" s="156" t="s">
        <v>91</v>
      </c>
      <c r="K553" s="156" t="s">
        <v>276</v>
      </c>
      <c r="L553" s="156">
        <v>4</v>
      </c>
      <c r="M553" s="171">
        <v>467.76</v>
      </c>
      <c r="N553" s="156">
        <v>0</v>
      </c>
      <c r="O553" s="156">
        <v>4</v>
      </c>
      <c r="P553" s="156"/>
      <c r="Q553" s="156"/>
      <c r="R553" s="156">
        <v>4</v>
      </c>
      <c r="S553" s="171">
        <v>467.76</v>
      </c>
    </row>
    <row r="554" spans="1:19" x14ac:dyDescent="0.25">
      <c r="A554" s="155" t="s">
        <v>109</v>
      </c>
      <c r="B554" s="155" t="s">
        <v>1633</v>
      </c>
      <c r="C554" s="155">
        <v>4390</v>
      </c>
      <c r="D554" s="155" t="s">
        <v>3041</v>
      </c>
      <c r="E554" s="155" t="s">
        <v>1801</v>
      </c>
      <c r="F554" s="155">
        <v>520301</v>
      </c>
      <c r="G554" s="155" t="s">
        <v>2299</v>
      </c>
      <c r="H554" s="155" t="s">
        <v>1778</v>
      </c>
      <c r="I554" s="155" t="s">
        <v>91</v>
      </c>
      <c r="J554" s="155" t="s">
        <v>94</v>
      </c>
      <c r="K554" s="155"/>
      <c r="L554" s="155">
        <v>0</v>
      </c>
      <c r="M554" s="170">
        <v>0</v>
      </c>
      <c r="N554" s="155">
        <v>0</v>
      </c>
      <c r="O554" s="155">
        <v>0</v>
      </c>
      <c r="P554" s="155" t="s">
        <v>3042</v>
      </c>
      <c r="Q554" s="155" t="s">
        <v>2569</v>
      </c>
      <c r="R554" s="155">
        <v>4</v>
      </c>
      <c r="S554" s="170">
        <v>467.76</v>
      </c>
    </row>
    <row r="555" spans="1:19" x14ac:dyDescent="0.25">
      <c r="A555" s="156" t="s">
        <v>109</v>
      </c>
      <c r="B555" s="156" t="s">
        <v>265</v>
      </c>
      <c r="C555" s="156">
        <v>4150</v>
      </c>
      <c r="D555" s="156" t="s">
        <v>3043</v>
      </c>
      <c r="E555" s="156" t="s">
        <v>831</v>
      </c>
      <c r="F555" s="156">
        <v>513803</v>
      </c>
      <c r="G555" s="156" t="s">
        <v>2320</v>
      </c>
      <c r="H555" s="156">
        <v>1</v>
      </c>
      <c r="I555" s="156" t="s">
        <v>91</v>
      </c>
      <c r="J555" s="156" t="s">
        <v>94</v>
      </c>
      <c r="K555" s="156"/>
      <c r="L555" s="156">
        <v>0</v>
      </c>
      <c r="M555" s="171">
        <v>0</v>
      </c>
      <c r="N555" s="156">
        <v>0</v>
      </c>
      <c r="O555" s="156">
        <v>0</v>
      </c>
      <c r="P555" s="156" t="s">
        <v>2362</v>
      </c>
      <c r="Q555" s="156" t="s">
        <v>2363</v>
      </c>
      <c r="R555" s="156">
        <v>4</v>
      </c>
      <c r="S555" s="171">
        <v>467.76</v>
      </c>
    </row>
    <row r="556" spans="1:19" x14ac:dyDescent="0.25">
      <c r="A556" s="155" t="s">
        <v>109</v>
      </c>
      <c r="B556" s="155" t="s">
        <v>1600</v>
      </c>
      <c r="C556" s="155">
        <v>300</v>
      </c>
      <c r="D556" s="155" t="s">
        <v>3044</v>
      </c>
      <c r="E556" s="155" t="s">
        <v>1606</v>
      </c>
      <c r="F556" s="155">
        <v>320108</v>
      </c>
      <c r="G556" s="155" t="s">
        <v>2917</v>
      </c>
      <c r="H556" s="155">
        <v>0</v>
      </c>
      <c r="I556" s="155" t="s">
        <v>94</v>
      </c>
      <c r="J556" s="155" t="s">
        <v>94</v>
      </c>
      <c r="K556" s="155"/>
      <c r="L556" s="155">
        <v>0</v>
      </c>
      <c r="M556" s="170">
        <v>0</v>
      </c>
      <c r="N556" s="155">
        <v>0</v>
      </c>
      <c r="O556" s="155">
        <v>0</v>
      </c>
      <c r="P556" s="155" t="s">
        <v>2918</v>
      </c>
      <c r="Q556" s="155" t="s">
        <v>2919</v>
      </c>
      <c r="R556" s="155">
        <v>4</v>
      </c>
      <c r="S556" s="170">
        <v>467.76</v>
      </c>
    </row>
    <row r="557" spans="1:19" x14ac:dyDescent="0.25">
      <c r="A557" s="156" t="s">
        <v>109</v>
      </c>
      <c r="B557" s="156" t="s">
        <v>1600</v>
      </c>
      <c r="C557" s="156">
        <v>320</v>
      </c>
      <c r="D557" s="156" t="s">
        <v>3045</v>
      </c>
      <c r="E557" s="156" t="s">
        <v>1618</v>
      </c>
      <c r="F557" s="156">
        <v>320108</v>
      </c>
      <c r="G557" s="156" t="s">
        <v>2917</v>
      </c>
      <c r="H557" s="156">
        <v>0</v>
      </c>
      <c r="I557" s="156" t="s">
        <v>94</v>
      </c>
      <c r="J557" s="156" t="s">
        <v>94</v>
      </c>
      <c r="K557" s="156"/>
      <c r="L557" s="156">
        <v>0</v>
      </c>
      <c r="M557" s="171">
        <v>0</v>
      </c>
      <c r="N557" s="156">
        <v>0</v>
      </c>
      <c r="O557" s="156">
        <v>0</v>
      </c>
      <c r="P557" s="156" t="s">
        <v>2915</v>
      </c>
      <c r="Q557" s="156" t="s">
        <v>2465</v>
      </c>
      <c r="R557" s="156">
        <v>4</v>
      </c>
      <c r="S557" s="171">
        <v>467.76</v>
      </c>
    </row>
    <row r="558" spans="1:19" x14ac:dyDescent="0.25">
      <c r="A558" s="155" t="s">
        <v>109</v>
      </c>
      <c r="B558" s="155" t="s">
        <v>1600</v>
      </c>
      <c r="C558" s="155">
        <v>314</v>
      </c>
      <c r="D558" s="155" t="s">
        <v>3046</v>
      </c>
      <c r="E558" s="155" t="s">
        <v>1603</v>
      </c>
      <c r="F558" s="155">
        <v>320108</v>
      </c>
      <c r="G558" s="155" t="s">
        <v>2917</v>
      </c>
      <c r="H558" s="155">
        <v>0</v>
      </c>
      <c r="I558" s="155" t="s">
        <v>94</v>
      </c>
      <c r="J558" s="155" t="s">
        <v>94</v>
      </c>
      <c r="K558" s="155" t="s">
        <v>276</v>
      </c>
      <c r="L558" s="155">
        <v>4</v>
      </c>
      <c r="M558" s="170">
        <v>467.76</v>
      </c>
      <c r="N558" s="155">
        <v>0</v>
      </c>
      <c r="O558" s="155">
        <v>4</v>
      </c>
      <c r="P558" s="155" t="s">
        <v>2915</v>
      </c>
      <c r="Q558" s="155" t="s">
        <v>2465</v>
      </c>
      <c r="R558" s="155">
        <v>4</v>
      </c>
      <c r="S558" s="170">
        <v>467.76</v>
      </c>
    </row>
    <row r="559" spans="1:19" x14ac:dyDescent="0.25">
      <c r="A559" s="156" t="s">
        <v>109</v>
      </c>
      <c r="B559" s="156" t="s">
        <v>1600</v>
      </c>
      <c r="C559" s="156">
        <v>311</v>
      </c>
      <c r="D559" s="156" t="s">
        <v>3047</v>
      </c>
      <c r="E559" s="156" t="s">
        <v>1621</v>
      </c>
      <c r="F559" s="156">
        <v>320108</v>
      </c>
      <c r="G559" s="156" t="s">
        <v>2917</v>
      </c>
      <c r="H559" s="156">
        <v>0</v>
      </c>
      <c r="I559" s="156" t="s">
        <v>94</v>
      </c>
      <c r="J559" s="156" t="s">
        <v>94</v>
      </c>
      <c r="K559" s="156"/>
      <c r="L559" s="156">
        <v>0</v>
      </c>
      <c r="M559" s="171">
        <v>0</v>
      </c>
      <c r="N559" s="156">
        <v>0</v>
      </c>
      <c r="O559" s="156">
        <v>0</v>
      </c>
      <c r="P559" s="156" t="s">
        <v>2918</v>
      </c>
      <c r="Q559" s="156" t="s">
        <v>2919</v>
      </c>
      <c r="R559" s="156">
        <v>4</v>
      </c>
      <c r="S559" s="171">
        <v>467.76</v>
      </c>
    </row>
    <row r="560" spans="1:19" x14ac:dyDescent="0.25">
      <c r="A560" s="155" t="s">
        <v>109</v>
      </c>
      <c r="B560" s="155" t="s">
        <v>570</v>
      </c>
      <c r="C560" s="155">
        <v>1100</v>
      </c>
      <c r="D560" s="155" t="s">
        <v>3048</v>
      </c>
      <c r="E560" s="155" t="s">
        <v>573</v>
      </c>
      <c r="F560" s="155">
        <v>500703</v>
      </c>
      <c r="G560" s="155" t="s">
        <v>2262</v>
      </c>
      <c r="H560" s="155" t="s">
        <v>563</v>
      </c>
      <c r="I560" s="155" t="s">
        <v>91</v>
      </c>
      <c r="J560" s="155" t="s">
        <v>91</v>
      </c>
      <c r="K560" s="155" t="s">
        <v>276</v>
      </c>
      <c r="L560" s="155">
        <v>4</v>
      </c>
      <c r="M560" s="170">
        <v>467.76</v>
      </c>
      <c r="N560" s="155">
        <v>0</v>
      </c>
      <c r="O560" s="155">
        <v>4</v>
      </c>
      <c r="P560" s="155"/>
      <c r="Q560" s="155"/>
      <c r="R560" s="155">
        <v>4</v>
      </c>
      <c r="S560" s="170">
        <v>467.76</v>
      </c>
    </row>
    <row r="561" spans="1:19" x14ac:dyDescent="0.25">
      <c r="A561" s="156" t="s">
        <v>109</v>
      </c>
      <c r="B561" s="156" t="s">
        <v>1271</v>
      </c>
      <c r="C561" s="156">
        <v>1100</v>
      </c>
      <c r="D561" s="156" t="s">
        <v>2978</v>
      </c>
      <c r="E561" s="156" t="s">
        <v>1273</v>
      </c>
      <c r="F561" s="156">
        <v>231304</v>
      </c>
      <c r="G561" s="156" t="s">
        <v>119</v>
      </c>
      <c r="H561" s="156" t="s">
        <v>1265</v>
      </c>
      <c r="I561" s="156" t="s">
        <v>91</v>
      </c>
      <c r="J561" s="156" t="s">
        <v>91</v>
      </c>
      <c r="K561" s="156" t="s">
        <v>276</v>
      </c>
      <c r="L561" s="156">
        <v>4</v>
      </c>
      <c r="M561" s="171">
        <v>467.76</v>
      </c>
      <c r="N561" s="156">
        <v>0</v>
      </c>
      <c r="O561" s="156">
        <v>4</v>
      </c>
      <c r="P561" s="156"/>
      <c r="Q561" s="156"/>
      <c r="R561" s="156">
        <v>4</v>
      </c>
      <c r="S561" s="171">
        <v>467.76</v>
      </c>
    </row>
    <row r="562" spans="1:19" x14ac:dyDescent="0.25">
      <c r="A562" s="155" t="s">
        <v>109</v>
      </c>
      <c r="B562" s="155" t="s">
        <v>1271</v>
      </c>
      <c r="C562" s="155">
        <v>1100</v>
      </c>
      <c r="D562" s="155" t="s">
        <v>2978</v>
      </c>
      <c r="E562" s="155" t="s">
        <v>1273</v>
      </c>
      <c r="F562" s="155">
        <v>231304</v>
      </c>
      <c r="G562" s="155" t="s">
        <v>119</v>
      </c>
      <c r="H562" s="155" t="s">
        <v>563</v>
      </c>
      <c r="I562" s="155" t="s">
        <v>91</v>
      </c>
      <c r="J562" s="155" t="s">
        <v>91</v>
      </c>
      <c r="K562" s="155" t="s">
        <v>276</v>
      </c>
      <c r="L562" s="155">
        <v>4</v>
      </c>
      <c r="M562" s="170">
        <v>467.76</v>
      </c>
      <c r="N562" s="155">
        <v>0</v>
      </c>
      <c r="O562" s="155">
        <v>4</v>
      </c>
      <c r="P562" s="155"/>
      <c r="Q562" s="155"/>
      <c r="R562" s="155">
        <v>4</v>
      </c>
      <c r="S562" s="170">
        <v>467.76</v>
      </c>
    </row>
    <row r="563" spans="1:19" x14ac:dyDescent="0.25">
      <c r="A563" s="156" t="s">
        <v>109</v>
      </c>
      <c r="B563" s="156" t="s">
        <v>347</v>
      </c>
      <c r="C563" s="156">
        <v>2131</v>
      </c>
      <c r="D563" s="156" t="s">
        <v>2474</v>
      </c>
      <c r="E563" s="156" t="s">
        <v>467</v>
      </c>
      <c r="F563" s="156">
        <v>231402</v>
      </c>
      <c r="G563" s="156" t="s">
        <v>119</v>
      </c>
      <c r="H563" s="156" t="s">
        <v>1244</v>
      </c>
      <c r="I563" s="156" t="s">
        <v>91</v>
      </c>
      <c r="J563" s="156" t="s">
        <v>91</v>
      </c>
      <c r="K563" s="156" t="s">
        <v>276</v>
      </c>
      <c r="L563" s="156">
        <v>4</v>
      </c>
      <c r="M563" s="171">
        <v>467.76</v>
      </c>
      <c r="N563" s="156">
        <v>0</v>
      </c>
      <c r="O563" s="156">
        <v>4</v>
      </c>
      <c r="P563" s="156"/>
      <c r="Q563" s="156"/>
      <c r="R563" s="156">
        <v>4</v>
      </c>
      <c r="S563" s="171">
        <v>467.76</v>
      </c>
    </row>
    <row r="564" spans="1:19" x14ac:dyDescent="0.25">
      <c r="A564" s="155" t="s">
        <v>109</v>
      </c>
      <c r="B564" s="155" t="s">
        <v>620</v>
      </c>
      <c r="C564" s="155">
        <v>2202</v>
      </c>
      <c r="D564" s="155" t="s">
        <v>2835</v>
      </c>
      <c r="E564" s="155" t="s">
        <v>623</v>
      </c>
      <c r="F564" s="155">
        <v>30104</v>
      </c>
      <c r="G564" s="155" t="s">
        <v>2330</v>
      </c>
      <c r="H564" s="155" t="s">
        <v>1259</v>
      </c>
      <c r="I564" s="155" t="s">
        <v>91</v>
      </c>
      <c r="J564" s="155" t="s">
        <v>91</v>
      </c>
      <c r="K564" s="155" t="s">
        <v>276</v>
      </c>
      <c r="L564" s="155">
        <v>4</v>
      </c>
      <c r="M564" s="170">
        <v>467.76</v>
      </c>
      <c r="N564" s="155">
        <v>0</v>
      </c>
      <c r="O564" s="155">
        <v>4</v>
      </c>
      <c r="P564" s="155"/>
      <c r="Q564" s="155"/>
      <c r="R564" s="155">
        <v>4</v>
      </c>
      <c r="S564" s="170">
        <v>467.76</v>
      </c>
    </row>
    <row r="565" spans="1:19" x14ac:dyDescent="0.25">
      <c r="A565" s="156" t="s">
        <v>109</v>
      </c>
      <c r="B565" s="156" t="s">
        <v>863</v>
      </c>
      <c r="C565" s="156">
        <v>1111</v>
      </c>
      <c r="D565" s="156" t="s">
        <v>175</v>
      </c>
      <c r="E565" s="156" t="s">
        <v>1044</v>
      </c>
      <c r="F565" s="156">
        <v>540101</v>
      </c>
      <c r="G565" s="156" t="s">
        <v>176</v>
      </c>
      <c r="H565" s="156" t="s">
        <v>1302</v>
      </c>
      <c r="I565" s="156" t="s">
        <v>91</v>
      </c>
      <c r="J565" s="156" t="s">
        <v>91</v>
      </c>
      <c r="K565" s="156" t="s">
        <v>276</v>
      </c>
      <c r="L565" s="156">
        <v>4</v>
      </c>
      <c r="M565" s="171">
        <v>467.76</v>
      </c>
      <c r="N565" s="156">
        <v>0</v>
      </c>
      <c r="O565" s="156">
        <v>4</v>
      </c>
      <c r="P565" s="156"/>
      <c r="Q565" s="156"/>
      <c r="R565" s="156">
        <v>4</v>
      </c>
      <c r="S565" s="171">
        <v>467.76</v>
      </c>
    </row>
    <row r="566" spans="1:19" x14ac:dyDescent="0.25">
      <c r="A566" s="155" t="s">
        <v>109</v>
      </c>
      <c r="B566" s="155" t="s">
        <v>863</v>
      </c>
      <c r="C566" s="155">
        <v>1111</v>
      </c>
      <c r="D566" s="155" t="s">
        <v>175</v>
      </c>
      <c r="E566" s="155" t="s">
        <v>1044</v>
      </c>
      <c r="F566" s="155">
        <v>540101</v>
      </c>
      <c r="G566" s="155" t="s">
        <v>176</v>
      </c>
      <c r="H566" s="155" t="s">
        <v>1278</v>
      </c>
      <c r="I566" s="155" t="s">
        <v>91</v>
      </c>
      <c r="J566" s="155" t="s">
        <v>91</v>
      </c>
      <c r="K566" s="155" t="s">
        <v>276</v>
      </c>
      <c r="L566" s="155">
        <v>4</v>
      </c>
      <c r="M566" s="170">
        <v>467.76</v>
      </c>
      <c r="N566" s="155">
        <v>0</v>
      </c>
      <c r="O566" s="155">
        <v>4</v>
      </c>
      <c r="P566" s="155"/>
      <c r="Q566" s="155"/>
      <c r="R566" s="155">
        <v>4</v>
      </c>
      <c r="S566" s="170">
        <v>467.76</v>
      </c>
    </row>
    <row r="567" spans="1:19" x14ac:dyDescent="0.25">
      <c r="A567" s="156" t="s">
        <v>109</v>
      </c>
      <c r="B567" s="156" t="s">
        <v>863</v>
      </c>
      <c r="C567" s="156">
        <v>1112</v>
      </c>
      <c r="D567" s="156" t="s">
        <v>197</v>
      </c>
      <c r="E567" s="156" t="s">
        <v>866</v>
      </c>
      <c r="F567" s="156">
        <v>540101</v>
      </c>
      <c r="G567" s="156" t="s">
        <v>176</v>
      </c>
      <c r="H567" s="156" t="s">
        <v>563</v>
      </c>
      <c r="I567" s="156" t="s">
        <v>91</v>
      </c>
      <c r="J567" s="156" t="s">
        <v>91</v>
      </c>
      <c r="K567" s="156" t="s">
        <v>276</v>
      </c>
      <c r="L567" s="156">
        <v>4</v>
      </c>
      <c r="M567" s="171">
        <v>467.76</v>
      </c>
      <c r="N567" s="156">
        <v>0</v>
      </c>
      <c r="O567" s="156">
        <v>4</v>
      </c>
      <c r="P567" s="156"/>
      <c r="Q567" s="156"/>
      <c r="R567" s="156">
        <v>4</v>
      </c>
      <c r="S567" s="171">
        <v>467.76</v>
      </c>
    </row>
    <row r="568" spans="1:19" x14ac:dyDescent="0.25">
      <c r="A568" s="155" t="s">
        <v>109</v>
      </c>
      <c r="B568" s="155" t="s">
        <v>863</v>
      </c>
      <c r="C568" s="155">
        <v>2111</v>
      </c>
      <c r="D568" s="155" t="s">
        <v>215</v>
      </c>
      <c r="E568" s="155" t="s">
        <v>898</v>
      </c>
      <c r="F568" s="155">
        <v>540102</v>
      </c>
      <c r="G568" s="155" t="s">
        <v>176</v>
      </c>
      <c r="H568" s="155" t="s">
        <v>1259</v>
      </c>
      <c r="I568" s="155" t="s">
        <v>91</v>
      </c>
      <c r="J568" s="155" t="s">
        <v>91</v>
      </c>
      <c r="K568" s="155" t="s">
        <v>276</v>
      </c>
      <c r="L568" s="155">
        <v>4</v>
      </c>
      <c r="M568" s="170">
        <v>467.76</v>
      </c>
      <c r="N568" s="155">
        <v>0</v>
      </c>
      <c r="O568" s="155">
        <v>4</v>
      </c>
      <c r="P568" s="155"/>
      <c r="Q568" s="155"/>
      <c r="R568" s="155">
        <v>4</v>
      </c>
      <c r="S568" s="170">
        <v>467.76</v>
      </c>
    </row>
    <row r="569" spans="1:19" x14ac:dyDescent="0.25">
      <c r="A569" s="156" t="s">
        <v>109</v>
      </c>
      <c r="B569" s="156" t="s">
        <v>607</v>
      </c>
      <c r="C569" s="156">
        <v>1100</v>
      </c>
      <c r="D569" s="156" t="s">
        <v>162</v>
      </c>
      <c r="E569" s="156" t="s">
        <v>153</v>
      </c>
      <c r="F569" s="156">
        <v>500901</v>
      </c>
      <c r="G569" s="156" t="s">
        <v>2262</v>
      </c>
      <c r="H569" s="156" t="s">
        <v>1251</v>
      </c>
      <c r="I569" s="156" t="s">
        <v>91</v>
      </c>
      <c r="J569" s="156" t="s">
        <v>91</v>
      </c>
      <c r="K569" s="156" t="s">
        <v>276</v>
      </c>
      <c r="L569" s="156">
        <v>4</v>
      </c>
      <c r="M569" s="171">
        <v>467.76</v>
      </c>
      <c r="N569" s="156">
        <v>0</v>
      </c>
      <c r="O569" s="156">
        <v>4</v>
      </c>
      <c r="P569" s="156"/>
      <c r="Q569" s="156"/>
      <c r="R569" s="156">
        <v>4</v>
      </c>
      <c r="S569" s="171">
        <v>467.76</v>
      </c>
    </row>
    <row r="570" spans="1:19" x14ac:dyDescent="0.25">
      <c r="A570" s="155" t="s">
        <v>109</v>
      </c>
      <c r="B570" s="155" t="s">
        <v>867</v>
      </c>
      <c r="C570" s="155">
        <v>1101</v>
      </c>
      <c r="D570" s="155" t="s">
        <v>90</v>
      </c>
      <c r="E570" s="155" t="s">
        <v>89</v>
      </c>
      <c r="F570" s="155">
        <v>451002</v>
      </c>
      <c r="G570" s="155" t="s">
        <v>2282</v>
      </c>
      <c r="H570" s="155" t="s">
        <v>1251</v>
      </c>
      <c r="I570" s="155" t="s">
        <v>91</v>
      </c>
      <c r="J570" s="155" t="s">
        <v>91</v>
      </c>
      <c r="K570" s="155" t="s">
        <v>276</v>
      </c>
      <c r="L570" s="155">
        <v>4</v>
      </c>
      <c r="M570" s="170">
        <v>467.76</v>
      </c>
      <c r="N570" s="155">
        <v>0</v>
      </c>
      <c r="O570" s="155">
        <v>4</v>
      </c>
      <c r="P570" s="155"/>
      <c r="Q570" s="155"/>
      <c r="R570" s="155">
        <v>4</v>
      </c>
      <c r="S570" s="170">
        <v>467.76</v>
      </c>
    </row>
    <row r="571" spans="1:19" x14ac:dyDescent="0.25">
      <c r="A571" s="156" t="s">
        <v>109</v>
      </c>
      <c r="B571" s="156" t="s">
        <v>867</v>
      </c>
      <c r="C571" s="156">
        <v>1101</v>
      </c>
      <c r="D571" s="156" t="s">
        <v>90</v>
      </c>
      <c r="E571" s="156" t="s">
        <v>89</v>
      </c>
      <c r="F571" s="156">
        <v>451002</v>
      </c>
      <c r="G571" s="156" t="s">
        <v>2282</v>
      </c>
      <c r="H571" s="156" t="s">
        <v>1259</v>
      </c>
      <c r="I571" s="156" t="s">
        <v>91</v>
      </c>
      <c r="J571" s="156" t="s">
        <v>91</v>
      </c>
      <c r="K571" s="156" t="s">
        <v>276</v>
      </c>
      <c r="L571" s="156">
        <v>4</v>
      </c>
      <c r="M571" s="171">
        <v>467.76</v>
      </c>
      <c r="N571" s="156">
        <v>0</v>
      </c>
      <c r="O571" s="156">
        <v>4</v>
      </c>
      <c r="P571" s="156"/>
      <c r="Q571" s="156"/>
      <c r="R571" s="156">
        <v>4</v>
      </c>
      <c r="S571" s="171">
        <v>467.76</v>
      </c>
    </row>
    <row r="572" spans="1:19" x14ac:dyDescent="0.25">
      <c r="A572" s="155" t="s">
        <v>109</v>
      </c>
      <c r="B572" s="155" t="s">
        <v>277</v>
      </c>
      <c r="C572" s="155">
        <v>1101</v>
      </c>
      <c r="D572" s="155" t="s">
        <v>141</v>
      </c>
      <c r="E572" s="155" t="s">
        <v>140</v>
      </c>
      <c r="F572" s="155">
        <v>451101</v>
      </c>
      <c r="G572" s="155" t="s">
        <v>2282</v>
      </c>
      <c r="H572" s="155" t="s">
        <v>563</v>
      </c>
      <c r="I572" s="155" t="s">
        <v>91</v>
      </c>
      <c r="J572" s="155" t="s">
        <v>91</v>
      </c>
      <c r="K572" s="155" t="s">
        <v>276</v>
      </c>
      <c r="L572" s="155">
        <v>4</v>
      </c>
      <c r="M572" s="170">
        <v>467.76</v>
      </c>
      <c r="N572" s="155">
        <v>0</v>
      </c>
      <c r="O572" s="155">
        <v>4</v>
      </c>
      <c r="P572" s="155"/>
      <c r="Q572" s="155"/>
      <c r="R572" s="155">
        <v>4</v>
      </c>
      <c r="S572" s="170">
        <v>467.76</v>
      </c>
    </row>
    <row r="573" spans="1:19" x14ac:dyDescent="0.25">
      <c r="A573" s="156" t="s">
        <v>109</v>
      </c>
      <c r="B573" s="156" t="s">
        <v>753</v>
      </c>
      <c r="C573" s="156">
        <v>4800</v>
      </c>
      <c r="D573" s="156" t="s">
        <v>3049</v>
      </c>
      <c r="E573" s="156" t="s">
        <v>810</v>
      </c>
      <c r="F573" s="156">
        <v>430103</v>
      </c>
      <c r="G573" s="156" t="s">
        <v>2661</v>
      </c>
      <c r="H573" s="156" t="s">
        <v>796</v>
      </c>
      <c r="I573" s="156" t="s">
        <v>91</v>
      </c>
      <c r="J573" s="156" t="s">
        <v>94</v>
      </c>
      <c r="K573" s="156"/>
      <c r="L573" s="156">
        <v>0</v>
      </c>
      <c r="M573" s="171">
        <v>0</v>
      </c>
      <c r="N573" s="156">
        <v>0</v>
      </c>
      <c r="O573" s="156">
        <v>0</v>
      </c>
      <c r="P573" s="156"/>
      <c r="Q573" s="156"/>
      <c r="R573" s="156">
        <v>4</v>
      </c>
      <c r="S573" s="171">
        <v>467.76</v>
      </c>
    </row>
    <row r="574" spans="1:19" x14ac:dyDescent="0.25">
      <c r="A574" s="155" t="s">
        <v>109</v>
      </c>
      <c r="B574" s="155" t="s">
        <v>2077</v>
      </c>
      <c r="C574" s="155">
        <v>1100</v>
      </c>
      <c r="D574" s="155" t="s">
        <v>2813</v>
      </c>
      <c r="E574" s="155" t="s">
        <v>2079</v>
      </c>
      <c r="F574" s="155">
        <v>240199</v>
      </c>
      <c r="G574" s="155" t="s">
        <v>2538</v>
      </c>
      <c r="H574" s="155">
        <v>1</v>
      </c>
      <c r="I574" s="155" t="s">
        <v>94</v>
      </c>
      <c r="J574" s="155" t="s">
        <v>94</v>
      </c>
      <c r="K574" s="155"/>
      <c r="L574" s="155">
        <v>0</v>
      </c>
      <c r="M574" s="170">
        <v>0</v>
      </c>
      <c r="N574" s="155">
        <v>0</v>
      </c>
      <c r="O574" s="155">
        <v>0</v>
      </c>
      <c r="P574" s="155" t="s">
        <v>2814</v>
      </c>
      <c r="Q574" s="155" t="s">
        <v>2815</v>
      </c>
      <c r="R574" s="155">
        <v>4</v>
      </c>
      <c r="S574" s="170">
        <v>467.76</v>
      </c>
    </row>
    <row r="575" spans="1:19" x14ac:dyDescent="0.25">
      <c r="A575" s="156" t="s">
        <v>109</v>
      </c>
      <c r="B575" s="156" t="s">
        <v>863</v>
      </c>
      <c r="C575" s="156">
        <v>2111</v>
      </c>
      <c r="D575" s="156" t="s">
        <v>215</v>
      </c>
      <c r="E575" s="156" t="s">
        <v>898</v>
      </c>
      <c r="F575" s="156">
        <v>540102</v>
      </c>
      <c r="G575" s="156" t="s">
        <v>176</v>
      </c>
      <c r="H575" s="156" t="s">
        <v>1296</v>
      </c>
      <c r="I575" s="156" t="s">
        <v>91</v>
      </c>
      <c r="J575" s="156" t="s">
        <v>91</v>
      </c>
      <c r="K575" s="156" t="s">
        <v>276</v>
      </c>
      <c r="L575" s="156">
        <v>4</v>
      </c>
      <c r="M575" s="171">
        <v>467.76</v>
      </c>
      <c r="N575" s="156">
        <v>0</v>
      </c>
      <c r="O575" s="156">
        <v>4</v>
      </c>
      <c r="P575" s="156"/>
      <c r="Q575" s="156"/>
      <c r="R575" s="156">
        <v>4</v>
      </c>
      <c r="S575" s="171">
        <v>467.76</v>
      </c>
    </row>
    <row r="576" spans="1:19" x14ac:dyDescent="0.25">
      <c r="A576" s="155" t="s">
        <v>109</v>
      </c>
      <c r="B576" s="155" t="s">
        <v>1600</v>
      </c>
      <c r="C576" s="155">
        <v>200</v>
      </c>
      <c r="D576" s="155" t="s">
        <v>3050</v>
      </c>
      <c r="E576" s="155" t="s">
        <v>3051</v>
      </c>
      <c r="F576" s="155">
        <v>320108</v>
      </c>
      <c r="G576" s="155" t="s">
        <v>2917</v>
      </c>
      <c r="H576" s="155">
        <v>1</v>
      </c>
      <c r="I576" s="155" t="s">
        <v>94</v>
      </c>
      <c r="J576" s="155" t="s">
        <v>94</v>
      </c>
      <c r="K576" s="155"/>
      <c r="L576" s="155">
        <v>0</v>
      </c>
      <c r="M576" s="170">
        <v>0</v>
      </c>
      <c r="N576" s="155">
        <v>0</v>
      </c>
      <c r="O576" s="155">
        <v>0</v>
      </c>
      <c r="P576" s="155" t="s">
        <v>2918</v>
      </c>
      <c r="Q576" s="155" t="s">
        <v>2919</v>
      </c>
      <c r="R576" s="155">
        <v>4</v>
      </c>
      <c r="S576" s="170">
        <v>467.76</v>
      </c>
    </row>
    <row r="577" spans="1:19" x14ac:dyDescent="0.25">
      <c r="A577" s="156" t="s">
        <v>109</v>
      </c>
      <c r="B577" s="156" t="s">
        <v>1196</v>
      </c>
      <c r="C577" s="156">
        <v>1101</v>
      </c>
      <c r="D577" s="156" t="s">
        <v>185</v>
      </c>
      <c r="E577" s="156" t="s">
        <v>1453</v>
      </c>
      <c r="F577" s="156">
        <v>270101</v>
      </c>
      <c r="G577" s="156" t="s">
        <v>2313</v>
      </c>
      <c r="H577" s="156" t="s">
        <v>2015</v>
      </c>
      <c r="I577" s="156" t="s">
        <v>91</v>
      </c>
      <c r="J577" s="156" t="s">
        <v>91</v>
      </c>
      <c r="K577" s="156" t="s">
        <v>276</v>
      </c>
      <c r="L577" s="156">
        <v>4</v>
      </c>
      <c r="M577" s="171">
        <v>467.76</v>
      </c>
      <c r="N577" s="156">
        <v>0</v>
      </c>
      <c r="O577" s="156">
        <v>4</v>
      </c>
      <c r="P577" s="156"/>
      <c r="Q577" s="156"/>
      <c r="R577" s="156">
        <v>4</v>
      </c>
      <c r="S577" s="171">
        <v>467.76</v>
      </c>
    </row>
    <row r="578" spans="1:19" x14ac:dyDescent="0.25">
      <c r="A578" s="155" t="s">
        <v>109</v>
      </c>
      <c r="B578" s="155" t="s">
        <v>663</v>
      </c>
      <c r="C578" s="155">
        <v>4100</v>
      </c>
      <c r="D578" s="155" t="s">
        <v>3052</v>
      </c>
      <c r="E578" s="155" t="s">
        <v>3053</v>
      </c>
      <c r="F578" s="155">
        <v>400810</v>
      </c>
      <c r="G578" s="155" t="s">
        <v>2400</v>
      </c>
      <c r="H578" s="155">
        <v>1</v>
      </c>
      <c r="I578" s="155" t="s">
        <v>94</v>
      </c>
      <c r="J578" s="155" t="s">
        <v>94</v>
      </c>
      <c r="K578" s="155"/>
      <c r="L578" s="155">
        <v>0</v>
      </c>
      <c r="M578" s="170">
        <v>0</v>
      </c>
      <c r="N578" s="155">
        <v>0</v>
      </c>
      <c r="O578" s="155">
        <v>0</v>
      </c>
      <c r="P578" s="155" t="s">
        <v>2735</v>
      </c>
      <c r="Q578" s="155" t="s">
        <v>2736</v>
      </c>
      <c r="R578" s="155">
        <v>4</v>
      </c>
      <c r="S578" s="170">
        <v>467.76</v>
      </c>
    </row>
    <row r="579" spans="1:19" x14ac:dyDescent="0.25">
      <c r="A579" s="156" t="s">
        <v>109</v>
      </c>
      <c r="B579" s="156" t="s">
        <v>570</v>
      </c>
      <c r="C579" s="156">
        <v>1100</v>
      </c>
      <c r="D579" s="156" t="s">
        <v>3048</v>
      </c>
      <c r="E579" s="156" t="s">
        <v>573</v>
      </c>
      <c r="F579" s="156">
        <v>500703</v>
      </c>
      <c r="G579" s="156" t="s">
        <v>2262</v>
      </c>
      <c r="H579" s="156" t="s">
        <v>1265</v>
      </c>
      <c r="I579" s="156" t="s">
        <v>91</v>
      </c>
      <c r="J579" s="156" t="s">
        <v>91</v>
      </c>
      <c r="K579" s="156" t="s">
        <v>276</v>
      </c>
      <c r="L579" s="156">
        <v>4</v>
      </c>
      <c r="M579" s="171">
        <v>467.76</v>
      </c>
      <c r="N579" s="156">
        <v>0</v>
      </c>
      <c r="O579" s="156">
        <v>4</v>
      </c>
      <c r="P579" s="156"/>
      <c r="Q579" s="156"/>
      <c r="R579" s="156">
        <v>4</v>
      </c>
      <c r="S579" s="171">
        <v>467.76</v>
      </c>
    </row>
    <row r="580" spans="1:19" x14ac:dyDescent="0.25">
      <c r="A580" s="155" t="s">
        <v>109</v>
      </c>
      <c r="B580" s="155" t="s">
        <v>353</v>
      </c>
      <c r="C580" s="155">
        <v>4500</v>
      </c>
      <c r="D580" s="155" t="s">
        <v>3054</v>
      </c>
      <c r="E580" s="155" t="s">
        <v>3055</v>
      </c>
      <c r="F580" s="155">
        <v>260101</v>
      </c>
      <c r="G580" s="155" t="s">
        <v>105</v>
      </c>
      <c r="H580" s="155">
        <v>1</v>
      </c>
      <c r="I580" s="155" t="s">
        <v>94</v>
      </c>
      <c r="J580" s="155" t="s">
        <v>94</v>
      </c>
      <c r="K580" s="155"/>
      <c r="L580" s="155">
        <v>0</v>
      </c>
      <c r="M580" s="170">
        <v>0</v>
      </c>
      <c r="N580" s="155">
        <v>0</v>
      </c>
      <c r="O580" s="155">
        <v>0</v>
      </c>
      <c r="P580" s="155" t="s">
        <v>2271</v>
      </c>
      <c r="Q580" s="155" t="s">
        <v>2793</v>
      </c>
      <c r="R580" s="155">
        <v>3</v>
      </c>
      <c r="S580" s="170">
        <v>350.82</v>
      </c>
    </row>
    <row r="581" spans="1:19" x14ac:dyDescent="0.25">
      <c r="A581" s="156" t="s">
        <v>109</v>
      </c>
      <c r="B581" s="156" t="s">
        <v>347</v>
      </c>
      <c r="C581" s="156">
        <v>1101</v>
      </c>
      <c r="D581" s="156" t="s">
        <v>124</v>
      </c>
      <c r="E581" s="156" t="s">
        <v>349</v>
      </c>
      <c r="F581" s="156">
        <v>231301</v>
      </c>
      <c r="G581" s="156" t="s">
        <v>119</v>
      </c>
      <c r="H581" s="156">
        <v>6</v>
      </c>
      <c r="I581" s="156" t="s">
        <v>94</v>
      </c>
      <c r="J581" s="156" t="s">
        <v>94</v>
      </c>
      <c r="K581" s="156"/>
      <c r="L581" s="156">
        <v>0</v>
      </c>
      <c r="M581" s="171">
        <v>0</v>
      </c>
      <c r="N581" s="156">
        <v>0</v>
      </c>
      <c r="O581" s="156">
        <v>0</v>
      </c>
      <c r="P581" s="156" t="s">
        <v>2678</v>
      </c>
      <c r="Q581" s="156" t="s">
        <v>2679</v>
      </c>
      <c r="R581" s="156">
        <v>3</v>
      </c>
      <c r="S581" s="171">
        <v>350.82</v>
      </c>
    </row>
    <row r="582" spans="1:19" x14ac:dyDescent="0.25">
      <c r="A582" s="155" t="s">
        <v>109</v>
      </c>
      <c r="B582" s="155" t="s">
        <v>347</v>
      </c>
      <c r="C582" s="155">
        <v>1102</v>
      </c>
      <c r="D582" s="155" t="s">
        <v>2563</v>
      </c>
      <c r="E582" s="155" t="s">
        <v>421</v>
      </c>
      <c r="F582" s="155">
        <v>231301</v>
      </c>
      <c r="G582" s="155" t="s">
        <v>119</v>
      </c>
      <c r="H582" s="155">
        <v>9</v>
      </c>
      <c r="I582" s="155" t="s">
        <v>94</v>
      </c>
      <c r="J582" s="155" t="s">
        <v>94</v>
      </c>
      <c r="K582" s="155"/>
      <c r="L582" s="155">
        <v>0</v>
      </c>
      <c r="M582" s="170">
        <v>0</v>
      </c>
      <c r="N582" s="155">
        <v>0</v>
      </c>
      <c r="O582" s="155">
        <v>0</v>
      </c>
      <c r="P582" s="155" t="s">
        <v>2542</v>
      </c>
      <c r="Q582" s="155" t="s">
        <v>2543</v>
      </c>
      <c r="R582" s="155">
        <v>3</v>
      </c>
      <c r="S582" s="170">
        <v>350.82</v>
      </c>
    </row>
    <row r="583" spans="1:19" x14ac:dyDescent="0.25">
      <c r="A583" s="156" t="s">
        <v>109</v>
      </c>
      <c r="B583" s="156" t="s">
        <v>265</v>
      </c>
      <c r="C583" s="156">
        <v>6220</v>
      </c>
      <c r="D583" s="156" t="s">
        <v>3056</v>
      </c>
      <c r="E583" s="156" t="s">
        <v>3057</v>
      </c>
      <c r="F583" s="156">
        <v>513808</v>
      </c>
      <c r="G583" s="156" t="s">
        <v>2320</v>
      </c>
      <c r="H583" s="156" t="s">
        <v>269</v>
      </c>
      <c r="I583" s="156" t="s">
        <v>91</v>
      </c>
      <c r="J583" s="156" t="s">
        <v>94</v>
      </c>
      <c r="K583" s="156"/>
      <c r="L583" s="156">
        <v>0</v>
      </c>
      <c r="M583" s="171">
        <v>0</v>
      </c>
      <c r="N583" s="156">
        <v>0</v>
      </c>
      <c r="O583" s="156">
        <v>0</v>
      </c>
      <c r="P583" s="156" t="s">
        <v>2929</v>
      </c>
      <c r="Q583" s="156" t="s">
        <v>2367</v>
      </c>
      <c r="R583" s="156">
        <v>3</v>
      </c>
      <c r="S583" s="171">
        <v>350.82</v>
      </c>
    </row>
    <row r="584" spans="1:19" x14ac:dyDescent="0.25">
      <c r="A584" s="155" t="s">
        <v>109</v>
      </c>
      <c r="B584" s="155" t="s">
        <v>347</v>
      </c>
      <c r="C584" s="155">
        <v>4940</v>
      </c>
      <c r="D584" s="155" t="s">
        <v>2985</v>
      </c>
      <c r="E584" s="155" t="s">
        <v>495</v>
      </c>
      <c r="F584" s="155">
        <v>239999</v>
      </c>
      <c r="G584" s="155" t="s">
        <v>119</v>
      </c>
      <c r="H584" s="155">
        <v>1</v>
      </c>
      <c r="I584" s="155" t="s">
        <v>94</v>
      </c>
      <c r="J584" s="155" t="s">
        <v>94</v>
      </c>
      <c r="K584" s="155"/>
      <c r="L584" s="155">
        <v>0</v>
      </c>
      <c r="M584" s="170">
        <v>0</v>
      </c>
      <c r="N584" s="155">
        <v>0</v>
      </c>
      <c r="O584" s="155">
        <v>0</v>
      </c>
      <c r="P584" s="155" t="s">
        <v>2708</v>
      </c>
      <c r="Q584" s="155" t="s">
        <v>2598</v>
      </c>
      <c r="R584" s="155">
        <v>3</v>
      </c>
      <c r="S584" s="170">
        <v>350.82</v>
      </c>
    </row>
    <row r="585" spans="1:19" x14ac:dyDescent="0.25">
      <c r="A585" s="156" t="s">
        <v>109</v>
      </c>
      <c r="B585" s="156" t="s">
        <v>347</v>
      </c>
      <c r="C585" s="156">
        <v>4040</v>
      </c>
      <c r="D585" s="156" t="s">
        <v>3058</v>
      </c>
      <c r="E585" s="156" t="s">
        <v>3059</v>
      </c>
      <c r="F585" s="156">
        <v>231303</v>
      </c>
      <c r="G585" s="156" t="s">
        <v>119</v>
      </c>
      <c r="H585" s="156">
        <v>1</v>
      </c>
      <c r="I585" s="156" t="s">
        <v>94</v>
      </c>
      <c r="J585" s="156" t="s">
        <v>94</v>
      </c>
      <c r="K585" s="156"/>
      <c r="L585" s="156">
        <v>0</v>
      </c>
      <c r="M585" s="171">
        <v>0</v>
      </c>
      <c r="N585" s="156">
        <v>0</v>
      </c>
      <c r="O585" s="156">
        <v>0</v>
      </c>
      <c r="P585" s="156" t="s">
        <v>2633</v>
      </c>
      <c r="Q585" s="156" t="s">
        <v>2634</v>
      </c>
      <c r="R585" s="156">
        <v>3</v>
      </c>
      <c r="S585" s="171">
        <v>350.82</v>
      </c>
    </row>
    <row r="586" spans="1:19" x14ac:dyDescent="0.25">
      <c r="A586" s="155" t="s">
        <v>109</v>
      </c>
      <c r="B586" s="155" t="s">
        <v>722</v>
      </c>
      <c r="C586" s="155">
        <v>6900</v>
      </c>
      <c r="D586" s="155" t="s">
        <v>3060</v>
      </c>
      <c r="E586" s="155" t="s">
        <v>3061</v>
      </c>
      <c r="F586" s="155">
        <v>110101</v>
      </c>
      <c r="G586" s="155" t="s">
        <v>2387</v>
      </c>
      <c r="H586" s="155">
        <v>1</v>
      </c>
      <c r="I586" s="155" t="s">
        <v>91</v>
      </c>
      <c r="J586" s="155" t="s">
        <v>94</v>
      </c>
      <c r="K586" s="155"/>
      <c r="L586" s="155">
        <v>0</v>
      </c>
      <c r="M586" s="170">
        <v>0</v>
      </c>
      <c r="N586" s="155">
        <v>0</v>
      </c>
      <c r="O586" s="155">
        <v>0</v>
      </c>
      <c r="P586" s="155" t="s">
        <v>2938</v>
      </c>
      <c r="Q586" s="155" t="s">
        <v>2939</v>
      </c>
      <c r="R586" s="155">
        <v>3</v>
      </c>
      <c r="S586" s="170">
        <v>350.82</v>
      </c>
    </row>
    <row r="587" spans="1:19" x14ac:dyDescent="0.25">
      <c r="A587" s="156" t="s">
        <v>109</v>
      </c>
      <c r="B587" s="156" t="s">
        <v>265</v>
      </c>
      <c r="C587" s="156">
        <v>6230</v>
      </c>
      <c r="D587" s="156" t="s">
        <v>3062</v>
      </c>
      <c r="E587" s="156" t="s">
        <v>3063</v>
      </c>
      <c r="F587" s="156">
        <v>513801</v>
      </c>
      <c r="G587" s="156" t="s">
        <v>2320</v>
      </c>
      <c r="H587" s="156" t="s">
        <v>269</v>
      </c>
      <c r="I587" s="156" t="s">
        <v>91</v>
      </c>
      <c r="J587" s="156" t="s">
        <v>94</v>
      </c>
      <c r="K587" s="156"/>
      <c r="L587" s="156">
        <v>0</v>
      </c>
      <c r="M587" s="171">
        <v>0</v>
      </c>
      <c r="N587" s="156">
        <v>0</v>
      </c>
      <c r="O587" s="156">
        <v>0</v>
      </c>
      <c r="P587" s="156"/>
      <c r="Q587" s="156"/>
      <c r="R587" s="156">
        <v>3</v>
      </c>
      <c r="S587" s="171">
        <v>350.82</v>
      </c>
    </row>
    <row r="588" spans="1:19" x14ac:dyDescent="0.25">
      <c r="A588" s="155" t="s">
        <v>109</v>
      </c>
      <c r="B588" s="155" t="s">
        <v>265</v>
      </c>
      <c r="C588" s="155">
        <v>6240</v>
      </c>
      <c r="D588" s="155" t="s">
        <v>3064</v>
      </c>
      <c r="E588" s="155" t="s">
        <v>3065</v>
      </c>
      <c r="F588" s="155">
        <v>513801</v>
      </c>
      <c r="G588" s="155" t="s">
        <v>2320</v>
      </c>
      <c r="H588" s="155" t="s">
        <v>269</v>
      </c>
      <c r="I588" s="155" t="s">
        <v>91</v>
      </c>
      <c r="J588" s="155" t="s">
        <v>94</v>
      </c>
      <c r="K588" s="155"/>
      <c r="L588" s="155">
        <v>0</v>
      </c>
      <c r="M588" s="170">
        <v>0</v>
      </c>
      <c r="N588" s="155">
        <v>0</v>
      </c>
      <c r="O588" s="155">
        <v>0</v>
      </c>
      <c r="P588" s="155"/>
      <c r="Q588" s="155"/>
      <c r="R588" s="155">
        <v>3</v>
      </c>
      <c r="S588" s="170">
        <v>350.82</v>
      </c>
    </row>
    <row r="589" spans="1:19" x14ac:dyDescent="0.25">
      <c r="A589" s="156" t="s">
        <v>109</v>
      </c>
      <c r="B589" s="156" t="s">
        <v>1196</v>
      </c>
      <c r="C589" s="156">
        <v>3325</v>
      </c>
      <c r="D589" s="156" t="s">
        <v>3066</v>
      </c>
      <c r="E589" s="156" t="s">
        <v>3067</v>
      </c>
      <c r="F589" s="156">
        <v>270501</v>
      </c>
      <c r="G589" s="156" t="s">
        <v>2313</v>
      </c>
      <c r="H589" s="156">
        <v>1</v>
      </c>
      <c r="I589" s="156" t="s">
        <v>94</v>
      </c>
      <c r="J589" s="156" t="s">
        <v>94</v>
      </c>
      <c r="K589" s="156"/>
      <c r="L589" s="156">
        <v>0</v>
      </c>
      <c r="M589" s="171">
        <v>0</v>
      </c>
      <c r="N589" s="156">
        <v>0</v>
      </c>
      <c r="O589" s="156">
        <v>0</v>
      </c>
      <c r="P589" s="156" t="s">
        <v>2459</v>
      </c>
      <c r="Q589" s="156" t="s">
        <v>2460</v>
      </c>
      <c r="R589" s="156">
        <v>3</v>
      </c>
      <c r="S589" s="171">
        <v>350.82</v>
      </c>
    </row>
    <row r="590" spans="1:19" x14ac:dyDescent="0.25">
      <c r="A590" s="155" t="s">
        <v>109</v>
      </c>
      <c r="B590" s="155" t="s">
        <v>1058</v>
      </c>
      <c r="C590" s="155">
        <v>3100</v>
      </c>
      <c r="D590" s="155" t="s">
        <v>3068</v>
      </c>
      <c r="E590" s="155" t="s">
        <v>3069</v>
      </c>
      <c r="F590" s="155">
        <v>131316</v>
      </c>
      <c r="G590" s="155" t="s">
        <v>2259</v>
      </c>
      <c r="H590" s="155">
        <v>1</v>
      </c>
      <c r="I590" s="155" t="s">
        <v>94</v>
      </c>
      <c r="J590" s="155" t="s">
        <v>94</v>
      </c>
      <c r="K590" s="155"/>
      <c r="L590" s="155">
        <v>0</v>
      </c>
      <c r="M590" s="170">
        <v>0</v>
      </c>
      <c r="N590" s="155">
        <v>0</v>
      </c>
      <c r="O590" s="155">
        <v>0</v>
      </c>
      <c r="P590" s="155" t="s">
        <v>2267</v>
      </c>
      <c r="Q590" s="155" t="s">
        <v>2268</v>
      </c>
      <c r="R590" s="155">
        <v>3</v>
      </c>
      <c r="S590" s="170">
        <v>350.82</v>
      </c>
    </row>
    <row r="591" spans="1:19" x14ac:dyDescent="0.25">
      <c r="A591" s="156" t="s">
        <v>109</v>
      </c>
      <c r="B591" s="156" t="s">
        <v>1067</v>
      </c>
      <c r="C591" s="156">
        <v>4970</v>
      </c>
      <c r="D591" s="156" t="s">
        <v>3070</v>
      </c>
      <c r="E591" s="156" t="s">
        <v>1124</v>
      </c>
      <c r="F591" s="156">
        <v>131205</v>
      </c>
      <c r="G591" s="156" t="s">
        <v>2259</v>
      </c>
      <c r="H591" s="156">
        <v>1</v>
      </c>
      <c r="I591" s="156" t="s">
        <v>94</v>
      </c>
      <c r="J591" s="156" t="s">
        <v>94</v>
      </c>
      <c r="K591" s="156"/>
      <c r="L591" s="156">
        <v>0</v>
      </c>
      <c r="M591" s="171">
        <v>0</v>
      </c>
      <c r="N591" s="156">
        <v>0</v>
      </c>
      <c r="O591" s="156">
        <v>0</v>
      </c>
      <c r="P591" s="156"/>
      <c r="Q591" s="156"/>
      <c r="R591" s="156">
        <v>3</v>
      </c>
      <c r="S591" s="171">
        <v>350.82</v>
      </c>
    </row>
    <row r="592" spans="1:19" x14ac:dyDescent="0.25">
      <c r="A592" s="155" t="s">
        <v>109</v>
      </c>
      <c r="B592" s="155" t="s">
        <v>1067</v>
      </c>
      <c r="C592" s="155">
        <v>4980</v>
      </c>
      <c r="D592" s="155" t="s">
        <v>3071</v>
      </c>
      <c r="E592" s="155" t="s">
        <v>1124</v>
      </c>
      <c r="F592" s="155">
        <v>131205</v>
      </c>
      <c r="G592" s="155" t="s">
        <v>2259</v>
      </c>
      <c r="H592" s="155">
        <v>1</v>
      </c>
      <c r="I592" s="155" t="s">
        <v>94</v>
      </c>
      <c r="J592" s="155" t="s">
        <v>94</v>
      </c>
      <c r="K592" s="155"/>
      <c r="L592" s="155">
        <v>0</v>
      </c>
      <c r="M592" s="170">
        <v>0</v>
      </c>
      <c r="N592" s="155">
        <v>0</v>
      </c>
      <c r="O592" s="155">
        <v>0</v>
      </c>
      <c r="P592" s="155" t="s">
        <v>2271</v>
      </c>
      <c r="Q592" s="155" t="s">
        <v>2272</v>
      </c>
      <c r="R592" s="155">
        <v>3</v>
      </c>
      <c r="S592" s="170">
        <v>350.82</v>
      </c>
    </row>
    <row r="593" spans="1:19" x14ac:dyDescent="0.25">
      <c r="A593" s="156" t="s">
        <v>109</v>
      </c>
      <c r="B593" s="156" t="s">
        <v>1067</v>
      </c>
      <c r="C593" s="156">
        <v>4990</v>
      </c>
      <c r="D593" s="156" t="s">
        <v>3072</v>
      </c>
      <c r="E593" s="156" t="s">
        <v>1124</v>
      </c>
      <c r="F593" s="156">
        <v>131205</v>
      </c>
      <c r="G593" s="156" t="s">
        <v>2259</v>
      </c>
      <c r="H593" s="156">
        <v>1</v>
      </c>
      <c r="I593" s="156" t="s">
        <v>94</v>
      </c>
      <c r="J593" s="156" t="s">
        <v>94</v>
      </c>
      <c r="K593" s="156"/>
      <c r="L593" s="156">
        <v>0</v>
      </c>
      <c r="M593" s="171">
        <v>0</v>
      </c>
      <c r="N593" s="156">
        <v>0</v>
      </c>
      <c r="O593" s="156">
        <v>0</v>
      </c>
      <c r="P593" s="156" t="s">
        <v>2271</v>
      </c>
      <c r="Q593" s="156" t="s">
        <v>2272</v>
      </c>
      <c r="R593" s="156">
        <v>3</v>
      </c>
      <c r="S593" s="171">
        <v>350.82</v>
      </c>
    </row>
    <row r="594" spans="1:19" x14ac:dyDescent="0.25">
      <c r="A594" s="155" t="s">
        <v>109</v>
      </c>
      <c r="B594" s="155" t="s">
        <v>1024</v>
      </c>
      <c r="C594" s="155">
        <v>4430</v>
      </c>
      <c r="D594" s="155" t="s">
        <v>3073</v>
      </c>
      <c r="E594" s="155" t="s">
        <v>3074</v>
      </c>
      <c r="F594" s="155">
        <v>131001</v>
      </c>
      <c r="G594" s="155" t="s">
        <v>2259</v>
      </c>
      <c r="H594" s="155">
        <v>1</v>
      </c>
      <c r="I594" s="155" t="s">
        <v>91</v>
      </c>
      <c r="J594" s="155" t="s">
        <v>94</v>
      </c>
      <c r="K594" s="155"/>
      <c r="L594" s="155">
        <v>0</v>
      </c>
      <c r="M594" s="170">
        <v>0</v>
      </c>
      <c r="N594" s="155">
        <v>0</v>
      </c>
      <c r="O594" s="155">
        <v>0</v>
      </c>
      <c r="P594" s="155" t="s">
        <v>2509</v>
      </c>
      <c r="Q594" s="155" t="s">
        <v>2510</v>
      </c>
      <c r="R594" s="155">
        <v>3</v>
      </c>
      <c r="S594" s="170">
        <v>350.82</v>
      </c>
    </row>
    <row r="595" spans="1:19" x14ac:dyDescent="0.25">
      <c r="A595" s="156" t="s">
        <v>109</v>
      </c>
      <c r="B595" s="156" t="s">
        <v>945</v>
      </c>
      <c r="C595" s="156">
        <v>4620</v>
      </c>
      <c r="D595" s="156" t="s">
        <v>3075</v>
      </c>
      <c r="E595" s="156" t="s">
        <v>1151</v>
      </c>
      <c r="F595" s="156">
        <v>130101</v>
      </c>
      <c r="G595" s="156" t="s">
        <v>2259</v>
      </c>
      <c r="H595" s="156">
        <v>1</v>
      </c>
      <c r="I595" s="156" t="s">
        <v>94</v>
      </c>
      <c r="J595" s="156" t="s">
        <v>94</v>
      </c>
      <c r="K595" s="156"/>
      <c r="L595" s="156">
        <v>0</v>
      </c>
      <c r="M595" s="171">
        <v>0</v>
      </c>
      <c r="N595" s="156">
        <v>0</v>
      </c>
      <c r="O595" s="156">
        <v>0</v>
      </c>
      <c r="P595" s="156" t="s">
        <v>2691</v>
      </c>
      <c r="Q595" s="156" t="s">
        <v>2692</v>
      </c>
      <c r="R595" s="156">
        <v>3</v>
      </c>
      <c r="S595" s="171">
        <v>350.82</v>
      </c>
    </row>
    <row r="596" spans="1:19" x14ac:dyDescent="0.25">
      <c r="A596" s="155" t="s">
        <v>109</v>
      </c>
      <c r="B596" s="155" t="s">
        <v>645</v>
      </c>
      <c r="C596" s="155">
        <v>4911</v>
      </c>
      <c r="D596" s="155" t="s">
        <v>3076</v>
      </c>
      <c r="E596" s="155" t="s">
        <v>3077</v>
      </c>
      <c r="F596" s="155">
        <v>400601</v>
      </c>
      <c r="G596" s="155" t="s">
        <v>2400</v>
      </c>
      <c r="H596" s="155">
        <v>1</v>
      </c>
      <c r="I596" s="155" t="s">
        <v>94</v>
      </c>
      <c r="J596" s="155" t="s">
        <v>94</v>
      </c>
      <c r="K596" s="155"/>
      <c r="L596" s="155">
        <v>0</v>
      </c>
      <c r="M596" s="170">
        <v>0</v>
      </c>
      <c r="N596" s="155">
        <v>0</v>
      </c>
      <c r="O596" s="155">
        <v>0</v>
      </c>
      <c r="P596" s="155" t="s">
        <v>2498</v>
      </c>
      <c r="Q596" s="155" t="s">
        <v>2499</v>
      </c>
      <c r="R596" s="155">
        <v>3</v>
      </c>
      <c r="S596" s="170">
        <v>350.82</v>
      </c>
    </row>
    <row r="597" spans="1:19" x14ac:dyDescent="0.25">
      <c r="A597" s="156" t="s">
        <v>109</v>
      </c>
      <c r="B597" s="156" t="s">
        <v>1341</v>
      </c>
      <c r="C597" s="156">
        <v>3241</v>
      </c>
      <c r="D597" s="156" t="s">
        <v>3078</v>
      </c>
      <c r="E597" s="156" t="s">
        <v>1370</v>
      </c>
      <c r="F597" s="156">
        <v>500708</v>
      </c>
      <c r="G597" s="156" t="s">
        <v>2262</v>
      </c>
      <c r="H597" s="156">
        <v>1</v>
      </c>
      <c r="I597" s="156" t="s">
        <v>94</v>
      </c>
      <c r="J597" s="156" t="s">
        <v>94</v>
      </c>
      <c r="K597" s="156"/>
      <c r="L597" s="156">
        <v>0</v>
      </c>
      <c r="M597" s="171">
        <v>0</v>
      </c>
      <c r="N597" s="156">
        <v>0</v>
      </c>
      <c r="O597" s="156">
        <v>0</v>
      </c>
      <c r="P597" s="156" t="s">
        <v>2408</v>
      </c>
      <c r="Q597" s="156" t="s">
        <v>2717</v>
      </c>
      <c r="R597" s="156">
        <v>3</v>
      </c>
      <c r="S597" s="171">
        <v>350.82</v>
      </c>
    </row>
    <row r="598" spans="1:19" x14ac:dyDescent="0.25">
      <c r="A598" s="155" t="s">
        <v>109</v>
      </c>
      <c r="B598" s="155" t="s">
        <v>1341</v>
      </c>
      <c r="C598" s="155">
        <v>4263</v>
      </c>
      <c r="D598" s="155" t="s">
        <v>3079</v>
      </c>
      <c r="E598" s="155" t="s">
        <v>1376</v>
      </c>
      <c r="F598" s="155">
        <v>500708</v>
      </c>
      <c r="G598" s="155" t="s">
        <v>2262</v>
      </c>
      <c r="H598" s="155">
        <v>1</v>
      </c>
      <c r="I598" s="155" t="s">
        <v>94</v>
      </c>
      <c r="J598" s="155" t="s">
        <v>94</v>
      </c>
      <c r="K598" s="155"/>
      <c r="L598" s="155">
        <v>0</v>
      </c>
      <c r="M598" s="170">
        <v>0</v>
      </c>
      <c r="N598" s="155">
        <v>0</v>
      </c>
      <c r="O598" s="155">
        <v>0</v>
      </c>
      <c r="P598" s="155" t="s">
        <v>2408</v>
      </c>
      <c r="Q598" s="155" t="s">
        <v>2717</v>
      </c>
      <c r="R598" s="155">
        <v>3</v>
      </c>
      <c r="S598" s="170">
        <v>350.82</v>
      </c>
    </row>
    <row r="599" spans="1:19" x14ac:dyDescent="0.25">
      <c r="A599" s="156" t="s">
        <v>109</v>
      </c>
      <c r="B599" s="156" t="s">
        <v>1341</v>
      </c>
      <c r="C599" s="156">
        <v>3092</v>
      </c>
      <c r="D599" s="156" t="s">
        <v>3080</v>
      </c>
      <c r="E599" s="156" t="s">
        <v>1389</v>
      </c>
      <c r="F599" s="156">
        <v>500605</v>
      </c>
      <c r="G599" s="156" t="s">
        <v>2262</v>
      </c>
      <c r="H599" s="156">
        <v>1</v>
      </c>
      <c r="I599" s="156" t="s">
        <v>94</v>
      </c>
      <c r="J599" s="156" t="s">
        <v>94</v>
      </c>
      <c r="K599" s="156"/>
      <c r="L599" s="156">
        <v>0</v>
      </c>
      <c r="M599" s="171">
        <v>0</v>
      </c>
      <c r="N599" s="156">
        <v>0</v>
      </c>
      <c r="O599" s="156">
        <v>0</v>
      </c>
      <c r="P599" s="156" t="s">
        <v>2347</v>
      </c>
      <c r="Q599" s="156" t="s">
        <v>2348</v>
      </c>
      <c r="R599" s="156">
        <v>3</v>
      </c>
      <c r="S599" s="171">
        <v>350.82</v>
      </c>
    </row>
    <row r="600" spans="1:19" x14ac:dyDescent="0.25">
      <c r="A600" s="155" t="s">
        <v>109</v>
      </c>
      <c r="B600" s="155" t="s">
        <v>1341</v>
      </c>
      <c r="C600" s="155">
        <v>4170</v>
      </c>
      <c r="D600" s="155" t="s">
        <v>3081</v>
      </c>
      <c r="E600" s="155" t="s">
        <v>1404</v>
      </c>
      <c r="F600" s="155">
        <v>110801</v>
      </c>
      <c r="G600" s="155" t="s">
        <v>2387</v>
      </c>
      <c r="H600" s="155">
        <v>1</v>
      </c>
      <c r="I600" s="155" t="s">
        <v>94</v>
      </c>
      <c r="J600" s="155" t="s">
        <v>94</v>
      </c>
      <c r="K600" s="155"/>
      <c r="L600" s="155">
        <v>0</v>
      </c>
      <c r="M600" s="170">
        <v>0</v>
      </c>
      <c r="N600" s="155">
        <v>0</v>
      </c>
      <c r="O600" s="155">
        <v>0</v>
      </c>
      <c r="P600" s="155" t="s">
        <v>2347</v>
      </c>
      <c r="Q600" s="155" t="s">
        <v>2348</v>
      </c>
      <c r="R600" s="155">
        <v>3</v>
      </c>
      <c r="S600" s="170">
        <v>350.82</v>
      </c>
    </row>
    <row r="601" spans="1:19" x14ac:dyDescent="0.25">
      <c r="A601" s="156" t="s">
        <v>109</v>
      </c>
      <c r="B601" s="156" t="s">
        <v>607</v>
      </c>
      <c r="C601" s="156">
        <v>4800</v>
      </c>
      <c r="D601" s="156" t="s">
        <v>3082</v>
      </c>
      <c r="E601" s="156" t="s">
        <v>638</v>
      </c>
      <c r="F601" s="156">
        <v>500903</v>
      </c>
      <c r="G601" s="156" t="s">
        <v>2262</v>
      </c>
      <c r="H601" s="156">
        <v>1</v>
      </c>
      <c r="I601" s="156" t="s">
        <v>94</v>
      </c>
      <c r="J601" s="156" t="s">
        <v>94</v>
      </c>
      <c r="K601" s="156"/>
      <c r="L601" s="156">
        <v>0</v>
      </c>
      <c r="M601" s="171">
        <v>0</v>
      </c>
      <c r="N601" s="156">
        <v>0</v>
      </c>
      <c r="O601" s="156">
        <v>0</v>
      </c>
      <c r="P601" s="156" t="s">
        <v>2533</v>
      </c>
      <c r="Q601" s="156" t="s">
        <v>2534</v>
      </c>
      <c r="R601" s="156">
        <v>3</v>
      </c>
      <c r="S601" s="171">
        <v>350.82</v>
      </c>
    </row>
    <row r="602" spans="1:19" x14ac:dyDescent="0.25">
      <c r="A602" s="155" t="s">
        <v>109</v>
      </c>
      <c r="B602" s="155" t="s">
        <v>607</v>
      </c>
      <c r="C602" s="155" t="s">
        <v>715</v>
      </c>
      <c r="D602" s="155" t="s">
        <v>3083</v>
      </c>
      <c r="E602" s="155" t="s">
        <v>641</v>
      </c>
      <c r="F602" s="155">
        <v>500901</v>
      </c>
      <c r="G602" s="155" t="s">
        <v>2262</v>
      </c>
      <c r="H602" s="155">
        <v>1</v>
      </c>
      <c r="I602" s="155" t="s">
        <v>94</v>
      </c>
      <c r="J602" s="155" t="s">
        <v>94</v>
      </c>
      <c r="K602" s="155"/>
      <c r="L602" s="155">
        <v>0</v>
      </c>
      <c r="M602" s="170">
        <v>0</v>
      </c>
      <c r="N602" s="155">
        <v>0</v>
      </c>
      <c r="O602" s="155">
        <v>0</v>
      </c>
      <c r="P602" s="155" t="s">
        <v>2533</v>
      </c>
      <c r="Q602" s="155" t="s">
        <v>2534</v>
      </c>
      <c r="R602" s="155">
        <v>3</v>
      </c>
      <c r="S602" s="170">
        <v>350.82</v>
      </c>
    </row>
    <row r="603" spans="1:19" x14ac:dyDescent="0.25">
      <c r="A603" s="156" t="s">
        <v>109</v>
      </c>
      <c r="B603" s="156" t="s">
        <v>347</v>
      </c>
      <c r="C603" s="156">
        <v>1102</v>
      </c>
      <c r="D603" s="156" t="s">
        <v>2563</v>
      </c>
      <c r="E603" s="156" t="s">
        <v>421</v>
      </c>
      <c r="F603" s="156">
        <v>231301</v>
      </c>
      <c r="G603" s="156" t="s">
        <v>119</v>
      </c>
      <c r="H603" s="156" t="s">
        <v>1247</v>
      </c>
      <c r="I603" s="156" t="s">
        <v>91</v>
      </c>
      <c r="J603" s="156" t="s">
        <v>91</v>
      </c>
      <c r="K603" s="156" t="s">
        <v>276</v>
      </c>
      <c r="L603" s="156">
        <v>3</v>
      </c>
      <c r="M603" s="171">
        <v>350.82</v>
      </c>
      <c r="N603" s="156">
        <v>0</v>
      </c>
      <c r="O603" s="156">
        <v>3</v>
      </c>
      <c r="P603" s="156"/>
      <c r="Q603" s="156"/>
      <c r="R603" s="156">
        <v>3</v>
      </c>
      <c r="S603" s="171">
        <v>350.82</v>
      </c>
    </row>
    <row r="604" spans="1:19" x14ac:dyDescent="0.25">
      <c r="A604" s="155" t="s">
        <v>109</v>
      </c>
      <c r="B604" s="155" t="s">
        <v>347</v>
      </c>
      <c r="C604" s="155">
        <v>1102</v>
      </c>
      <c r="D604" s="155" t="s">
        <v>2563</v>
      </c>
      <c r="E604" s="155" t="s">
        <v>421</v>
      </c>
      <c r="F604" s="155">
        <v>231301</v>
      </c>
      <c r="G604" s="155" t="s">
        <v>119</v>
      </c>
      <c r="H604" s="155" t="s">
        <v>1299</v>
      </c>
      <c r="I604" s="155" t="s">
        <v>91</v>
      </c>
      <c r="J604" s="155" t="s">
        <v>91</v>
      </c>
      <c r="K604" s="155" t="s">
        <v>276</v>
      </c>
      <c r="L604" s="155">
        <v>3</v>
      </c>
      <c r="M604" s="170">
        <v>350.82</v>
      </c>
      <c r="N604" s="155">
        <v>0</v>
      </c>
      <c r="O604" s="155">
        <v>3</v>
      </c>
      <c r="P604" s="155"/>
      <c r="Q604" s="155"/>
      <c r="R604" s="155">
        <v>3</v>
      </c>
      <c r="S604" s="170">
        <v>350.82</v>
      </c>
    </row>
    <row r="605" spans="1:19" x14ac:dyDescent="0.25">
      <c r="A605" s="156" t="s">
        <v>109</v>
      </c>
      <c r="B605" s="156" t="s">
        <v>347</v>
      </c>
      <c r="C605" s="156">
        <v>2131</v>
      </c>
      <c r="D605" s="156" t="s">
        <v>2474</v>
      </c>
      <c r="E605" s="156" t="s">
        <v>467</v>
      </c>
      <c r="F605" s="156">
        <v>231402</v>
      </c>
      <c r="G605" s="156" t="s">
        <v>119</v>
      </c>
      <c r="H605" s="156" t="s">
        <v>1247</v>
      </c>
      <c r="I605" s="156" t="s">
        <v>91</v>
      </c>
      <c r="J605" s="156" t="s">
        <v>91</v>
      </c>
      <c r="K605" s="156" t="s">
        <v>276</v>
      </c>
      <c r="L605" s="156">
        <v>3</v>
      </c>
      <c r="M605" s="171">
        <v>350.82</v>
      </c>
      <c r="N605" s="156">
        <v>0</v>
      </c>
      <c r="O605" s="156">
        <v>3</v>
      </c>
      <c r="P605" s="156"/>
      <c r="Q605" s="156"/>
      <c r="R605" s="156">
        <v>3</v>
      </c>
      <c r="S605" s="171">
        <v>350.82</v>
      </c>
    </row>
    <row r="606" spans="1:19" x14ac:dyDescent="0.25">
      <c r="A606" s="155" t="s">
        <v>109</v>
      </c>
      <c r="B606" s="155" t="s">
        <v>863</v>
      </c>
      <c r="C606" s="155">
        <v>1112</v>
      </c>
      <c r="D606" s="155" t="s">
        <v>197</v>
      </c>
      <c r="E606" s="155" t="s">
        <v>866</v>
      </c>
      <c r="F606" s="155">
        <v>540101</v>
      </c>
      <c r="G606" s="155" t="s">
        <v>176</v>
      </c>
      <c r="H606" s="155" t="s">
        <v>1299</v>
      </c>
      <c r="I606" s="155" t="s">
        <v>91</v>
      </c>
      <c r="J606" s="155" t="s">
        <v>91</v>
      </c>
      <c r="K606" s="155" t="s">
        <v>276</v>
      </c>
      <c r="L606" s="155">
        <v>3</v>
      </c>
      <c r="M606" s="170">
        <v>350.82</v>
      </c>
      <c r="N606" s="155">
        <v>0</v>
      </c>
      <c r="O606" s="155">
        <v>3</v>
      </c>
      <c r="P606" s="155"/>
      <c r="Q606" s="155"/>
      <c r="R606" s="155">
        <v>3</v>
      </c>
      <c r="S606" s="170">
        <v>350.82</v>
      </c>
    </row>
    <row r="607" spans="1:19" x14ac:dyDescent="0.25">
      <c r="A607" s="156" t="s">
        <v>109</v>
      </c>
      <c r="B607" s="156" t="s">
        <v>863</v>
      </c>
      <c r="C607" s="156">
        <v>2111</v>
      </c>
      <c r="D607" s="156" t="s">
        <v>215</v>
      </c>
      <c r="E607" s="156" t="s">
        <v>898</v>
      </c>
      <c r="F607" s="156">
        <v>540102</v>
      </c>
      <c r="G607" s="156" t="s">
        <v>176</v>
      </c>
      <c r="H607" s="156" t="s">
        <v>1247</v>
      </c>
      <c r="I607" s="156" t="s">
        <v>91</v>
      </c>
      <c r="J607" s="156" t="s">
        <v>91</v>
      </c>
      <c r="K607" s="156" t="s">
        <v>276</v>
      </c>
      <c r="L607" s="156">
        <v>3</v>
      </c>
      <c r="M607" s="171">
        <v>350.82</v>
      </c>
      <c r="N607" s="156">
        <v>0</v>
      </c>
      <c r="O607" s="156">
        <v>3</v>
      </c>
      <c r="P607" s="156"/>
      <c r="Q607" s="156"/>
      <c r="R607" s="156">
        <v>3</v>
      </c>
      <c r="S607" s="171">
        <v>350.82</v>
      </c>
    </row>
    <row r="608" spans="1:19" x14ac:dyDescent="0.25">
      <c r="A608" s="155" t="s">
        <v>109</v>
      </c>
      <c r="B608" s="155" t="s">
        <v>867</v>
      </c>
      <c r="C608" s="155">
        <v>1101</v>
      </c>
      <c r="D608" s="155" t="s">
        <v>90</v>
      </c>
      <c r="E608" s="155" t="s">
        <v>89</v>
      </c>
      <c r="F608" s="155">
        <v>451002</v>
      </c>
      <c r="G608" s="155" t="s">
        <v>2282</v>
      </c>
      <c r="H608" s="155" t="s">
        <v>1299</v>
      </c>
      <c r="I608" s="155" t="s">
        <v>91</v>
      </c>
      <c r="J608" s="155" t="s">
        <v>91</v>
      </c>
      <c r="K608" s="155" t="s">
        <v>276</v>
      </c>
      <c r="L608" s="155">
        <v>3</v>
      </c>
      <c r="M608" s="170">
        <v>350.82</v>
      </c>
      <c r="N608" s="155">
        <v>0</v>
      </c>
      <c r="O608" s="155">
        <v>3</v>
      </c>
      <c r="P608" s="155"/>
      <c r="Q608" s="155"/>
      <c r="R608" s="155">
        <v>3</v>
      </c>
      <c r="S608" s="170">
        <v>350.82</v>
      </c>
    </row>
    <row r="609" spans="1:19" x14ac:dyDescent="0.25">
      <c r="A609" s="156" t="s">
        <v>109</v>
      </c>
      <c r="B609" s="156" t="s">
        <v>1600</v>
      </c>
      <c r="C609" s="156">
        <v>330</v>
      </c>
      <c r="D609" s="156" t="s">
        <v>3084</v>
      </c>
      <c r="E609" s="156" t="s">
        <v>1615</v>
      </c>
      <c r="F609" s="156">
        <v>320108</v>
      </c>
      <c r="G609" s="156" t="s">
        <v>2917</v>
      </c>
      <c r="H609" s="156">
        <v>0</v>
      </c>
      <c r="I609" s="156" t="s">
        <v>94</v>
      </c>
      <c r="J609" s="156" t="s">
        <v>94</v>
      </c>
      <c r="K609" s="156"/>
      <c r="L609" s="156">
        <v>0</v>
      </c>
      <c r="M609" s="171">
        <v>0</v>
      </c>
      <c r="N609" s="156">
        <v>0</v>
      </c>
      <c r="O609" s="156">
        <v>0</v>
      </c>
      <c r="P609" s="156" t="s">
        <v>2915</v>
      </c>
      <c r="Q609" s="156" t="s">
        <v>2465</v>
      </c>
      <c r="R609" s="156">
        <v>3</v>
      </c>
      <c r="S609" s="171">
        <v>350.82</v>
      </c>
    </row>
    <row r="610" spans="1:19" x14ac:dyDescent="0.25">
      <c r="A610" s="155" t="s">
        <v>109</v>
      </c>
      <c r="B610" s="155" t="s">
        <v>1337</v>
      </c>
      <c r="C610" s="155">
        <v>4060</v>
      </c>
      <c r="D610" s="155" t="s">
        <v>3085</v>
      </c>
      <c r="E610" s="155" t="s">
        <v>3077</v>
      </c>
      <c r="F610" s="155">
        <v>500701</v>
      </c>
      <c r="G610" s="155" t="s">
        <v>2262</v>
      </c>
      <c r="H610" s="155">
        <v>1</v>
      </c>
      <c r="I610" s="155" t="s">
        <v>94</v>
      </c>
      <c r="J610" s="155" t="s">
        <v>94</v>
      </c>
      <c r="K610" s="155"/>
      <c r="L610" s="155">
        <v>0</v>
      </c>
      <c r="M610" s="170">
        <v>0</v>
      </c>
      <c r="N610" s="155">
        <v>0</v>
      </c>
      <c r="O610" s="155">
        <v>0</v>
      </c>
      <c r="P610" s="155" t="s">
        <v>2347</v>
      </c>
      <c r="Q610" s="155" t="s">
        <v>2348</v>
      </c>
      <c r="R610" s="155">
        <v>3</v>
      </c>
      <c r="S610" s="170">
        <v>350.82</v>
      </c>
    </row>
    <row r="611" spans="1:19" x14ac:dyDescent="0.25">
      <c r="A611" s="156" t="s">
        <v>109</v>
      </c>
      <c r="B611" s="156" t="s">
        <v>1879</v>
      </c>
      <c r="C611" s="156">
        <v>3010</v>
      </c>
      <c r="D611" s="156" t="s">
        <v>3086</v>
      </c>
      <c r="E611" s="156" t="s">
        <v>1892</v>
      </c>
      <c r="F611" s="156">
        <v>110103</v>
      </c>
      <c r="G611" s="156" t="s">
        <v>2387</v>
      </c>
      <c r="H611" s="156" t="s">
        <v>1882</v>
      </c>
      <c r="I611" s="156" t="s">
        <v>91</v>
      </c>
      <c r="J611" s="156" t="s">
        <v>94</v>
      </c>
      <c r="K611" s="156"/>
      <c r="L611" s="156">
        <v>0</v>
      </c>
      <c r="M611" s="171">
        <v>0</v>
      </c>
      <c r="N611" s="156">
        <v>0</v>
      </c>
      <c r="O611" s="156">
        <v>0</v>
      </c>
      <c r="P611" s="156"/>
      <c r="Q611" s="156"/>
      <c r="R611" s="156">
        <v>3</v>
      </c>
      <c r="S611" s="171">
        <v>350.82</v>
      </c>
    </row>
    <row r="612" spans="1:19" x14ac:dyDescent="0.25">
      <c r="A612" s="155" t="s">
        <v>109</v>
      </c>
      <c r="B612" s="155" t="s">
        <v>353</v>
      </c>
      <c r="C612" s="155" t="s">
        <v>630</v>
      </c>
      <c r="D612" s="155" t="s">
        <v>3087</v>
      </c>
      <c r="E612" s="155" t="s">
        <v>632</v>
      </c>
      <c r="F612" s="155">
        <v>260101</v>
      </c>
      <c r="G612" s="155" t="s">
        <v>105</v>
      </c>
      <c r="H612" s="155" t="s">
        <v>1244</v>
      </c>
      <c r="I612" s="155" t="s">
        <v>91</v>
      </c>
      <c r="J612" s="155" t="s">
        <v>91</v>
      </c>
      <c r="K612" s="155" t="s">
        <v>276</v>
      </c>
      <c r="L612" s="155">
        <v>3</v>
      </c>
      <c r="M612" s="170">
        <v>350.82</v>
      </c>
      <c r="N612" s="155">
        <v>0</v>
      </c>
      <c r="O612" s="155">
        <v>3</v>
      </c>
      <c r="P612" s="155"/>
      <c r="Q612" s="155"/>
      <c r="R612" s="155">
        <v>3</v>
      </c>
      <c r="S612" s="170">
        <v>350.82</v>
      </c>
    </row>
    <row r="613" spans="1:19" x14ac:dyDescent="0.25">
      <c r="A613" s="156" t="s">
        <v>109</v>
      </c>
      <c r="B613" s="156" t="s">
        <v>353</v>
      </c>
      <c r="C613" s="156" t="s">
        <v>630</v>
      </c>
      <c r="D613" s="156" t="s">
        <v>3087</v>
      </c>
      <c r="E613" s="156" t="s">
        <v>632</v>
      </c>
      <c r="F613" s="156">
        <v>260101</v>
      </c>
      <c r="G613" s="156" t="s">
        <v>105</v>
      </c>
      <c r="H613" s="156" t="s">
        <v>1259</v>
      </c>
      <c r="I613" s="156" t="s">
        <v>91</v>
      </c>
      <c r="J613" s="156" t="s">
        <v>91</v>
      </c>
      <c r="K613" s="156" t="s">
        <v>276</v>
      </c>
      <c r="L613" s="156">
        <v>3</v>
      </c>
      <c r="M613" s="171">
        <v>350.82</v>
      </c>
      <c r="N613" s="156">
        <v>0</v>
      </c>
      <c r="O613" s="156">
        <v>3</v>
      </c>
      <c r="P613" s="156"/>
      <c r="Q613" s="156"/>
      <c r="R613" s="156">
        <v>3</v>
      </c>
      <c r="S613" s="171">
        <v>350.82</v>
      </c>
    </row>
    <row r="614" spans="1:19" x14ac:dyDescent="0.25">
      <c r="A614" s="155" t="s">
        <v>109</v>
      </c>
      <c r="B614" s="155" t="s">
        <v>1271</v>
      </c>
      <c r="C614" s="155">
        <v>1100</v>
      </c>
      <c r="D614" s="155" t="s">
        <v>2978</v>
      </c>
      <c r="E614" s="155" t="s">
        <v>1273</v>
      </c>
      <c r="F614" s="155">
        <v>231304</v>
      </c>
      <c r="G614" s="155" t="s">
        <v>119</v>
      </c>
      <c r="H614" s="155" t="s">
        <v>1259</v>
      </c>
      <c r="I614" s="155" t="s">
        <v>91</v>
      </c>
      <c r="J614" s="155" t="s">
        <v>91</v>
      </c>
      <c r="K614" s="155" t="s">
        <v>276</v>
      </c>
      <c r="L614" s="155">
        <v>3</v>
      </c>
      <c r="M614" s="170">
        <v>350.82</v>
      </c>
      <c r="N614" s="155">
        <v>0</v>
      </c>
      <c r="O614" s="155">
        <v>3</v>
      </c>
      <c r="P614" s="155"/>
      <c r="Q614" s="155"/>
      <c r="R614" s="155">
        <v>3</v>
      </c>
      <c r="S614" s="170">
        <v>350.82</v>
      </c>
    </row>
    <row r="615" spans="1:19" x14ac:dyDescent="0.25">
      <c r="A615" s="156" t="s">
        <v>109</v>
      </c>
      <c r="B615" s="156" t="s">
        <v>347</v>
      </c>
      <c r="C615" s="156">
        <v>1101</v>
      </c>
      <c r="D615" s="156" t="s">
        <v>124</v>
      </c>
      <c r="E615" s="156" t="s">
        <v>349</v>
      </c>
      <c r="F615" s="156">
        <v>231301</v>
      </c>
      <c r="G615" s="156" t="s">
        <v>119</v>
      </c>
      <c r="H615" s="156" t="s">
        <v>1265</v>
      </c>
      <c r="I615" s="156" t="s">
        <v>91</v>
      </c>
      <c r="J615" s="156" t="s">
        <v>91</v>
      </c>
      <c r="K615" s="156" t="s">
        <v>276</v>
      </c>
      <c r="L615" s="156">
        <v>3</v>
      </c>
      <c r="M615" s="171">
        <v>350.82</v>
      </c>
      <c r="N615" s="156">
        <v>0</v>
      </c>
      <c r="O615" s="156">
        <v>3</v>
      </c>
      <c r="P615" s="156"/>
      <c r="Q615" s="156"/>
      <c r="R615" s="156">
        <v>3</v>
      </c>
      <c r="S615" s="171">
        <v>350.82</v>
      </c>
    </row>
    <row r="616" spans="1:19" x14ac:dyDescent="0.25">
      <c r="A616" s="155" t="s">
        <v>109</v>
      </c>
      <c r="B616" s="155" t="s">
        <v>347</v>
      </c>
      <c r="C616" s="155">
        <v>1102</v>
      </c>
      <c r="D616" s="155" t="s">
        <v>2563</v>
      </c>
      <c r="E616" s="155" t="s">
        <v>421</v>
      </c>
      <c r="F616" s="155">
        <v>231301</v>
      </c>
      <c r="G616" s="155" t="s">
        <v>119</v>
      </c>
      <c r="H616" s="155" t="s">
        <v>1296</v>
      </c>
      <c r="I616" s="155" t="s">
        <v>91</v>
      </c>
      <c r="J616" s="155" t="s">
        <v>91</v>
      </c>
      <c r="K616" s="155" t="s">
        <v>276</v>
      </c>
      <c r="L616" s="155">
        <v>3</v>
      </c>
      <c r="M616" s="170">
        <v>350.82</v>
      </c>
      <c r="N616" s="155">
        <v>0</v>
      </c>
      <c r="O616" s="155">
        <v>3</v>
      </c>
      <c r="P616" s="155"/>
      <c r="Q616" s="155"/>
      <c r="R616" s="155">
        <v>3</v>
      </c>
      <c r="S616" s="170">
        <v>350.82</v>
      </c>
    </row>
    <row r="617" spans="1:19" x14ac:dyDescent="0.25">
      <c r="A617" s="156" t="s">
        <v>109</v>
      </c>
      <c r="B617" s="156" t="s">
        <v>347</v>
      </c>
      <c r="C617" s="156">
        <v>2111</v>
      </c>
      <c r="D617" s="156" t="s">
        <v>118</v>
      </c>
      <c r="E617" s="156" t="s">
        <v>117</v>
      </c>
      <c r="F617" s="156">
        <v>230101</v>
      </c>
      <c r="G617" s="156" t="s">
        <v>119</v>
      </c>
      <c r="H617" s="156" t="s">
        <v>1302</v>
      </c>
      <c r="I617" s="156" t="s">
        <v>91</v>
      </c>
      <c r="J617" s="156" t="s">
        <v>91</v>
      </c>
      <c r="K617" s="156" t="s">
        <v>276</v>
      </c>
      <c r="L617" s="156">
        <v>3</v>
      </c>
      <c r="M617" s="171">
        <v>350.82</v>
      </c>
      <c r="N617" s="156">
        <v>0</v>
      </c>
      <c r="O617" s="156">
        <v>3</v>
      </c>
      <c r="P617" s="156"/>
      <c r="Q617" s="156"/>
      <c r="R617" s="156">
        <v>3</v>
      </c>
      <c r="S617" s="171">
        <v>350.82</v>
      </c>
    </row>
    <row r="618" spans="1:19" x14ac:dyDescent="0.25">
      <c r="A618" s="155" t="s">
        <v>109</v>
      </c>
      <c r="B618" s="155" t="s">
        <v>347</v>
      </c>
      <c r="C618" s="155">
        <v>2131</v>
      </c>
      <c r="D618" s="155" t="s">
        <v>2474</v>
      </c>
      <c r="E618" s="155" t="s">
        <v>467</v>
      </c>
      <c r="F618" s="155">
        <v>231402</v>
      </c>
      <c r="G618" s="155" t="s">
        <v>119</v>
      </c>
      <c r="H618" s="155" t="s">
        <v>563</v>
      </c>
      <c r="I618" s="155" t="s">
        <v>91</v>
      </c>
      <c r="J618" s="155" t="s">
        <v>91</v>
      </c>
      <c r="K618" s="155" t="s">
        <v>276</v>
      </c>
      <c r="L618" s="155">
        <v>3</v>
      </c>
      <c r="M618" s="170">
        <v>350.82</v>
      </c>
      <c r="N618" s="155">
        <v>0</v>
      </c>
      <c r="O618" s="155">
        <v>3</v>
      </c>
      <c r="P618" s="155"/>
      <c r="Q618" s="155"/>
      <c r="R618" s="155">
        <v>3</v>
      </c>
      <c r="S618" s="170">
        <v>350.82</v>
      </c>
    </row>
    <row r="619" spans="1:19" x14ac:dyDescent="0.25">
      <c r="A619" s="156" t="s">
        <v>109</v>
      </c>
      <c r="B619" s="156" t="s">
        <v>347</v>
      </c>
      <c r="C619" s="156">
        <v>2132</v>
      </c>
      <c r="D619" s="156" t="s">
        <v>2842</v>
      </c>
      <c r="E619" s="156" t="s">
        <v>470</v>
      </c>
      <c r="F619" s="156">
        <v>231402</v>
      </c>
      <c r="G619" s="156" t="s">
        <v>119</v>
      </c>
      <c r="H619" s="156" t="s">
        <v>563</v>
      </c>
      <c r="I619" s="156" t="s">
        <v>91</v>
      </c>
      <c r="J619" s="156" t="s">
        <v>91</v>
      </c>
      <c r="K619" s="156" t="s">
        <v>276</v>
      </c>
      <c r="L619" s="156">
        <v>3</v>
      </c>
      <c r="M619" s="171">
        <v>350.82</v>
      </c>
      <c r="N619" s="156">
        <v>0</v>
      </c>
      <c r="O619" s="156">
        <v>3</v>
      </c>
      <c r="P619" s="156"/>
      <c r="Q619" s="156"/>
      <c r="R619" s="156">
        <v>3</v>
      </c>
      <c r="S619" s="171">
        <v>350.82</v>
      </c>
    </row>
    <row r="620" spans="1:19" x14ac:dyDescent="0.25">
      <c r="A620" s="155" t="s">
        <v>109</v>
      </c>
      <c r="B620" s="155" t="s">
        <v>863</v>
      </c>
      <c r="C620" s="155">
        <v>2111</v>
      </c>
      <c r="D620" s="155" t="s">
        <v>215</v>
      </c>
      <c r="E620" s="155" t="s">
        <v>898</v>
      </c>
      <c r="F620" s="155">
        <v>540102</v>
      </c>
      <c r="G620" s="155" t="s">
        <v>176</v>
      </c>
      <c r="H620" s="155" t="s">
        <v>563</v>
      </c>
      <c r="I620" s="155" t="s">
        <v>91</v>
      </c>
      <c r="J620" s="155" t="s">
        <v>91</v>
      </c>
      <c r="K620" s="155" t="s">
        <v>276</v>
      </c>
      <c r="L620" s="155">
        <v>3</v>
      </c>
      <c r="M620" s="170">
        <v>350.82</v>
      </c>
      <c r="N620" s="155">
        <v>0</v>
      </c>
      <c r="O620" s="155">
        <v>3</v>
      </c>
      <c r="P620" s="155"/>
      <c r="Q620" s="155"/>
      <c r="R620" s="155">
        <v>3</v>
      </c>
      <c r="S620" s="170">
        <v>350.82</v>
      </c>
    </row>
    <row r="621" spans="1:19" x14ac:dyDescent="0.25">
      <c r="A621" s="156" t="s">
        <v>109</v>
      </c>
      <c r="B621" s="156" t="s">
        <v>1196</v>
      </c>
      <c r="C621" s="156">
        <v>1111</v>
      </c>
      <c r="D621" s="156" t="s">
        <v>123</v>
      </c>
      <c r="E621" s="156" t="s">
        <v>122</v>
      </c>
      <c r="F621" s="156">
        <v>270101</v>
      </c>
      <c r="G621" s="156" t="s">
        <v>2313</v>
      </c>
      <c r="H621" s="156" t="s">
        <v>1244</v>
      </c>
      <c r="I621" s="156" t="s">
        <v>91</v>
      </c>
      <c r="J621" s="156" t="s">
        <v>91</v>
      </c>
      <c r="K621" s="156" t="s">
        <v>276</v>
      </c>
      <c r="L621" s="156">
        <v>3</v>
      </c>
      <c r="M621" s="171">
        <v>350.82</v>
      </c>
      <c r="N621" s="156">
        <v>0</v>
      </c>
      <c r="O621" s="156">
        <v>3</v>
      </c>
      <c r="P621" s="156"/>
      <c r="Q621" s="156"/>
      <c r="R621" s="156">
        <v>3</v>
      </c>
      <c r="S621" s="171">
        <v>350.82</v>
      </c>
    </row>
    <row r="622" spans="1:19" x14ac:dyDescent="0.25">
      <c r="A622" s="155" t="s">
        <v>109</v>
      </c>
      <c r="B622" s="155" t="s">
        <v>1196</v>
      </c>
      <c r="C622" s="155">
        <v>1111</v>
      </c>
      <c r="D622" s="155" t="s">
        <v>123</v>
      </c>
      <c r="E622" s="155" t="s">
        <v>122</v>
      </c>
      <c r="F622" s="155">
        <v>270101</v>
      </c>
      <c r="G622" s="155" t="s">
        <v>2313</v>
      </c>
      <c r="H622" s="155" t="s">
        <v>1251</v>
      </c>
      <c r="I622" s="155" t="s">
        <v>91</v>
      </c>
      <c r="J622" s="155" t="s">
        <v>91</v>
      </c>
      <c r="K622" s="155" t="s">
        <v>276</v>
      </c>
      <c r="L622" s="155">
        <v>3</v>
      </c>
      <c r="M622" s="170">
        <v>350.82</v>
      </c>
      <c r="N622" s="155">
        <v>0</v>
      </c>
      <c r="O622" s="155">
        <v>3</v>
      </c>
      <c r="P622" s="155"/>
      <c r="Q622" s="155"/>
      <c r="R622" s="155">
        <v>3</v>
      </c>
      <c r="S622" s="170">
        <v>350.82</v>
      </c>
    </row>
    <row r="623" spans="1:19" x14ac:dyDescent="0.25">
      <c r="A623" s="156" t="s">
        <v>109</v>
      </c>
      <c r="B623" s="156" t="s">
        <v>1196</v>
      </c>
      <c r="C623" s="156">
        <v>1111</v>
      </c>
      <c r="D623" s="156" t="s">
        <v>123</v>
      </c>
      <c r="E623" s="156" t="s">
        <v>122</v>
      </c>
      <c r="F623" s="156">
        <v>270101</v>
      </c>
      <c r="G623" s="156" t="s">
        <v>2313</v>
      </c>
      <c r="H623" s="156" t="s">
        <v>1265</v>
      </c>
      <c r="I623" s="156" t="s">
        <v>91</v>
      </c>
      <c r="J623" s="156" t="s">
        <v>91</v>
      </c>
      <c r="K623" s="156" t="s">
        <v>276</v>
      </c>
      <c r="L623" s="156">
        <v>3</v>
      </c>
      <c r="M623" s="171">
        <v>350.82</v>
      </c>
      <c r="N623" s="156">
        <v>0</v>
      </c>
      <c r="O623" s="156">
        <v>3</v>
      </c>
      <c r="P623" s="156"/>
      <c r="Q623" s="156"/>
      <c r="R623" s="156">
        <v>3</v>
      </c>
      <c r="S623" s="171">
        <v>350.82</v>
      </c>
    </row>
    <row r="624" spans="1:19" x14ac:dyDescent="0.25">
      <c r="A624" s="155" t="s">
        <v>109</v>
      </c>
      <c r="B624" s="155" t="s">
        <v>1196</v>
      </c>
      <c r="C624" s="155">
        <v>1501</v>
      </c>
      <c r="D624" s="155" t="s">
        <v>3040</v>
      </c>
      <c r="E624" s="155" t="s">
        <v>1501</v>
      </c>
      <c r="F624" s="155">
        <v>270101</v>
      </c>
      <c r="G624" s="155" t="s">
        <v>2313</v>
      </c>
      <c r="H624" s="155" t="s">
        <v>1244</v>
      </c>
      <c r="I624" s="155" t="s">
        <v>91</v>
      </c>
      <c r="J624" s="155" t="s">
        <v>91</v>
      </c>
      <c r="K624" s="155" t="s">
        <v>276</v>
      </c>
      <c r="L624" s="155">
        <v>3</v>
      </c>
      <c r="M624" s="170">
        <v>350.82</v>
      </c>
      <c r="N624" s="155">
        <v>0</v>
      </c>
      <c r="O624" s="155">
        <v>3</v>
      </c>
      <c r="P624" s="155"/>
      <c r="Q624" s="155"/>
      <c r="R624" s="155">
        <v>3</v>
      </c>
      <c r="S624" s="170">
        <v>350.82</v>
      </c>
    </row>
    <row r="625" spans="1:19" x14ac:dyDescent="0.25">
      <c r="A625" s="156" t="s">
        <v>109</v>
      </c>
      <c r="B625" s="156" t="s">
        <v>867</v>
      </c>
      <c r="C625" s="156">
        <v>1101</v>
      </c>
      <c r="D625" s="156" t="s">
        <v>90</v>
      </c>
      <c r="E625" s="156" t="s">
        <v>89</v>
      </c>
      <c r="F625" s="156">
        <v>451002</v>
      </c>
      <c r="G625" s="156" t="s">
        <v>2282</v>
      </c>
      <c r="H625" s="156" t="s">
        <v>1302</v>
      </c>
      <c r="I625" s="156" t="s">
        <v>91</v>
      </c>
      <c r="J625" s="156" t="s">
        <v>91</v>
      </c>
      <c r="K625" s="156" t="s">
        <v>276</v>
      </c>
      <c r="L625" s="156">
        <v>3</v>
      </c>
      <c r="M625" s="171">
        <v>350.82</v>
      </c>
      <c r="N625" s="156">
        <v>0</v>
      </c>
      <c r="O625" s="156">
        <v>3</v>
      </c>
      <c r="P625" s="156"/>
      <c r="Q625" s="156"/>
      <c r="R625" s="156">
        <v>3</v>
      </c>
      <c r="S625" s="171">
        <v>350.82</v>
      </c>
    </row>
    <row r="626" spans="1:19" x14ac:dyDescent="0.25">
      <c r="A626" s="155" t="s">
        <v>109</v>
      </c>
      <c r="B626" s="155" t="s">
        <v>270</v>
      </c>
      <c r="C626" s="155">
        <v>1101</v>
      </c>
      <c r="D626" s="155" t="s">
        <v>113</v>
      </c>
      <c r="E626" s="155" t="s">
        <v>178</v>
      </c>
      <c r="F626" s="155">
        <v>420101</v>
      </c>
      <c r="G626" s="155" t="s">
        <v>114</v>
      </c>
      <c r="H626" s="155" t="s">
        <v>1265</v>
      </c>
      <c r="I626" s="155" t="s">
        <v>91</v>
      </c>
      <c r="J626" s="155" t="s">
        <v>91</v>
      </c>
      <c r="K626" s="155" t="s">
        <v>276</v>
      </c>
      <c r="L626" s="155">
        <v>3</v>
      </c>
      <c r="M626" s="170">
        <v>350.82</v>
      </c>
      <c r="N626" s="155">
        <v>0</v>
      </c>
      <c r="O626" s="155">
        <v>3</v>
      </c>
      <c r="P626" s="155"/>
      <c r="Q626" s="155"/>
      <c r="R626" s="155">
        <v>3</v>
      </c>
      <c r="S626" s="170">
        <v>350.82</v>
      </c>
    </row>
    <row r="627" spans="1:19" x14ac:dyDescent="0.25">
      <c r="A627" s="156" t="s">
        <v>109</v>
      </c>
      <c r="B627" s="156" t="s">
        <v>270</v>
      </c>
      <c r="C627" s="156">
        <v>4497</v>
      </c>
      <c r="D627" s="156" t="s">
        <v>3088</v>
      </c>
      <c r="E627" s="156" t="s">
        <v>1842</v>
      </c>
      <c r="F627" s="156">
        <v>429999</v>
      </c>
      <c r="G627" s="156" t="s">
        <v>114</v>
      </c>
      <c r="H627" s="156">
        <v>2</v>
      </c>
      <c r="I627" s="156" t="s">
        <v>94</v>
      </c>
      <c r="J627" s="156" t="s">
        <v>94</v>
      </c>
      <c r="K627" s="156"/>
      <c r="L627" s="156">
        <v>0</v>
      </c>
      <c r="M627" s="171">
        <v>0</v>
      </c>
      <c r="N627" s="156">
        <v>0</v>
      </c>
      <c r="O627" s="156">
        <v>0</v>
      </c>
      <c r="P627" s="156" t="s">
        <v>2323</v>
      </c>
      <c r="Q627" s="156" t="s">
        <v>2324</v>
      </c>
      <c r="R627" s="156">
        <v>3</v>
      </c>
      <c r="S627" s="171">
        <v>350.82</v>
      </c>
    </row>
    <row r="628" spans="1:19" x14ac:dyDescent="0.25">
      <c r="A628" s="155" t="s">
        <v>109</v>
      </c>
      <c r="B628" s="155" t="s">
        <v>607</v>
      </c>
      <c r="C628" s="155">
        <v>3120</v>
      </c>
      <c r="D628" s="155" t="s">
        <v>3089</v>
      </c>
      <c r="E628" s="155" t="s">
        <v>3090</v>
      </c>
      <c r="F628" s="155">
        <v>500908</v>
      </c>
      <c r="G628" s="155" t="s">
        <v>2262</v>
      </c>
      <c r="H628" s="155">
        <v>1</v>
      </c>
      <c r="I628" s="155" t="s">
        <v>94</v>
      </c>
      <c r="J628" s="155" t="s">
        <v>94</v>
      </c>
      <c r="K628" s="155"/>
      <c r="L628" s="155">
        <v>0</v>
      </c>
      <c r="M628" s="170">
        <v>0</v>
      </c>
      <c r="N628" s="155">
        <v>0</v>
      </c>
      <c r="O628" s="155">
        <v>0</v>
      </c>
      <c r="P628" s="155" t="s">
        <v>2871</v>
      </c>
      <c r="Q628" s="155" t="s">
        <v>2468</v>
      </c>
      <c r="R628" s="155">
        <v>3</v>
      </c>
      <c r="S628" s="170">
        <v>350.82</v>
      </c>
    </row>
    <row r="629" spans="1:19" x14ac:dyDescent="0.25">
      <c r="A629" s="156" t="s">
        <v>109</v>
      </c>
      <c r="B629" s="156" t="s">
        <v>607</v>
      </c>
      <c r="C629" s="156">
        <v>2400</v>
      </c>
      <c r="D629" s="156" t="s">
        <v>3091</v>
      </c>
      <c r="E629" s="156" t="s">
        <v>700</v>
      </c>
      <c r="F629" s="156">
        <v>500903</v>
      </c>
      <c r="G629" s="156" t="s">
        <v>2262</v>
      </c>
      <c r="H629" s="156">
        <v>1</v>
      </c>
      <c r="I629" s="156" t="s">
        <v>94</v>
      </c>
      <c r="J629" s="156" t="s">
        <v>94</v>
      </c>
      <c r="K629" s="156"/>
      <c r="L629" s="156">
        <v>0</v>
      </c>
      <c r="M629" s="171">
        <v>0</v>
      </c>
      <c r="N629" s="156">
        <v>0</v>
      </c>
      <c r="O629" s="156">
        <v>0</v>
      </c>
      <c r="P629" s="156" t="s">
        <v>2871</v>
      </c>
      <c r="Q629" s="156" t="s">
        <v>2468</v>
      </c>
      <c r="R629" s="156">
        <v>3</v>
      </c>
      <c r="S629" s="171">
        <v>350.82</v>
      </c>
    </row>
    <row r="630" spans="1:19" x14ac:dyDescent="0.25">
      <c r="A630" s="155" t="s">
        <v>109</v>
      </c>
      <c r="B630" s="155" t="s">
        <v>570</v>
      </c>
      <c r="C630" s="155">
        <v>1100</v>
      </c>
      <c r="D630" s="155" t="s">
        <v>3048</v>
      </c>
      <c r="E630" s="155" t="s">
        <v>573</v>
      </c>
      <c r="F630" s="155">
        <v>500703</v>
      </c>
      <c r="G630" s="155" t="s">
        <v>2262</v>
      </c>
      <c r="H630" s="155" t="s">
        <v>1259</v>
      </c>
      <c r="I630" s="155" t="s">
        <v>91</v>
      </c>
      <c r="J630" s="155" t="s">
        <v>91</v>
      </c>
      <c r="K630" s="155" t="s">
        <v>276</v>
      </c>
      <c r="L630" s="155">
        <v>3</v>
      </c>
      <c r="M630" s="170">
        <v>350.82</v>
      </c>
      <c r="N630" s="155">
        <v>0</v>
      </c>
      <c r="O630" s="155">
        <v>3</v>
      </c>
      <c r="P630" s="155"/>
      <c r="Q630" s="155"/>
      <c r="R630" s="155">
        <v>3</v>
      </c>
      <c r="S630" s="170">
        <v>350.82</v>
      </c>
    </row>
    <row r="631" spans="1:19" x14ac:dyDescent="0.25">
      <c r="A631" s="156" t="s">
        <v>109</v>
      </c>
      <c r="B631" s="156" t="s">
        <v>353</v>
      </c>
      <c r="C631" s="156">
        <v>1107</v>
      </c>
      <c r="D631" s="156" t="s">
        <v>138</v>
      </c>
      <c r="E631" s="156" t="s">
        <v>356</v>
      </c>
      <c r="F631" s="156">
        <v>260101</v>
      </c>
      <c r="G631" s="156" t="s">
        <v>105</v>
      </c>
      <c r="H631" s="156">
        <v>4</v>
      </c>
      <c r="I631" s="156" t="s">
        <v>94</v>
      </c>
      <c r="J631" s="156" t="s">
        <v>94</v>
      </c>
      <c r="K631" s="156"/>
      <c r="L631" s="156">
        <v>0</v>
      </c>
      <c r="M631" s="171">
        <v>0</v>
      </c>
      <c r="N631" s="156">
        <v>0</v>
      </c>
      <c r="O631" s="156">
        <v>0</v>
      </c>
      <c r="P631" s="156" t="s">
        <v>3092</v>
      </c>
      <c r="Q631" s="156" t="s">
        <v>3093</v>
      </c>
      <c r="R631" s="156">
        <v>3</v>
      </c>
      <c r="S631" s="171">
        <v>350.82</v>
      </c>
    </row>
    <row r="632" spans="1:19" x14ac:dyDescent="0.25">
      <c r="A632" s="155" t="s">
        <v>109</v>
      </c>
      <c r="B632" s="155" t="s">
        <v>353</v>
      </c>
      <c r="C632" s="155" t="s">
        <v>363</v>
      </c>
      <c r="D632" s="155" t="s">
        <v>2594</v>
      </c>
      <c r="E632" s="155" t="s">
        <v>365</v>
      </c>
      <c r="F632" s="155">
        <v>260101</v>
      </c>
      <c r="G632" s="155" t="s">
        <v>105</v>
      </c>
      <c r="H632" s="155">
        <v>5</v>
      </c>
      <c r="I632" s="155" t="s">
        <v>94</v>
      </c>
      <c r="J632" s="155" t="s">
        <v>94</v>
      </c>
      <c r="K632" s="155" t="s">
        <v>276</v>
      </c>
      <c r="L632" s="155">
        <v>3</v>
      </c>
      <c r="M632" s="170">
        <v>350.82</v>
      </c>
      <c r="N632" s="155">
        <v>0</v>
      </c>
      <c r="O632" s="155">
        <v>3</v>
      </c>
      <c r="P632" s="155" t="s">
        <v>3092</v>
      </c>
      <c r="Q632" s="155" t="s">
        <v>3093</v>
      </c>
      <c r="R632" s="155">
        <v>3</v>
      </c>
      <c r="S632" s="170">
        <v>350.82</v>
      </c>
    </row>
    <row r="633" spans="1:19" x14ac:dyDescent="0.25">
      <c r="A633" s="156" t="s">
        <v>109</v>
      </c>
      <c r="B633" s="156" t="s">
        <v>347</v>
      </c>
      <c r="C633" s="156">
        <v>1102</v>
      </c>
      <c r="D633" s="156" t="s">
        <v>2563</v>
      </c>
      <c r="E633" s="156" t="s">
        <v>421</v>
      </c>
      <c r="F633" s="156">
        <v>231301</v>
      </c>
      <c r="G633" s="156" t="s">
        <v>119</v>
      </c>
      <c r="H633" s="156" t="s">
        <v>2114</v>
      </c>
      <c r="I633" s="156" t="s">
        <v>91</v>
      </c>
      <c r="J633" s="156" t="s">
        <v>91</v>
      </c>
      <c r="K633" s="156" t="s">
        <v>276</v>
      </c>
      <c r="L633" s="156">
        <v>3</v>
      </c>
      <c r="M633" s="171">
        <v>350.82</v>
      </c>
      <c r="N633" s="156">
        <v>0</v>
      </c>
      <c r="O633" s="156">
        <v>3</v>
      </c>
      <c r="P633" s="156"/>
      <c r="Q633" s="156"/>
      <c r="R633" s="156">
        <v>3</v>
      </c>
      <c r="S633" s="171">
        <v>350.82</v>
      </c>
    </row>
    <row r="634" spans="1:19" x14ac:dyDescent="0.25">
      <c r="A634" s="155" t="s">
        <v>109</v>
      </c>
      <c r="B634" s="155" t="s">
        <v>3094</v>
      </c>
      <c r="C634" s="155">
        <v>4000</v>
      </c>
      <c r="D634" s="155" t="s">
        <v>3095</v>
      </c>
      <c r="E634" s="155" t="s">
        <v>3096</v>
      </c>
      <c r="F634" s="155">
        <v>240102</v>
      </c>
      <c r="G634" s="155" t="s">
        <v>2538</v>
      </c>
      <c r="H634" s="155">
        <v>1</v>
      </c>
      <c r="I634" s="155" t="s">
        <v>91</v>
      </c>
      <c r="J634" s="155" t="s">
        <v>94</v>
      </c>
      <c r="K634" s="155"/>
      <c r="L634" s="155">
        <v>0</v>
      </c>
      <c r="M634" s="170">
        <v>0</v>
      </c>
      <c r="N634" s="155">
        <v>0</v>
      </c>
      <c r="O634" s="155">
        <v>0</v>
      </c>
      <c r="P634" s="155" t="s">
        <v>3097</v>
      </c>
      <c r="Q634" s="155" t="s">
        <v>3098</v>
      </c>
      <c r="R634" s="155">
        <v>3</v>
      </c>
      <c r="S634" s="170">
        <v>350.82</v>
      </c>
    </row>
    <row r="635" spans="1:19" x14ac:dyDescent="0.25">
      <c r="A635" s="156" t="s">
        <v>109</v>
      </c>
      <c r="B635" s="156" t="s">
        <v>726</v>
      </c>
      <c r="C635" s="156">
        <v>4310</v>
      </c>
      <c r="D635" s="156" t="s">
        <v>3099</v>
      </c>
      <c r="E635" s="156" t="s">
        <v>745</v>
      </c>
      <c r="F635" s="156">
        <v>110701</v>
      </c>
      <c r="G635" s="156" t="s">
        <v>2387</v>
      </c>
      <c r="H635" s="156">
        <v>2</v>
      </c>
      <c r="I635" s="156" t="s">
        <v>94</v>
      </c>
      <c r="J635" s="156" t="s">
        <v>94</v>
      </c>
      <c r="K635" s="156"/>
      <c r="L635" s="156">
        <v>0</v>
      </c>
      <c r="M635" s="171">
        <v>0</v>
      </c>
      <c r="N635" s="156">
        <v>0</v>
      </c>
      <c r="O635" s="156">
        <v>0</v>
      </c>
      <c r="P635" s="156" t="s">
        <v>2607</v>
      </c>
      <c r="Q635" s="156" t="s">
        <v>2608</v>
      </c>
      <c r="R635" s="156">
        <v>3</v>
      </c>
      <c r="S635" s="171">
        <v>350.82</v>
      </c>
    </row>
    <row r="636" spans="1:19" x14ac:dyDescent="0.25">
      <c r="A636" s="155" t="s">
        <v>109</v>
      </c>
      <c r="B636" s="155" t="s">
        <v>1600</v>
      </c>
      <c r="C636" s="155">
        <v>211</v>
      </c>
      <c r="D636" s="155" t="s">
        <v>3100</v>
      </c>
      <c r="E636" s="155" t="s">
        <v>1621</v>
      </c>
      <c r="F636" s="155">
        <v>320108</v>
      </c>
      <c r="G636" s="155" t="s">
        <v>2917</v>
      </c>
      <c r="H636" s="155">
        <v>0</v>
      </c>
      <c r="I636" s="155" t="s">
        <v>94</v>
      </c>
      <c r="J636" s="155" t="s">
        <v>94</v>
      </c>
      <c r="K636" s="155"/>
      <c r="L636" s="155">
        <v>0</v>
      </c>
      <c r="M636" s="170">
        <v>0</v>
      </c>
      <c r="N636" s="155">
        <v>0</v>
      </c>
      <c r="O636" s="155">
        <v>0</v>
      </c>
      <c r="P636" s="155" t="s">
        <v>2918</v>
      </c>
      <c r="Q636" s="155" t="s">
        <v>2919</v>
      </c>
      <c r="R636" s="155">
        <v>3</v>
      </c>
      <c r="S636" s="170">
        <v>350.82</v>
      </c>
    </row>
    <row r="637" spans="1:19" x14ac:dyDescent="0.25">
      <c r="A637" s="156" t="s">
        <v>109</v>
      </c>
      <c r="B637" s="156" t="s">
        <v>863</v>
      </c>
      <c r="C637" s="156">
        <v>2111</v>
      </c>
      <c r="D637" s="156" t="s">
        <v>215</v>
      </c>
      <c r="E637" s="156" t="s">
        <v>898</v>
      </c>
      <c r="F637" s="156">
        <v>540102</v>
      </c>
      <c r="G637" s="156" t="s">
        <v>176</v>
      </c>
      <c r="H637" s="156" t="s">
        <v>2039</v>
      </c>
      <c r="I637" s="156" t="s">
        <v>91</v>
      </c>
      <c r="J637" s="156" t="s">
        <v>91</v>
      </c>
      <c r="K637" s="156" t="s">
        <v>276</v>
      </c>
      <c r="L637" s="156">
        <v>3</v>
      </c>
      <c r="M637" s="171">
        <v>350.82</v>
      </c>
      <c r="N637" s="156">
        <v>0</v>
      </c>
      <c r="O637" s="156">
        <v>3</v>
      </c>
      <c r="P637" s="156"/>
      <c r="Q637" s="156"/>
      <c r="R637" s="156">
        <v>3</v>
      </c>
      <c r="S637" s="171">
        <v>350.82</v>
      </c>
    </row>
    <row r="638" spans="1:19" x14ac:dyDescent="0.25">
      <c r="A638" s="155" t="s">
        <v>109</v>
      </c>
      <c r="B638" s="155" t="s">
        <v>270</v>
      </c>
      <c r="C638" s="155">
        <v>1101</v>
      </c>
      <c r="D638" s="155" t="s">
        <v>113</v>
      </c>
      <c r="E638" s="155" t="s">
        <v>178</v>
      </c>
      <c r="F638" s="155">
        <v>420101</v>
      </c>
      <c r="G638" s="155" t="s">
        <v>114</v>
      </c>
      <c r="H638" s="155" t="s">
        <v>1286</v>
      </c>
      <c r="I638" s="155" t="s">
        <v>91</v>
      </c>
      <c r="J638" s="155" t="s">
        <v>91</v>
      </c>
      <c r="K638" s="155" t="s">
        <v>276</v>
      </c>
      <c r="L638" s="155">
        <v>3</v>
      </c>
      <c r="M638" s="170">
        <v>350.82</v>
      </c>
      <c r="N638" s="155">
        <v>0</v>
      </c>
      <c r="O638" s="155">
        <v>3</v>
      </c>
      <c r="P638" s="155"/>
      <c r="Q638" s="155"/>
      <c r="R638" s="155">
        <v>3</v>
      </c>
      <c r="S638" s="170">
        <v>350.82</v>
      </c>
    </row>
    <row r="639" spans="1:19" x14ac:dyDescent="0.25">
      <c r="A639" s="156" t="s">
        <v>109</v>
      </c>
      <c r="B639" s="156" t="s">
        <v>722</v>
      </c>
      <c r="C639" s="156">
        <v>3300</v>
      </c>
      <c r="D639" s="156" t="s">
        <v>3101</v>
      </c>
      <c r="E639" s="156" t="s">
        <v>851</v>
      </c>
      <c r="F639" s="156">
        <v>110101</v>
      </c>
      <c r="G639" s="156" t="s">
        <v>2387</v>
      </c>
      <c r="H639" s="156">
        <v>1</v>
      </c>
      <c r="I639" s="156" t="s">
        <v>91</v>
      </c>
      <c r="J639" s="156" t="s">
        <v>94</v>
      </c>
      <c r="K639" s="156"/>
      <c r="L639" s="156">
        <v>0</v>
      </c>
      <c r="M639" s="171">
        <v>0</v>
      </c>
      <c r="N639" s="156">
        <v>0</v>
      </c>
      <c r="O639" s="156">
        <v>0</v>
      </c>
      <c r="P639" s="156" t="s">
        <v>2388</v>
      </c>
      <c r="Q639" s="156" t="s">
        <v>2389</v>
      </c>
      <c r="R639" s="156">
        <v>3</v>
      </c>
      <c r="S639" s="171">
        <v>350.82</v>
      </c>
    </row>
    <row r="640" spans="1:19" x14ac:dyDescent="0.25">
      <c r="A640" s="155" t="s">
        <v>109</v>
      </c>
      <c r="B640" s="155" t="s">
        <v>1414</v>
      </c>
      <c r="C640" s="155">
        <v>4770</v>
      </c>
      <c r="D640" s="155" t="s">
        <v>3102</v>
      </c>
      <c r="E640" s="155" t="s">
        <v>2109</v>
      </c>
      <c r="F640" s="155">
        <v>500501</v>
      </c>
      <c r="G640" s="155" t="s">
        <v>2262</v>
      </c>
      <c r="H640" s="155">
        <v>1</v>
      </c>
      <c r="I640" s="155" t="s">
        <v>94</v>
      </c>
      <c r="J640" s="155" t="s">
        <v>94</v>
      </c>
      <c r="K640" s="155"/>
      <c r="L640" s="155">
        <v>0</v>
      </c>
      <c r="M640" s="170">
        <v>0</v>
      </c>
      <c r="N640" s="155">
        <v>0</v>
      </c>
      <c r="O640" s="155">
        <v>0</v>
      </c>
      <c r="P640" s="155" t="s">
        <v>2263</v>
      </c>
      <c r="Q640" s="155" t="s">
        <v>2264</v>
      </c>
      <c r="R640" s="155">
        <v>3</v>
      </c>
      <c r="S640" s="170">
        <v>350.82</v>
      </c>
    </row>
    <row r="641" spans="1:19" x14ac:dyDescent="0.25">
      <c r="A641" s="156" t="s">
        <v>109</v>
      </c>
      <c r="B641" s="156" t="s">
        <v>867</v>
      </c>
      <c r="C641" s="156">
        <v>1101</v>
      </c>
      <c r="D641" s="156" t="s">
        <v>90</v>
      </c>
      <c r="E641" s="156" t="s">
        <v>89</v>
      </c>
      <c r="F641" s="156">
        <v>451002</v>
      </c>
      <c r="G641" s="156" t="s">
        <v>2282</v>
      </c>
      <c r="H641" s="156" t="s">
        <v>2049</v>
      </c>
      <c r="I641" s="156" t="s">
        <v>91</v>
      </c>
      <c r="J641" s="156" t="s">
        <v>91</v>
      </c>
      <c r="K641" s="156" t="s">
        <v>276</v>
      </c>
      <c r="L641" s="156">
        <v>3</v>
      </c>
      <c r="M641" s="171">
        <v>350.82</v>
      </c>
      <c r="N641" s="156">
        <v>0</v>
      </c>
      <c r="O641" s="156">
        <v>3</v>
      </c>
      <c r="P641" s="156"/>
      <c r="Q641" s="156"/>
      <c r="R641" s="156">
        <v>3</v>
      </c>
      <c r="S641" s="171">
        <v>350.82</v>
      </c>
    </row>
    <row r="642" spans="1:19" x14ac:dyDescent="0.25">
      <c r="A642" s="155" t="s">
        <v>109</v>
      </c>
      <c r="B642" s="155" t="s">
        <v>347</v>
      </c>
      <c r="C642" s="155">
        <v>1102</v>
      </c>
      <c r="D642" s="155" t="s">
        <v>2563</v>
      </c>
      <c r="E642" s="155" t="s">
        <v>421</v>
      </c>
      <c r="F642" s="155">
        <v>231301</v>
      </c>
      <c r="G642" s="155" t="s">
        <v>119</v>
      </c>
      <c r="H642" s="155" t="s">
        <v>3103</v>
      </c>
      <c r="I642" s="155" t="s">
        <v>91</v>
      </c>
      <c r="J642" s="155" t="s">
        <v>91</v>
      </c>
      <c r="K642" s="155" t="s">
        <v>276</v>
      </c>
      <c r="L642" s="155">
        <v>3</v>
      </c>
      <c r="M642" s="170">
        <v>350.82</v>
      </c>
      <c r="N642" s="155">
        <v>0</v>
      </c>
      <c r="O642" s="155">
        <v>3</v>
      </c>
      <c r="P642" s="155"/>
      <c r="Q642" s="155"/>
      <c r="R642" s="155">
        <v>3</v>
      </c>
      <c r="S642" s="170">
        <v>350.82</v>
      </c>
    </row>
    <row r="643" spans="1:19" x14ac:dyDescent="0.25">
      <c r="A643" s="156" t="s">
        <v>109</v>
      </c>
      <c r="B643" s="156" t="s">
        <v>353</v>
      </c>
      <c r="C643" s="156">
        <v>2108</v>
      </c>
      <c r="D643" s="156" t="s">
        <v>221</v>
      </c>
      <c r="E643" s="156" t="s">
        <v>158</v>
      </c>
      <c r="F643" s="156">
        <v>260101</v>
      </c>
      <c r="G643" s="156" t="s">
        <v>105</v>
      </c>
      <c r="H643" s="156">
        <v>2</v>
      </c>
      <c r="I643" s="156" t="s">
        <v>94</v>
      </c>
      <c r="J643" s="156" t="s">
        <v>94</v>
      </c>
      <c r="K643" s="156"/>
      <c r="L643" s="156">
        <v>0</v>
      </c>
      <c r="M643" s="171">
        <v>0</v>
      </c>
      <c r="N643" s="156">
        <v>0</v>
      </c>
      <c r="O643" s="156">
        <v>0</v>
      </c>
      <c r="P643" s="156" t="s">
        <v>2580</v>
      </c>
      <c r="Q643" s="156" t="s">
        <v>2581</v>
      </c>
      <c r="R643" s="156">
        <v>2</v>
      </c>
      <c r="S643" s="171">
        <v>233.88</v>
      </c>
    </row>
    <row r="644" spans="1:19" x14ac:dyDescent="0.25">
      <c r="A644" s="155" t="s">
        <v>109</v>
      </c>
      <c r="B644" s="155" t="s">
        <v>353</v>
      </c>
      <c r="C644" s="155">
        <v>3410</v>
      </c>
      <c r="D644" s="155" t="s">
        <v>3104</v>
      </c>
      <c r="E644" s="155" t="s">
        <v>3105</v>
      </c>
      <c r="F644" s="155">
        <v>260503</v>
      </c>
      <c r="G644" s="155" t="s">
        <v>105</v>
      </c>
      <c r="H644" s="155">
        <v>1</v>
      </c>
      <c r="I644" s="155" t="s">
        <v>94</v>
      </c>
      <c r="J644" s="155" t="s">
        <v>94</v>
      </c>
      <c r="K644" s="155"/>
      <c r="L644" s="155">
        <v>0</v>
      </c>
      <c r="M644" s="170">
        <v>0</v>
      </c>
      <c r="N644" s="155">
        <v>0</v>
      </c>
      <c r="O644" s="155">
        <v>0</v>
      </c>
      <c r="P644" s="155" t="s">
        <v>2624</v>
      </c>
      <c r="Q644" s="155" t="s">
        <v>2625</v>
      </c>
      <c r="R644" s="155">
        <v>2</v>
      </c>
      <c r="S644" s="170">
        <v>233.88</v>
      </c>
    </row>
    <row r="645" spans="1:19" x14ac:dyDescent="0.25">
      <c r="A645" s="156" t="s">
        <v>109</v>
      </c>
      <c r="B645" s="156" t="s">
        <v>347</v>
      </c>
      <c r="C645" s="156">
        <v>1101</v>
      </c>
      <c r="D645" s="156" t="s">
        <v>124</v>
      </c>
      <c r="E645" s="156" t="s">
        <v>349</v>
      </c>
      <c r="F645" s="156">
        <v>231301</v>
      </c>
      <c r="G645" s="156" t="s">
        <v>119</v>
      </c>
      <c r="H645" s="156">
        <v>8</v>
      </c>
      <c r="I645" s="156" t="s">
        <v>94</v>
      </c>
      <c r="J645" s="156" t="s">
        <v>94</v>
      </c>
      <c r="K645" s="156"/>
      <c r="L645" s="156">
        <v>0</v>
      </c>
      <c r="M645" s="171">
        <v>0</v>
      </c>
      <c r="N645" s="156">
        <v>0</v>
      </c>
      <c r="O645" s="156">
        <v>0</v>
      </c>
      <c r="P645" s="156" t="s">
        <v>2542</v>
      </c>
      <c r="Q645" s="156" t="s">
        <v>2543</v>
      </c>
      <c r="R645" s="156">
        <v>2</v>
      </c>
      <c r="S645" s="171">
        <v>233.88</v>
      </c>
    </row>
    <row r="646" spans="1:19" x14ac:dyDescent="0.25">
      <c r="A646" s="155" t="s">
        <v>109</v>
      </c>
      <c r="B646" s="155" t="s">
        <v>270</v>
      </c>
      <c r="C646" s="155">
        <v>4492</v>
      </c>
      <c r="D646" s="155" t="s">
        <v>3106</v>
      </c>
      <c r="E646" s="155" t="s">
        <v>1100</v>
      </c>
      <c r="F646" s="155">
        <v>429999</v>
      </c>
      <c r="G646" s="155" t="s">
        <v>114</v>
      </c>
      <c r="H646" s="155">
        <v>2</v>
      </c>
      <c r="I646" s="155" t="s">
        <v>94</v>
      </c>
      <c r="J646" s="155" t="s">
        <v>94</v>
      </c>
      <c r="K646" s="155" t="s">
        <v>276</v>
      </c>
      <c r="L646" s="155">
        <v>2</v>
      </c>
      <c r="M646" s="170">
        <v>233.88</v>
      </c>
      <c r="N646" s="155">
        <v>0</v>
      </c>
      <c r="O646" s="155">
        <v>2</v>
      </c>
      <c r="P646" s="155" t="s">
        <v>2323</v>
      </c>
      <c r="Q646" s="155" t="s">
        <v>2324</v>
      </c>
      <c r="R646" s="155">
        <v>2</v>
      </c>
      <c r="S646" s="170">
        <v>233.88</v>
      </c>
    </row>
    <row r="647" spans="1:19" x14ac:dyDescent="0.25">
      <c r="A647" s="156" t="s">
        <v>109</v>
      </c>
      <c r="B647" s="156" t="s">
        <v>277</v>
      </c>
      <c r="C647" s="156">
        <v>4492</v>
      </c>
      <c r="D647" s="156" t="s">
        <v>3107</v>
      </c>
      <c r="E647" s="156" t="s">
        <v>1104</v>
      </c>
      <c r="F647" s="156">
        <v>451101</v>
      </c>
      <c r="G647" s="156" t="s">
        <v>2282</v>
      </c>
      <c r="H647" s="156">
        <v>3</v>
      </c>
      <c r="I647" s="156" t="s">
        <v>94</v>
      </c>
      <c r="J647" s="156" t="s">
        <v>94</v>
      </c>
      <c r="K647" s="156" t="s">
        <v>276</v>
      </c>
      <c r="L647" s="156">
        <v>2</v>
      </c>
      <c r="M647" s="171">
        <v>233.88</v>
      </c>
      <c r="N647" s="156">
        <v>0</v>
      </c>
      <c r="O647" s="156">
        <v>2</v>
      </c>
      <c r="P647" s="156" t="s">
        <v>2323</v>
      </c>
      <c r="Q647" s="156" t="s">
        <v>2324</v>
      </c>
      <c r="R647" s="156">
        <v>2</v>
      </c>
      <c r="S647" s="171">
        <v>233.88</v>
      </c>
    </row>
    <row r="648" spans="1:19" x14ac:dyDescent="0.25">
      <c r="A648" s="155" t="s">
        <v>109</v>
      </c>
      <c r="B648" s="155" t="s">
        <v>265</v>
      </c>
      <c r="C648" s="155">
        <v>6330</v>
      </c>
      <c r="D648" s="155" t="s">
        <v>3108</v>
      </c>
      <c r="E648" s="155" t="s">
        <v>3109</v>
      </c>
      <c r="F648" s="155">
        <v>513817</v>
      </c>
      <c r="G648" s="155" t="s">
        <v>2320</v>
      </c>
      <c r="H648" s="155" t="s">
        <v>269</v>
      </c>
      <c r="I648" s="155" t="s">
        <v>91</v>
      </c>
      <c r="J648" s="155" t="s">
        <v>94</v>
      </c>
      <c r="K648" s="155"/>
      <c r="L648" s="155">
        <v>0</v>
      </c>
      <c r="M648" s="170">
        <v>0</v>
      </c>
      <c r="N648" s="155">
        <v>0</v>
      </c>
      <c r="O648" s="155">
        <v>0</v>
      </c>
      <c r="P648" s="155"/>
      <c r="Q648" s="155"/>
      <c r="R648" s="155">
        <v>2</v>
      </c>
      <c r="S648" s="170">
        <v>233.88</v>
      </c>
    </row>
    <row r="649" spans="1:19" x14ac:dyDescent="0.25">
      <c r="A649" s="156" t="s">
        <v>109</v>
      </c>
      <c r="B649" s="156" t="s">
        <v>726</v>
      </c>
      <c r="C649" s="156">
        <v>4210</v>
      </c>
      <c r="D649" s="156" t="s">
        <v>3110</v>
      </c>
      <c r="E649" s="156" t="s">
        <v>3111</v>
      </c>
      <c r="F649" s="156">
        <v>110101</v>
      </c>
      <c r="G649" s="156" t="s">
        <v>2387</v>
      </c>
      <c r="H649" s="156">
        <v>1</v>
      </c>
      <c r="I649" s="156" t="s">
        <v>94</v>
      </c>
      <c r="J649" s="156" t="s">
        <v>94</v>
      </c>
      <c r="K649" s="156"/>
      <c r="L649" s="156">
        <v>0</v>
      </c>
      <c r="M649" s="171">
        <v>0</v>
      </c>
      <c r="N649" s="156">
        <v>0</v>
      </c>
      <c r="O649" s="156">
        <v>0</v>
      </c>
      <c r="P649" s="156" t="s">
        <v>2607</v>
      </c>
      <c r="Q649" s="156" t="s">
        <v>2608</v>
      </c>
      <c r="R649" s="156">
        <v>2</v>
      </c>
      <c r="S649" s="171">
        <v>233.88</v>
      </c>
    </row>
    <row r="650" spans="1:19" x14ac:dyDescent="0.25">
      <c r="A650" s="155" t="s">
        <v>109</v>
      </c>
      <c r="B650" s="155" t="s">
        <v>503</v>
      </c>
      <c r="C650" s="155">
        <v>4210</v>
      </c>
      <c r="D650" s="155" t="s">
        <v>3112</v>
      </c>
      <c r="E650" s="155" t="s">
        <v>3113</v>
      </c>
      <c r="F650" s="155">
        <v>160905</v>
      </c>
      <c r="G650" s="155" t="s">
        <v>152</v>
      </c>
      <c r="H650" s="155">
        <v>1</v>
      </c>
      <c r="I650" s="155" t="s">
        <v>94</v>
      </c>
      <c r="J650" s="155" t="s">
        <v>94</v>
      </c>
      <c r="K650" s="155"/>
      <c r="L650" s="155">
        <v>0</v>
      </c>
      <c r="M650" s="170">
        <v>0</v>
      </c>
      <c r="N650" s="155">
        <v>0</v>
      </c>
      <c r="O650" s="155">
        <v>0</v>
      </c>
      <c r="P650" s="155" t="s">
        <v>2674</v>
      </c>
      <c r="Q650" s="155" t="s">
        <v>2675</v>
      </c>
      <c r="R650" s="155">
        <v>2</v>
      </c>
      <c r="S650" s="170">
        <v>233.88</v>
      </c>
    </row>
    <row r="651" spans="1:19" x14ac:dyDescent="0.25">
      <c r="A651" s="156" t="s">
        <v>109</v>
      </c>
      <c r="B651" s="156" t="s">
        <v>1196</v>
      </c>
      <c r="C651" s="156">
        <v>2224</v>
      </c>
      <c r="D651" s="156" t="s">
        <v>3114</v>
      </c>
      <c r="E651" s="156" t="s">
        <v>3115</v>
      </c>
      <c r="F651" s="156">
        <v>270301</v>
      </c>
      <c r="G651" s="156" t="s">
        <v>2313</v>
      </c>
      <c r="H651" s="156">
        <v>1</v>
      </c>
      <c r="I651" s="156" t="s">
        <v>94</v>
      </c>
      <c r="J651" s="156" t="s">
        <v>94</v>
      </c>
      <c r="K651" s="156"/>
      <c r="L651" s="156">
        <v>0</v>
      </c>
      <c r="M651" s="171">
        <v>0</v>
      </c>
      <c r="N651" s="156">
        <v>0</v>
      </c>
      <c r="O651" s="156">
        <v>0</v>
      </c>
      <c r="P651" s="156" t="s">
        <v>2526</v>
      </c>
      <c r="Q651" s="156" t="s">
        <v>2527</v>
      </c>
      <c r="R651" s="156">
        <v>2</v>
      </c>
      <c r="S651" s="171">
        <v>233.88</v>
      </c>
    </row>
    <row r="652" spans="1:19" x14ac:dyDescent="0.25">
      <c r="A652" s="155" t="s">
        <v>109</v>
      </c>
      <c r="B652" s="155" t="s">
        <v>1196</v>
      </c>
      <c r="C652" s="155">
        <v>5003</v>
      </c>
      <c r="D652" s="155" t="s">
        <v>3116</v>
      </c>
      <c r="E652" s="155" t="s">
        <v>3117</v>
      </c>
      <c r="F652" s="155">
        <v>270101</v>
      </c>
      <c r="G652" s="155" t="s">
        <v>2313</v>
      </c>
      <c r="H652" s="155">
        <v>1</v>
      </c>
      <c r="I652" s="155" t="s">
        <v>91</v>
      </c>
      <c r="J652" s="155" t="s">
        <v>94</v>
      </c>
      <c r="K652" s="155"/>
      <c r="L652" s="155">
        <v>0</v>
      </c>
      <c r="M652" s="170">
        <v>0</v>
      </c>
      <c r="N652" s="155">
        <v>0</v>
      </c>
      <c r="O652" s="155">
        <v>0</v>
      </c>
      <c r="P652" s="155" t="s">
        <v>2526</v>
      </c>
      <c r="Q652" s="155" t="s">
        <v>2527</v>
      </c>
      <c r="R652" s="155">
        <v>2</v>
      </c>
      <c r="S652" s="170">
        <v>233.88</v>
      </c>
    </row>
    <row r="653" spans="1:19" x14ac:dyDescent="0.25">
      <c r="A653" s="156" t="s">
        <v>109</v>
      </c>
      <c r="B653" s="156" t="s">
        <v>1058</v>
      </c>
      <c r="C653" s="156">
        <v>3060</v>
      </c>
      <c r="D653" s="156" t="s">
        <v>3118</v>
      </c>
      <c r="E653" s="156" t="s">
        <v>3119</v>
      </c>
      <c r="F653" s="156">
        <v>130101</v>
      </c>
      <c r="G653" s="156" t="s">
        <v>2259</v>
      </c>
      <c r="H653" s="156">
        <v>1</v>
      </c>
      <c r="I653" s="156" t="s">
        <v>94</v>
      </c>
      <c r="J653" s="156" t="s">
        <v>94</v>
      </c>
      <c r="K653" s="156"/>
      <c r="L653" s="156">
        <v>0</v>
      </c>
      <c r="M653" s="171">
        <v>0</v>
      </c>
      <c r="N653" s="156">
        <v>0</v>
      </c>
      <c r="O653" s="156">
        <v>0</v>
      </c>
      <c r="P653" s="156" t="s">
        <v>2597</v>
      </c>
      <c r="Q653" s="156" t="s">
        <v>2598</v>
      </c>
      <c r="R653" s="156">
        <v>2</v>
      </c>
      <c r="S653" s="171">
        <v>233.88</v>
      </c>
    </row>
    <row r="654" spans="1:19" x14ac:dyDescent="0.25">
      <c r="A654" s="155" t="s">
        <v>109</v>
      </c>
      <c r="B654" s="155" t="s">
        <v>1058</v>
      </c>
      <c r="C654" s="155">
        <v>4970</v>
      </c>
      <c r="D654" s="155" t="s">
        <v>3120</v>
      </c>
      <c r="E654" s="155" t="s">
        <v>1120</v>
      </c>
      <c r="F654" s="155">
        <v>131203</v>
      </c>
      <c r="G654" s="155" t="s">
        <v>2259</v>
      </c>
      <c r="H654" s="155">
        <v>1</v>
      </c>
      <c r="I654" s="155" t="s">
        <v>94</v>
      </c>
      <c r="J654" s="155" t="s">
        <v>94</v>
      </c>
      <c r="K654" s="155"/>
      <c r="L654" s="155">
        <v>0</v>
      </c>
      <c r="M654" s="170">
        <v>0</v>
      </c>
      <c r="N654" s="155">
        <v>0</v>
      </c>
      <c r="O654" s="155">
        <v>0</v>
      </c>
      <c r="P654" s="155" t="s">
        <v>2271</v>
      </c>
      <c r="Q654" s="155" t="s">
        <v>2272</v>
      </c>
      <c r="R654" s="155">
        <v>2</v>
      </c>
      <c r="S654" s="170">
        <v>233.88</v>
      </c>
    </row>
    <row r="655" spans="1:19" x14ac:dyDescent="0.25">
      <c r="A655" s="156" t="s">
        <v>109</v>
      </c>
      <c r="B655" s="156" t="s">
        <v>1058</v>
      </c>
      <c r="C655" s="156">
        <v>4980</v>
      </c>
      <c r="D655" s="156" t="s">
        <v>3121</v>
      </c>
      <c r="E655" s="156" t="s">
        <v>1120</v>
      </c>
      <c r="F655" s="156">
        <v>131203</v>
      </c>
      <c r="G655" s="156" t="s">
        <v>2259</v>
      </c>
      <c r="H655" s="156">
        <v>1</v>
      </c>
      <c r="I655" s="156" t="s">
        <v>94</v>
      </c>
      <c r="J655" s="156" t="s">
        <v>94</v>
      </c>
      <c r="K655" s="156"/>
      <c r="L655" s="156">
        <v>0</v>
      </c>
      <c r="M655" s="171">
        <v>0</v>
      </c>
      <c r="N655" s="156">
        <v>0</v>
      </c>
      <c r="O655" s="156">
        <v>0</v>
      </c>
      <c r="P655" s="156" t="s">
        <v>2271</v>
      </c>
      <c r="Q655" s="156" t="s">
        <v>2272</v>
      </c>
      <c r="R655" s="156">
        <v>2</v>
      </c>
      <c r="S655" s="171">
        <v>233.88</v>
      </c>
    </row>
    <row r="656" spans="1:19" x14ac:dyDescent="0.25">
      <c r="A656" s="155" t="s">
        <v>109</v>
      </c>
      <c r="B656" s="155" t="s">
        <v>1058</v>
      </c>
      <c r="C656" s="155">
        <v>4990</v>
      </c>
      <c r="D656" s="155" t="s">
        <v>3122</v>
      </c>
      <c r="E656" s="155" t="s">
        <v>1120</v>
      </c>
      <c r="F656" s="155">
        <v>131203</v>
      </c>
      <c r="G656" s="155" t="s">
        <v>2259</v>
      </c>
      <c r="H656" s="155">
        <v>1</v>
      </c>
      <c r="I656" s="155" t="s">
        <v>94</v>
      </c>
      <c r="J656" s="155" t="s">
        <v>94</v>
      </c>
      <c r="K656" s="155"/>
      <c r="L656" s="155">
        <v>0</v>
      </c>
      <c r="M656" s="170">
        <v>0</v>
      </c>
      <c r="N656" s="155">
        <v>0</v>
      </c>
      <c r="O656" s="155">
        <v>0</v>
      </c>
      <c r="P656" s="155" t="s">
        <v>2271</v>
      </c>
      <c r="Q656" s="155" t="s">
        <v>2272</v>
      </c>
      <c r="R656" s="155">
        <v>2</v>
      </c>
      <c r="S656" s="170">
        <v>233.88</v>
      </c>
    </row>
    <row r="657" spans="1:19" x14ac:dyDescent="0.25">
      <c r="A657" s="156" t="s">
        <v>109</v>
      </c>
      <c r="B657" s="156" t="s">
        <v>645</v>
      </c>
      <c r="C657" s="156">
        <v>4942</v>
      </c>
      <c r="D657" s="156" t="s">
        <v>3123</v>
      </c>
      <c r="E657" s="156" t="s">
        <v>3124</v>
      </c>
      <c r="F657" s="156">
        <v>400699</v>
      </c>
      <c r="G657" s="156" t="s">
        <v>2400</v>
      </c>
      <c r="H657" s="156">
        <v>2</v>
      </c>
      <c r="I657" s="156" t="s">
        <v>94</v>
      </c>
      <c r="J657" s="156" t="s">
        <v>94</v>
      </c>
      <c r="K657" s="156"/>
      <c r="L657" s="156">
        <v>0</v>
      </c>
      <c r="M657" s="171">
        <v>0</v>
      </c>
      <c r="N657" s="156">
        <v>0</v>
      </c>
      <c r="O657" s="156">
        <v>0</v>
      </c>
      <c r="P657" s="156" t="s">
        <v>2498</v>
      </c>
      <c r="Q657" s="156" t="s">
        <v>2499</v>
      </c>
      <c r="R657" s="156">
        <v>2</v>
      </c>
      <c r="S657" s="171">
        <v>233.88</v>
      </c>
    </row>
    <row r="658" spans="1:19" x14ac:dyDescent="0.25">
      <c r="A658" s="155" t="s">
        <v>109</v>
      </c>
      <c r="B658" s="155" t="s">
        <v>1341</v>
      </c>
      <c r="C658" s="155">
        <v>3012</v>
      </c>
      <c r="D658" s="155" t="s">
        <v>3125</v>
      </c>
      <c r="E658" s="155" t="s">
        <v>1558</v>
      </c>
      <c r="F658" s="155">
        <v>500201</v>
      </c>
      <c r="G658" s="155" t="s">
        <v>2262</v>
      </c>
      <c r="H658" s="155">
        <v>1</v>
      </c>
      <c r="I658" s="155" t="s">
        <v>94</v>
      </c>
      <c r="J658" s="155" t="s">
        <v>94</v>
      </c>
      <c r="K658" s="155"/>
      <c r="L658" s="155">
        <v>0</v>
      </c>
      <c r="M658" s="170">
        <v>0</v>
      </c>
      <c r="N658" s="155">
        <v>0</v>
      </c>
      <c r="O658" s="155">
        <v>0</v>
      </c>
      <c r="P658" s="155" t="s">
        <v>2739</v>
      </c>
      <c r="Q658" s="155" t="s">
        <v>2525</v>
      </c>
      <c r="R658" s="155">
        <v>2</v>
      </c>
      <c r="S658" s="170">
        <v>233.88</v>
      </c>
    </row>
    <row r="659" spans="1:19" x14ac:dyDescent="0.25">
      <c r="A659" s="156" t="s">
        <v>109</v>
      </c>
      <c r="B659" s="156" t="s">
        <v>1341</v>
      </c>
      <c r="C659" s="156">
        <v>4034</v>
      </c>
      <c r="D659" s="156" t="s">
        <v>3126</v>
      </c>
      <c r="E659" s="156" t="s">
        <v>1564</v>
      </c>
      <c r="F659" s="156">
        <v>500201</v>
      </c>
      <c r="G659" s="156" t="s">
        <v>2262</v>
      </c>
      <c r="H659" s="156">
        <v>1</v>
      </c>
      <c r="I659" s="156" t="s">
        <v>94</v>
      </c>
      <c r="J659" s="156" t="s">
        <v>94</v>
      </c>
      <c r="K659" s="156"/>
      <c r="L659" s="156">
        <v>0</v>
      </c>
      <c r="M659" s="171">
        <v>0</v>
      </c>
      <c r="N659" s="156">
        <v>0</v>
      </c>
      <c r="O659" s="156">
        <v>0</v>
      </c>
      <c r="P659" s="156" t="s">
        <v>2739</v>
      </c>
      <c r="Q659" s="156" t="s">
        <v>2525</v>
      </c>
      <c r="R659" s="156">
        <v>2</v>
      </c>
      <c r="S659" s="171">
        <v>233.88</v>
      </c>
    </row>
    <row r="660" spans="1:19" x14ac:dyDescent="0.25">
      <c r="A660" s="155" t="s">
        <v>109</v>
      </c>
      <c r="B660" s="155" t="s">
        <v>1341</v>
      </c>
      <c r="C660" s="155">
        <v>3082</v>
      </c>
      <c r="D660" s="155" t="s">
        <v>3127</v>
      </c>
      <c r="E660" s="155" t="s">
        <v>1585</v>
      </c>
      <c r="F660" s="155">
        <v>500709</v>
      </c>
      <c r="G660" s="155" t="s">
        <v>2262</v>
      </c>
      <c r="H660" s="155">
        <v>1</v>
      </c>
      <c r="I660" s="155" t="s">
        <v>94</v>
      </c>
      <c r="J660" s="155" t="s">
        <v>94</v>
      </c>
      <c r="K660" s="155"/>
      <c r="L660" s="155">
        <v>0</v>
      </c>
      <c r="M660" s="170">
        <v>0</v>
      </c>
      <c r="N660" s="155">
        <v>0</v>
      </c>
      <c r="O660" s="155">
        <v>0</v>
      </c>
      <c r="P660" s="155" t="s">
        <v>2739</v>
      </c>
      <c r="Q660" s="155" t="s">
        <v>2525</v>
      </c>
      <c r="R660" s="155">
        <v>2</v>
      </c>
      <c r="S660" s="170">
        <v>233.88</v>
      </c>
    </row>
    <row r="661" spans="1:19" x14ac:dyDescent="0.25">
      <c r="A661" s="156" t="s">
        <v>109</v>
      </c>
      <c r="B661" s="156" t="s">
        <v>1341</v>
      </c>
      <c r="C661" s="156">
        <v>4171</v>
      </c>
      <c r="D661" s="156" t="s">
        <v>3128</v>
      </c>
      <c r="E661" s="156" t="s">
        <v>1407</v>
      </c>
      <c r="F661" s="156">
        <v>110801</v>
      </c>
      <c r="G661" s="156" t="s">
        <v>2387</v>
      </c>
      <c r="H661" s="156">
        <v>1</v>
      </c>
      <c r="I661" s="156" t="s">
        <v>94</v>
      </c>
      <c r="J661" s="156" t="s">
        <v>94</v>
      </c>
      <c r="K661" s="156"/>
      <c r="L661" s="156">
        <v>0</v>
      </c>
      <c r="M661" s="171">
        <v>0</v>
      </c>
      <c r="N661" s="156">
        <v>0</v>
      </c>
      <c r="O661" s="156">
        <v>0</v>
      </c>
      <c r="P661" s="156" t="s">
        <v>2347</v>
      </c>
      <c r="Q661" s="156" t="s">
        <v>2348</v>
      </c>
      <c r="R661" s="156">
        <v>2</v>
      </c>
      <c r="S661" s="171">
        <v>233.88</v>
      </c>
    </row>
    <row r="662" spans="1:19" x14ac:dyDescent="0.25">
      <c r="A662" s="155" t="s">
        <v>109</v>
      </c>
      <c r="B662" s="155" t="s">
        <v>559</v>
      </c>
      <c r="C662" s="155" t="s">
        <v>3129</v>
      </c>
      <c r="D662" s="155" t="s">
        <v>3130</v>
      </c>
      <c r="E662" s="155" t="s">
        <v>3131</v>
      </c>
      <c r="F662" s="155">
        <v>400503</v>
      </c>
      <c r="G662" s="155" t="s">
        <v>2400</v>
      </c>
      <c r="H662" s="155">
        <v>1</v>
      </c>
      <c r="I662" s="155" t="s">
        <v>94</v>
      </c>
      <c r="J662" s="155" t="s">
        <v>94</v>
      </c>
      <c r="K662" s="155"/>
      <c r="L662" s="155">
        <v>0</v>
      </c>
      <c r="M662" s="170">
        <v>0</v>
      </c>
      <c r="N662" s="155">
        <v>0</v>
      </c>
      <c r="O662" s="155">
        <v>0</v>
      </c>
      <c r="P662" s="155" t="s">
        <v>2333</v>
      </c>
      <c r="Q662" s="155" t="s">
        <v>2322</v>
      </c>
      <c r="R662" s="155">
        <v>2</v>
      </c>
      <c r="S662" s="170">
        <v>233.88</v>
      </c>
    </row>
    <row r="663" spans="1:19" x14ac:dyDescent="0.25">
      <c r="A663" s="156" t="s">
        <v>109</v>
      </c>
      <c r="B663" s="156" t="s">
        <v>559</v>
      </c>
      <c r="C663" s="156">
        <v>3310</v>
      </c>
      <c r="D663" s="156" t="s">
        <v>3132</v>
      </c>
      <c r="E663" s="156" t="s">
        <v>3133</v>
      </c>
      <c r="F663" s="156">
        <v>400503</v>
      </c>
      <c r="G663" s="156" t="s">
        <v>2400</v>
      </c>
      <c r="H663" s="156">
        <v>1</v>
      </c>
      <c r="I663" s="156" t="s">
        <v>94</v>
      </c>
      <c r="J663" s="156" t="s">
        <v>94</v>
      </c>
      <c r="K663" s="156"/>
      <c r="L663" s="156">
        <v>0</v>
      </c>
      <c r="M663" s="171">
        <v>0</v>
      </c>
      <c r="N663" s="156">
        <v>0</v>
      </c>
      <c r="O663" s="156">
        <v>0</v>
      </c>
      <c r="P663" s="156" t="s">
        <v>2333</v>
      </c>
      <c r="Q663" s="156" t="s">
        <v>2322</v>
      </c>
      <c r="R663" s="156">
        <v>2</v>
      </c>
      <c r="S663" s="171">
        <v>233.88</v>
      </c>
    </row>
    <row r="664" spans="1:19" x14ac:dyDescent="0.25">
      <c r="A664" s="155" t="s">
        <v>109</v>
      </c>
      <c r="B664" s="155" t="s">
        <v>863</v>
      </c>
      <c r="C664" s="155">
        <v>4500</v>
      </c>
      <c r="D664" s="155" t="s">
        <v>3134</v>
      </c>
      <c r="E664" s="155" t="s">
        <v>3135</v>
      </c>
      <c r="F664" s="155">
        <v>540101</v>
      </c>
      <c r="G664" s="155" t="s">
        <v>176</v>
      </c>
      <c r="H664" s="155">
        <v>1</v>
      </c>
      <c r="I664" s="155" t="s">
        <v>94</v>
      </c>
      <c r="J664" s="155" t="s">
        <v>94</v>
      </c>
      <c r="K664" s="155"/>
      <c r="L664" s="155">
        <v>0</v>
      </c>
      <c r="M664" s="170">
        <v>0</v>
      </c>
      <c r="N664" s="155">
        <v>0</v>
      </c>
      <c r="O664" s="155">
        <v>0</v>
      </c>
      <c r="P664" s="155" t="s">
        <v>2401</v>
      </c>
      <c r="Q664" s="155" t="s">
        <v>2402</v>
      </c>
      <c r="R664" s="155">
        <v>2</v>
      </c>
      <c r="S664" s="170">
        <v>233.88</v>
      </c>
    </row>
    <row r="665" spans="1:19" x14ac:dyDescent="0.25">
      <c r="A665" s="156" t="s">
        <v>109</v>
      </c>
      <c r="B665" s="156" t="s">
        <v>1414</v>
      </c>
      <c r="C665" s="156">
        <v>4112</v>
      </c>
      <c r="D665" s="156" t="s">
        <v>3136</v>
      </c>
      <c r="E665" s="156" t="s">
        <v>1474</v>
      </c>
      <c r="F665" s="156">
        <v>360117</v>
      </c>
      <c r="G665" s="156" t="s">
        <v>2663</v>
      </c>
      <c r="H665" s="156">
        <v>1</v>
      </c>
      <c r="I665" s="156" t="s">
        <v>94</v>
      </c>
      <c r="J665" s="156" t="s">
        <v>94</v>
      </c>
      <c r="K665" s="156"/>
      <c r="L665" s="156">
        <v>0</v>
      </c>
      <c r="M665" s="171">
        <v>0</v>
      </c>
      <c r="N665" s="156">
        <v>0</v>
      </c>
      <c r="O665" s="156">
        <v>0</v>
      </c>
      <c r="P665" s="156" t="s">
        <v>2263</v>
      </c>
      <c r="Q665" s="156" t="s">
        <v>2264</v>
      </c>
      <c r="R665" s="156">
        <v>2</v>
      </c>
      <c r="S665" s="171">
        <v>233.88</v>
      </c>
    </row>
    <row r="666" spans="1:19" x14ac:dyDescent="0.25">
      <c r="A666" s="155" t="s">
        <v>109</v>
      </c>
      <c r="B666" s="155" t="s">
        <v>570</v>
      </c>
      <c r="C666" s="155">
        <v>1100</v>
      </c>
      <c r="D666" s="155" t="s">
        <v>3048</v>
      </c>
      <c r="E666" s="155" t="s">
        <v>573</v>
      </c>
      <c r="F666" s="155">
        <v>500703</v>
      </c>
      <c r="G666" s="155" t="s">
        <v>2262</v>
      </c>
      <c r="H666" s="155" t="s">
        <v>1247</v>
      </c>
      <c r="I666" s="155" t="s">
        <v>91</v>
      </c>
      <c r="J666" s="155" t="s">
        <v>91</v>
      </c>
      <c r="K666" s="155" t="s">
        <v>276</v>
      </c>
      <c r="L666" s="155">
        <v>2</v>
      </c>
      <c r="M666" s="170">
        <v>233.88</v>
      </c>
      <c r="N666" s="155">
        <v>0</v>
      </c>
      <c r="O666" s="155">
        <v>2</v>
      </c>
      <c r="P666" s="155"/>
      <c r="Q666" s="155"/>
      <c r="R666" s="155">
        <v>2</v>
      </c>
      <c r="S666" s="170">
        <v>233.88</v>
      </c>
    </row>
    <row r="667" spans="1:19" x14ac:dyDescent="0.25">
      <c r="A667" s="156" t="s">
        <v>109</v>
      </c>
      <c r="B667" s="156" t="s">
        <v>607</v>
      </c>
      <c r="C667" s="156">
        <v>3310</v>
      </c>
      <c r="D667" s="156" t="s">
        <v>3137</v>
      </c>
      <c r="E667" s="156" t="s">
        <v>3138</v>
      </c>
      <c r="F667" s="156">
        <v>500901</v>
      </c>
      <c r="G667" s="156" t="s">
        <v>2262</v>
      </c>
      <c r="H667" s="156">
        <v>1</v>
      </c>
      <c r="I667" s="156" t="s">
        <v>94</v>
      </c>
      <c r="J667" s="156" t="s">
        <v>94</v>
      </c>
      <c r="K667" s="156"/>
      <c r="L667" s="156">
        <v>0</v>
      </c>
      <c r="M667" s="171">
        <v>0</v>
      </c>
      <c r="N667" s="156">
        <v>0</v>
      </c>
      <c r="O667" s="156">
        <v>0</v>
      </c>
      <c r="P667" s="156" t="s">
        <v>2871</v>
      </c>
      <c r="Q667" s="156" t="s">
        <v>2468</v>
      </c>
      <c r="R667" s="156">
        <v>2</v>
      </c>
      <c r="S667" s="171">
        <v>233.88</v>
      </c>
    </row>
    <row r="668" spans="1:19" x14ac:dyDescent="0.25">
      <c r="A668" s="155" t="s">
        <v>109</v>
      </c>
      <c r="B668" s="155" t="s">
        <v>607</v>
      </c>
      <c r="C668" s="155" t="s">
        <v>715</v>
      </c>
      <c r="D668" s="155" t="s">
        <v>3083</v>
      </c>
      <c r="E668" s="155" t="s">
        <v>641</v>
      </c>
      <c r="F668" s="155">
        <v>500901</v>
      </c>
      <c r="G668" s="155" t="s">
        <v>2262</v>
      </c>
      <c r="H668" s="155">
        <v>2</v>
      </c>
      <c r="I668" s="155" t="s">
        <v>94</v>
      </c>
      <c r="J668" s="155" t="s">
        <v>94</v>
      </c>
      <c r="K668" s="155"/>
      <c r="L668" s="155">
        <v>0</v>
      </c>
      <c r="M668" s="170">
        <v>0</v>
      </c>
      <c r="N668" s="155">
        <v>0</v>
      </c>
      <c r="O668" s="155">
        <v>0</v>
      </c>
      <c r="P668" s="155" t="s">
        <v>2286</v>
      </c>
      <c r="Q668" s="155" t="s">
        <v>2476</v>
      </c>
      <c r="R668" s="155">
        <v>2</v>
      </c>
      <c r="S668" s="170">
        <v>233.88</v>
      </c>
    </row>
    <row r="669" spans="1:19" x14ac:dyDescent="0.25">
      <c r="A669" s="156" t="s">
        <v>109</v>
      </c>
      <c r="B669" s="156" t="s">
        <v>607</v>
      </c>
      <c r="C669" s="156" t="s">
        <v>710</v>
      </c>
      <c r="D669" s="156" t="s">
        <v>3139</v>
      </c>
      <c r="E669" s="156" t="s">
        <v>641</v>
      </c>
      <c r="F669" s="156">
        <v>500901</v>
      </c>
      <c r="G669" s="156" t="s">
        <v>2262</v>
      </c>
      <c r="H669" s="156">
        <v>1</v>
      </c>
      <c r="I669" s="156" t="s">
        <v>94</v>
      </c>
      <c r="J669" s="156" t="s">
        <v>94</v>
      </c>
      <c r="K669" s="156"/>
      <c r="L669" s="156">
        <v>0</v>
      </c>
      <c r="M669" s="171">
        <v>0</v>
      </c>
      <c r="N669" s="156">
        <v>0</v>
      </c>
      <c r="O669" s="156">
        <v>0</v>
      </c>
      <c r="P669" s="156" t="s">
        <v>2286</v>
      </c>
      <c r="Q669" s="156" t="s">
        <v>2476</v>
      </c>
      <c r="R669" s="156">
        <v>2</v>
      </c>
      <c r="S669" s="171">
        <v>233.88</v>
      </c>
    </row>
    <row r="670" spans="1:19" x14ac:dyDescent="0.25">
      <c r="A670" s="155" t="s">
        <v>109</v>
      </c>
      <c r="B670" s="155" t="s">
        <v>347</v>
      </c>
      <c r="C670" s="155">
        <v>2111</v>
      </c>
      <c r="D670" s="155" t="s">
        <v>118</v>
      </c>
      <c r="E670" s="155" t="s">
        <v>117</v>
      </c>
      <c r="F670" s="155">
        <v>230101</v>
      </c>
      <c r="G670" s="155" t="s">
        <v>119</v>
      </c>
      <c r="H670" s="155" t="s">
        <v>1299</v>
      </c>
      <c r="I670" s="155" t="s">
        <v>91</v>
      </c>
      <c r="J670" s="155" t="s">
        <v>91</v>
      </c>
      <c r="K670" s="155" t="s">
        <v>276</v>
      </c>
      <c r="L670" s="155">
        <v>2</v>
      </c>
      <c r="M670" s="170">
        <v>233.88</v>
      </c>
      <c r="N670" s="155">
        <v>0</v>
      </c>
      <c r="O670" s="155">
        <v>2</v>
      </c>
      <c r="P670" s="155"/>
      <c r="Q670" s="155"/>
      <c r="R670" s="155">
        <v>2</v>
      </c>
      <c r="S670" s="170">
        <v>233.88</v>
      </c>
    </row>
    <row r="671" spans="1:19" x14ac:dyDescent="0.25">
      <c r="A671" s="156" t="s">
        <v>109</v>
      </c>
      <c r="B671" s="156" t="s">
        <v>863</v>
      </c>
      <c r="C671" s="156">
        <v>1112</v>
      </c>
      <c r="D671" s="156" t="s">
        <v>197</v>
      </c>
      <c r="E671" s="156" t="s">
        <v>866</v>
      </c>
      <c r="F671" s="156">
        <v>540101</v>
      </c>
      <c r="G671" s="156" t="s">
        <v>176</v>
      </c>
      <c r="H671" s="156" t="s">
        <v>1247</v>
      </c>
      <c r="I671" s="156" t="s">
        <v>91</v>
      </c>
      <c r="J671" s="156" t="s">
        <v>91</v>
      </c>
      <c r="K671" s="156" t="s">
        <v>276</v>
      </c>
      <c r="L671" s="156">
        <v>2</v>
      </c>
      <c r="M671" s="171">
        <v>233.88</v>
      </c>
      <c r="N671" s="156">
        <v>0</v>
      </c>
      <c r="O671" s="156">
        <v>2</v>
      </c>
      <c r="P671" s="156"/>
      <c r="Q671" s="156"/>
      <c r="R671" s="156">
        <v>2</v>
      </c>
      <c r="S671" s="171">
        <v>233.88</v>
      </c>
    </row>
    <row r="672" spans="1:19" x14ac:dyDescent="0.25">
      <c r="A672" s="155" t="s">
        <v>109</v>
      </c>
      <c r="B672" s="155" t="s">
        <v>863</v>
      </c>
      <c r="C672" s="155">
        <v>2111</v>
      </c>
      <c r="D672" s="155" t="s">
        <v>215</v>
      </c>
      <c r="E672" s="155" t="s">
        <v>898</v>
      </c>
      <c r="F672" s="155">
        <v>540102</v>
      </c>
      <c r="G672" s="155" t="s">
        <v>176</v>
      </c>
      <c r="H672" s="155" t="s">
        <v>1299</v>
      </c>
      <c r="I672" s="155" t="s">
        <v>91</v>
      </c>
      <c r="J672" s="155" t="s">
        <v>91</v>
      </c>
      <c r="K672" s="155" t="s">
        <v>276</v>
      </c>
      <c r="L672" s="155">
        <v>2</v>
      </c>
      <c r="M672" s="170">
        <v>233.88</v>
      </c>
      <c r="N672" s="155">
        <v>0</v>
      </c>
      <c r="O672" s="155">
        <v>2</v>
      </c>
      <c r="P672" s="155"/>
      <c r="Q672" s="155"/>
      <c r="R672" s="155">
        <v>2</v>
      </c>
      <c r="S672" s="170">
        <v>233.88</v>
      </c>
    </row>
    <row r="673" spans="1:19" x14ac:dyDescent="0.25">
      <c r="A673" s="156" t="s">
        <v>109</v>
      </c>
      <c r="B673" s="156" t="s">
        <v>607</v>
      </c>
      <c r="C673" s="156" t="s">
        <v>3140</v>
      </c>
      <c r="D673" s="156" t="s">
        <v>3141</v>
      </c>
      <c r="E673" s="156" t="s">
        <v>641</v>
      </c>
      <c r="F673" s="156">
        <v>500908</v>
      </c>
      <c r="G673" s="156" t="s">
        <v>2262</v>
      </c>
      <c r="H673" s="156">
        <v>1</v>
      </c>
      <c r="I673" s="156" t="s">
        <v>94</v>
      </c>
      <c r="J673" s="156" t="s">
        <v>94</v>
      </c>
      <c r="K673" s="156"/>
      <c r="L673" s="156">
        <v>0</v>
      </c>
      <c r="M673" s="171">
        <v>0</v>
      </c>
      <c r="N673" s="156">
        <v>0</v>
      </c>
      <c r="O673" s="156">
        <v>0</v>
      </c>
      <c r="P673" s="156" t="s">
        <v>3142</v>
      </c>
      <c r="Q673" s="156" t="s">
        <v>3143</v>
      </c>
      <c r="R673" s="156">
        <v>2</v>
      </c>
      <c r="S673" s="171">
        <v>233.88</v>
      </c>
    </row>
    <row r="674" spans="1:19" x14ac:dyDescent="0.25">
      <c r="A674" s="155" t="s">
        <v>109</v>
      </c>
      <c r="B674" s="155" t="s">
        <v>607</v>
      </c>
      <c r="C674" s="155" t="s">
        <v>3144</v>
      </c>
      <c r="D674" s="155" t="s">
        <v>3145</v>
      </c>
      <c r="E674" s="155" t="s">
        <v>641</v>
      </c>
      <c r="F674" s="155">
        <v>500901</v>
      </c>
      <c r="G674" s="155" t="s">
        <v>2262</v>
      </c>
      <c r="H674" s="155">
        <v>1</v>
      </c>
      <c r="I674" s="155" t="s">
        <v>94</v>
      </c>
      <c r="J674" s="155" t="s">
        <v>94</v>
      </c>
      <c r="K674" s="155"/>
      <c r="L674" s="155">
        <v>0</v>
      </c>
      <c r="M674" s="170">
        <v>0</v>
      </c>
      <c r="N674" s="155">
        <v>0</v>
      </c>
      <c r="O674" s="155">
        <v>0</v>
      </c>
      <c r="P674" s="155" t="s">
        <v>3142</v>
      </c>
      <c r="Q674" s="155" t="s">
        <v>3143</v>
      </c>
      <c r="R674" s="155">
        <v>2</v>
      </c>
      <c r="S674" s="170">
        <v>233.88</v>
      </c>
    </row>
    <row r="675" spans="1:19" x14ac:dyDescent="0.25">
      <c r="A675" s="156" t="s">
        <v>109</v>
      </c>
      <c r="B675" s="156" t="s">
        <v>1196</v>
      </c>
      <c r="C675" s="156">
        <v>1111</v>
      </c>
      <c r="D675" s="156" t="s">
        <v>123</v>
      </c>
      <c r="E675" s="156" t="s">
        <v>122</v>
      </c>
      <c r="F675" s="156">
        <v>270101</v>
      </c>
      <c r="G675" s="156" t="s">
        <v>2313</v>
      </c>
      <c r="H675" s="156" t="s">
        <v>1247</v>
      </c>
      <c r="I675" s="156" t="s">
        <v>91</v>
      </c>
      <c r="J675" s="156" t="s">
        <v>91</v>
      </c>
      <c r="K675" s="156" t="s">
        <v>276</v>
      </c>
      <c r="L675" s="156">
        <v>2</v>
      </c>
      <c r="M675" s="171">
        <v>233.88</v>
      </c>
      <c r="N675" s="156">
        <v>0</v>
      </c>
      <c r="O675" s="156">
        <v>2</v>
      </c>
      <c r="P675" s="156"/>
      <c r="Q675" s="156"/>
      <c r="R675" s="156">
        <v>2</v>
      </c>
      <c r="S675" s="171">
        <v>233.88</v>
      </c>
    </row>
    <row r="676" spans="1:19" x14ac:dyDescent="0.25">
      <c r="A676" s="155" t="s">
        <v>109</v>
      </c>
      <c r="B676" s="155" t="s">
        <v>867</v>
      </c>
      <c r="C676" s="155">
        <v>1101</v>
      </c>
      <c r="D676" s="155" t="s">
        <v>90</v>
      </c>
      <c r="E676" s="155" t="s">
        <v>89</v>
      </c>
      <c r="F676" s="155">
        <v>451002</v>
      </c>
      <c r="G676" s="155" t="s">
        <v>2282</v>
      </c>
      <c r="H676" s="155" t="s">
        <v>1247</v>
      </c>
      <c r="I676" s="155" t="s">
        <v>91</v>
      </c>
      <c r="J676" s="155" t="s">
        <v>91</v>
      </c>
      <c r="K676" s="155" t="s">
        <v>276</v>
      </c>
      <c r="L676" s="155">
        <v>2</v>
      </c>
      <c r="M676" s="170">
        <v>233.88</v>
      </c>
      <c r="N676" s="155">
        <v>0</v>
      </c>
      <c r="O676" s="155">
        <v>2</v>
      </c>
      <c r="P676" s="155"/>
      <c r="Q676" s="155"/>
      <c r="R676" s="155">
        <v>2</v>
      </c>
      <c r="S676" s="170">
        <v>233.88</v>
      </c>
    </row>
    <row r="677" spans="1:19" x14ac:dyDescent="0.25">
      <c r="A677" s="156" t="s">
        <v>109</v>
      </c>
      <c r="B677" s="156" t="s">
        <v>270</v>
      </c>
      <c r="C677" s="156">
        <v>1101</v>
      </c>
      <c r="D677" s="156" t="s">
        <v>113</v>
      </c>
      <c r="E677" s="156" t="s">
        <v>178</v>
      </c>
      <c r="F677" s="156">
        <v>420101</v>
      </c>
      <c r="G677" s="156" t="s">
        <v>114</v>
      </c>
      <c r="H677" s="156" t="s">
        <v>1247</v>
      </c>
      <c r="I677" s="156" t="s">
        <v>91</v>
      </c>
      <c r="J677" s="156" t="s">
        <v>91</v>
      </c>
      <c r="K677" s="156" t="s">
        <v>276</v>
      </c>
      <c r="L677" s="156">
        <v>2</v>
      </c>
      <c r="M677" s="171">
        <v>233.88</v>
      </c>
      <c r="N677" s="156">
        <v>0</v>
      </c>
      <c r="O677" s="156">
        <v>2</v>
      </c>
      <c r="P677" s="156"/>
      <c r="Q677" s="156"/>
      <c r="R677" s="156">
        <v>2</v>
      </c>
      <c r="S677" s="171">
        <v>233.88</v>
      </c>
    </row>
    <row r="678" spans="1:19" x14ac:dyDescent="0.25">
      <c r="A678" s="155" t="s">
        <v>109</v>
      </c>
      <c r="B678" s="155" t="s">
        <v>277</v>
      </c>
      <c r="C678" s="155">
        <v>1101</v>
      </c>
      <c r="D678" s="155" t="s">
        <v>141</v>
      </c>
      <c r="E678" s="155" t="s">
        <v>140</v>
      </c>
      <c r="F678" s="155">
        <v>451101</v>
      </c>
      <c r="G678" s="155" t="s">
        <v>2282</v>
      </c>
      <c r="H678" s="155" t="s">
        <v>1247</v>
      </c>
      <c r="I678" s="155" t="s">
        <v>91</v>
      </c>
      <c r="J678" s="155" t="s">
        <v>91</v>
      </c>
      <c r="K678" s="155" t="s">
        <v>276</v>
      </c>
      <c r="L678" s="155">
        <v>2</v>
      </c>
      <c r="M678" s="170">
        <v>233.88</v>
      </c>
      <c r="N678" s="155">
        <v>0</v>
      </c>
      <c r="O678" s="155">
        <v>2</v>
      </c>
      <c r="P678" s="155"/>
      <c r="Q678" s="155"/>
      <c r="R678" s="155">
        <v>2</v>
      </c>
      <c r="S678" s="170">
        <v>233.88</v>
      </c>
    </row>
    <row r="679" spans="1:19" x14ac:dyDescent="0.25">
      <c r="A679" s="156" t="s">
        <v>109</v>
      </c>
      <c r="B679" s="156" t="s">
        <v>503</v>
      </c>
      <c r="C679" s="156">
        <v>2002</v>
      </c>
      <c r="D679" s="156" t="s">
        <v>2950</v>
      </c>
      <c r="E679" s="156" t="s">
        <v>1548</v>
      </c>
      <c r="F679" s="156">
        <v>160905</v>
      </c>
      <c r="G679" s="156" t="s">
        <v>152</v>
      </c>
      <c r="H679" s="156" t="s">
        <v>1247</v>
      </c>
      <c r="I679" s="156" t="s">
        <v>91</v>
      </c>
      <c r="J679" s="156" t="s">
        <v>91</v>
      </c>
      <c r="K679" s="156" t="s">
        <v>276</v>
      </c>
      <c r="L679" s="156">
        <v>2</v>
      </c>
      <c r="M679" s="171">
        <v>233.88</v>
      </c>
      <c r="N679" s="156">
        <v>0</v>
      </c>
      <c r="O679" s="156">
        <v>2</v>
      </c>
      <c r="P679" s="156"/>
      <c r="Q679" s="156"/>
      <c r="R679" s="156">
        <v>2</v>
      </c>
      <c r="S679" s="171">
        <v>233.88</v>
      </c>
    </row>
    <row r="680" spans="1:19" x14ac:dyDescent="0.25">
      <c r="A680" s="155" t="s">
        <v>109</v>
      </c>
      <c r="B680" s="155" t="s">
        <v>1648</v>
      </c>
      <c r="C680" s="155">
        <v>4970</v>
      </c>
      <c r="D680" s="155" t="s">
        <v>3146</v>
      </c>
      <c r="E680" s="155" t="s">
        <v>1809</v>
      </c>
      <c r="F680" s="155">
        <v>520299</v>
      </c>
      <c r="G680" s="155" t="s">
        <v>2299</v>
      </c>
      <c r="H680" s="155" t="s">
        <v>1778</v>
      </c>
      <c r="I680" s="155" t="s">
        <v>91</v>
      </c>
      <c r="J680" s="155" t="s">
        <v>94</v>
      </c>
      <c r="K680" s="155"/>
      <c r="L680" s="155">
        <v>0</v>
      </c>
      <c r="M680" s="170">
        <v>0</v>
      </c>
      <c r="N680" s="155">
        <v>0</v>
      </c>
      <c r="O680" s="155">
        <v>0</v>
      </c>
      <c r="P680" s="155" t="s">
        <v>3042</v>
      </c>
      <c r="Q680" s="155" t="s">
        <v>2569</v>
      </c>
      <c r="R680" s="155">
        <v>2</v>
      </c>
      <c r="S680" s="170">
        <v>233.88</v>
      </c>
    </row>
    <row r="681" spans="1:19" x14ac:dyDescent="0.25">
      <c r="A681" s="156" t="s">
        <v>109</v>
      </c>
      <c r="B681" s="156" t="s">
        <v>1600</v>
      </c>
      <c r="C681" s="156">
        <v>411</v>
      </c>
      <c r="D681" s="156" t="s">
        <v>3147</v>
      </c>
      <c r="E681" s="156" t="s">
        <v>1624</v>
      </c>
      <c r="F681" s="156">
        <v>320108</v>
      </c>
      <c r="G681" s="156" t="s">
        <v>2917</v>
      </c>
      <c r="H681" s="156">
        <v>0</v>
      </c>
      <c r="I681" s="156" t="s">
        <v>94</v>
      </c>
      <c r="J681" s="156" t="s">
        <v>94</v>
      </c>
      <c r="K681" s="156"/>
      <c r="L681" s="156">
        <v>0</v>
      </c>
      <c r="M681" s="171">
        <v>0</v>
      </c>
      <c r="N681" s="156">
        <v>0</v>
      </c>
      <c r="O681" s="156">
        <v>0</v>
      </c>
      <c r="P681" s="156" t="s">
        <v>2918</v>
      </c>
      <c r="Q681" s="156" t="s">
        <v>2919</v>
      </c>
      <c r="R681" s="156">
        <v>2</v>
      </c>
      <c r="S681" s="171">
        <v>233.88</v>
      </c>
    </row>
    <row r="682" spans="1:19" x14ac:dyDescent="0.25">
      <c r="A682" s="155" t="s">
        <v>109</v>
      </c>
      <c r="B682" s="155" t="s">
        <v>1879</v>
      </c>
      <c r="C682" s="155">
        <v>2000</v>
      </c>
      <c r="D682" s="155" t="s">
        <v>3148</v>
      </c>
      <c r="E682" s="155" t="s">
        <v>1887</v>
      </c>
      <c r="F682" s="155">
        <v>110103</v>
      </c>
      <c r="G682" s="155" t="s">
        <v>2387</v>
      </c>
      <c r="H682" s="155" t="s">
        <v>1882</v>
      </c>
      <c r="I682" s="155" t="s">
        <v>91</v>
      </c>
      <c r="J682" s="155" t="s">
        <v>94</v>
      </c>
      <c r="K682" s="155"/>
      <c r="L682" s="155">
        <v>0</v>
      </c>
      <c r="M682" s="170">
        <v>0</v>
      </c>
      <c r="N682" s="155">
        <v>0</v>
      </c>
      <c r="O682" s="155">
        <v>0</v>
      </c>
      <c r="P682" s="155"/>
      <c r="Q682" s="155"/>
      <c r="R682" s="155">
        <v>2</v>
      </c>
      <c r="S682" s="170">
        <v>233.88</v>
      </c>
    </row>
    <row r="683" spans="1:19" x14ac:dyDescent="0.25">
      <c r="A683" s="156" t="s">
        <v>109</v>
      </c>
      <c r="B683" s="156" t="s">
        <v>1879</v>
      </c>
      <c r="C683" s="156">
        <v>2311</v>
      </c>
      <c r="D683" s="156" t="s">
        <v>3149</v>
      </c>
      <c r="E683" s="156" t="s">
        <v>3150</v>
      </c>
      <c r="F683" s="156">
        <v>110103</v>
      </c>
      <c r="G683" s="156" t="s">
        <v>2387</v>
      </c>
      <c r="H683" s="156" t="s">
        <v>1882</v>
      </c>
      <c r="I683" s="156" t="s">
        <v>91</v>
      </c>
      <c r="J683" s="156" t="s">
        <v>94</v>
      </c>
      <c r="K683" s="156"/>
      <c r="L683" s="156">
        <v>0</v>
      </c>
      <c r="M683" s="171">
        <v>0</v>
      </c>
      <c r="N683" s="156">
        <v>0</v>
      </c>
      <c r="O683" s="156">
        <v>0</v>
      </c>
      <c r="P683" s="156"/>
      <c r="Q683" s="156"/>
      <c r="R683" s="156">
        <v>2</v>
      </c>
      <c r="S683" s="171">
        <v>233.88</v>
      </c>
    </row>
    <row r="684" spans="1:19" x14ac:dyDescent="0.25">
      <c r="A684" s="155" t="s">
        <v>109</v>
      </c>
      <c r="B684" s="155" t="s">
        <v>1879</v>
      </c>
      <c r="C684" s="155">
        <v>3400</v>
      </c>
      <c r="D684" s="155" t="s">
        <v>3151</v>
      </c>
      <c r="E684" s="155" t="s">
        <v>1897</v>
      </c>
      <c r="F684" s="155">
        <v>110103</v>
      </c>
      <c r="G684" s="155" t="s">
        <v>2387</v>
      </c>
      <c r="H684" s="155" t="s">
        <v>1882</v>
      </c>
      <c r="I684" s="155" t="s">
        <v>91</v>
      </c>
      <c r="J684" s="155" t="s">
        <v>94</v>
      </c>
      <c r="K684" s="155"/>
      <c r="L684" s="155">
        <v>0</v>
      </c>
      <c r="M684" s="170">
        <v>0</v>
      </c>
      <c r="N684" s="155">
        <v>0</v>
      </c>
      <c r="O684" s="155">
        <v>0</v>
      </c>
      <c r="P684" s="155"/>
      <c r="Q684" s="155"/>
      <c r="R684" s="155">
        <v>2</v>
      </c>
      <c r="S684" s="170">
        <v>233.88</v>
      </c>
    </row>
    <row r="685" spans="1:19" x14ac:dyDescent="0.25">
      <c r="A685" s="156" t="s">
        <v>109</v>
      </c>
      <c r="B685" s="156" t="s">
        <v>726</v>
      </c>
      <c r="C685" s="156">
        <v>4100</v>
      </c>
      <c r="D685" s="156" t="s">
        <v>3152</v>
      </c>
      <c r="E685" s="156" t="s">
        <v>764</v>
      </c>
      <c r="F685" s="156">
        <v>110701</v>
      </c>
      <c r="G685" s="156" t="s">
        <v>2387</v>
      </c>
      <c r="H685" s="156">
        <v>1</v>
      </c>
      <c r="I685" s="156" t="s">
        <v>94</v>
      </c>
      <c r="J685" s="156" t="s">
        <v>94</v>
      </c>
      <c r="K685" s="156"/>
      <c r="L685" s="156">
        <v>0</v>
      </c>
      <c r="M685" s="171">
        <v>0</v>
      </c>
      <c r="N685" s="156">
        <v>0</v>
      </c>
      <c r="O685" s="156">
        <v>0</v>
      </c>
      <c r="P685" s="156" t="s">
        <v>2507</v>
      </c>
      <c r="Q685" s="156" t="s">
        <v>2508</v>
      </c>
      <c r="R685" s="156">
        <v>2</v>
      </c>
      <c r="S685" s="171">
        <v>233.88</v>
      </c>
    </row>
    <row r="686" spans="1:19" x14ac:dyDescent="0.25">
      <c r="A686" s="155" t="s">
        <v>109</v>
      </c>
      <c r="B686" s="155" t="s">
        <v>570</v>
      </c>
      <c r="C686" s="155">
        <v>1100</v>
      </c>
      <c r="D686" s="155" t="s">
        <v>3048</v>
      </c>
      <c r="E686" s="155" t="s">
        <v>573</v>
      </c>
      <c r="F686" s="155">
        <v>500703</v>
      </c>
      <c r="G686" s="155" t="s">
        <v>2262</v>
      </c>
      <c r="H686" s="155" t="s">
        <v>1244</v>
      </c>
      <c r="I686" s="155" t="s">
        <v>91</v>
      </c>
      <c r="J686" s="155" t="s">
        <v>91</v>
      </c>
      <c r="K686" s="155" t="s">
        <v>276</v>
      </c>
      <c r="L686" s="155">
        <v>2</v>
      </c>
      <c r="M686" s="170">
        <v>233.88</v>
      </c>
      <c r="N686" s="155">
        <v>0</v>
      </c>
      <c r="O686" s="155">
        <v>2</v>
      </c>
      <c r="P686" s="155"/>
      <c r="Q686" s="155"/>
      <c r="R686" s="155">
        <v>2</v>
      </c>
      <c r="S686" s="170">
        <v>233.88</v>
      </c>
    </row>
    <row r="687" spans="1:19" x14ac:dyDescent="0.25">
      <c r="A687" s="156" t="s">
        <v>109</v>
      </c>
      <c r="B687" s="156" t="s">
        <v>353</v>
      </c>
      <c r="C687" s="156" t="s">
        <v>630</v>
      </c>
      <c r="D687" s="156" t="s">
        <v>3087</v>
      </c>
      <c r="E687" s="156" t="s">
        <v>632</v>
      </c>
      <c r="F687" s="156">
        <v>260101</v>
      </c>
      <c r="G687" s="156" t="s">
        <v>105</v>
      </c>
      <c r="H687" s="156" t="s">
        <v>563</v>
      </c>
      <c r="I687" s="156" t="s">
        <v>91</v>
      </c>
      <c r="J687" s="156" t="s">
        <v>91</v>
      </c>
      <c r="K687" s="156" t="s">
        <v>276</v>
      </c>
      <c r="L687" s="156">
        <v>2</v>
      </c>
      <c r="M687" s="171">
        <v>233.88</v>
      </c>
      <c r="N687" s="156">
        <v>0</v>
      </c>
      <c r="O687" s="156">
        <v>2</v>
      </c>
      <c r="P687" s="156"/>
      <c r="Q687" s="156"/>
      <c r="R687" s="156">
        <v>2</v>
      </c>
      <c r="S687" s="171">
        <v>233.88</v>
      </c>
    </row>
    <row r="688" spans="1:19" x14ac:dyDescent="0.25">
      <c r="A688" s="155" t="s">
        <v>109</v>
      </c>
      <c r="B688" s="155" t="s">
        <v>1271</v>
      </c>
      <c r="C688" s="155">
        <v>1100</v>
      </c>
      <c r="D688" s="155" t="s">
        <v>2978</v>
      </c>
      <c r="E688" s="155" t="s">
        <v>1273</v>
      </c>
      <c r="F688" s="155">
        <v>231304</v>
      </c>
      <c r="G688" s="155" t="s">
        <v>119</v>
      </c>
      <c r="H688" s="155" t="s">
        <v>1244</v>
      </c>
      <c r="I688" s="155" t="s">
        <v>91</v>
      </c>
      <c r="J688" s="155" t="s">
        <v>91</v>
      </c>
      <c r="K688" s="155" t="s">
        <v>276</v>
      </c>
      <c r="L688" s="155">
        <v>2</v>
      </c>
      <c r="M688" s="170">
        <v>233.88</v>
      </c>
      <c r="N688" s="155">
        <v>0</v>
      </c>
      <c r="O688" s="155">
        <v>2</v>
      </c>
      <c r="P688" s="155"/>
      <c r="Q688" s="155"/>
      <c r="R688" s="155">
        <v>2</v>
      </c>
      <c r="S688" s="170">
        <v>233.88</v>
      </c>
    </row>
    <row r="689" spans="1:19" x14ac:dyDescent="0.25">
      <c r="A689" s="156" t="s">
        <v>109</v>
      </c>
      <c r="B689" s="156" t="s">
        <v>347</v>
      </c>
      <c r="C689" s="156">
        <v>1102</v>
      </c>
      <c r="D689" s="156" t="s">
        <v>2563</v>
      </c>
      <c r="E689" s="156" t="s">
        <v>421</v>
      </c>
      <c r="F689" s="156">
        <v>231301</v>
      </c>
      <c r="G689" s="156" t="s">
        <v>119</v>
      </c>
      <c r="H689" s="156" t="s">
        <v>1244</v>
      </c>
      <c r="I689" s="156" t="s">
        <v>91</v>
      </c>
      <c r="J689" s="156" t="s">
        <v>91</v>
      </c>
      <c r="K689" s="156" t="s">
        <v>276</v>
      </c>
      <c r="L689" s="156">
        <v>2</v>
      </c>
      <c r="M689" s="171">
        <v>233.88</v>
      </c>
      <c r="N689" s="156">
        <v>0</v>
      </c>
      <c r="O689" s="156">
        <v>2</v>
      </c>
      <c r="P689" s="156"/>
      <c r="Q689" s="156"/>
      <c r="R689" s="156">
        <v>2</v>
      </c>
      <c r="S689" s="171">
        <v>233.88</v>
      </c>
    </row>
    <row r="690" spans="1:19" x14ac:dyDescent="0.25">
      <c r="A690" s="155" t="s">
        <v>109</v>
      </c>
      <c r="B690" s="155" t="s">
        <v>1271</v>
      </c>
      <c r="C690" s="155">
        <v>1100</v>
      </c>
      <c r="D690" s="155" t="s">
        <v>2978</v>
      </c>
      <c r="E690" s="155" t="s">
        <v>1273</v>
      </c>
      <c r="F690" s="155">
        <v>231304</v>
      </c>
      <c r="G690" s="155" t="s">
        <v>119</v>
      </c>
      <c r="H690" s="155" t="s">
        <v>1251</v>
      </c>
      <c r="I690" s="155" t="s">
        <v>91</v>
      </c>
      <c r="J690" s="155" t="s">
        <v>91</v>
      </c>
      <c r="K690" s="155" t="s">
        <v>276</v>
      </c>
      <c r="L690" s="155">
        <v>2</v>
      </c>
      <c r="M690" s="170">
        <v>233.88</v>
      </c>
      <c r="N690" s="155">
        <v>0</v>
      </c>
      <c r="O690" s="155">
        <v>2</v>
      </c>
      <c r="P690" s="155"/>
      <c r="Q690" s="155"/>
      <c r="R690" s="155">
        <v>2</v>
      </c>
      <c r="S690" s="170">
        <v>233.88</v>
      </c>
    </row>
    <row r="691" spans="1:19" x14ac:dyDescent="0.25">
      <c r="A691" s="156" t="s">
        <v>109</v>
      </c>
      <c r="B691" s="156" t="s">
        <v>347</v>
      </c>
      <c r="C691" s="156">
        <v>1102</v>
      </c>
      <c r="D691" s="156" t="s">
        <v>2563</v>
      </c>
      <c r="E691" s="156" t="s">
        <v>421</v>
      </c>
      <c r="F691" s="156">
        <v>231301</v>
      </c>
      <c r="G691" s="156" t="s">
        <v>119</v>
      </c>
      <c r="H691" s="156" t="s">
        <v>1278</v>
      </c>
      <c r="I691" s="156" t="s">
        <v>91</v>
      </c>
      <c r="J691" s="156" t="s">
        <v>91</v>
      </c>
      <c r="K691" s="156" t="s">
        <v>276</v>
      </c>
      <c r="L691" s="156">
        <v>2</v>
      </c>
      <c r="M691" s="171">
        <v>233.88</v>
      </c>
      <c r="N691" s="156">
        <v>0</v>
      </c>
      <c r="O691" s="156">
        <v>2</v>
      </c>
      <c r="P691" s="156"/>
      <c r="Q691" s="156"/>
      <c r="R691" s="156">
        <v>2</v>
      </c>
      <c r="S691" s="171">
        <v>233.88</v>
      </c>
    </row>
    <row r="692" spans="1:19" x14ac:dyDescent="0.25">
      <c r="A692" s="155" t="s">
        <v>109</v>
      </c>
      <c r="B692" s="155" t="s">
        <v>347</v>
      </c>
      <c r="C692" s="155">
        <v>2111</v>
      </c>
      <c r="D692" s="155" t="s">
        <v>118</v>
      </c>
      <c r="E692" s="155" t="s">
        <v>117</v>
      </c>
      <c r="F692" s="155">
        <v>230101</v>
      </c>
      <c r="G692" s="155" t="s">
        <v>119</v>
      </c>
      <c r="H692" s="155" t="s">
        <v>1259</v>
      </c>
      <c r="I692" s="155" t="s">
        <v>91</v>
      </c>
      <c r="J692" s="155" t="s">
        <v>91</v>
      </c>
      <c r="K692" s="155" t="s">
        <v>276</v>
      </c>
      <c r="L692" s="155">
        <v>2</v>
      </c>
      <c r="M692" s="170">
        <v>233.88</v>
      </c>
      <c r="N692" s="155">
        <v>0</v>
      </c>
      <c r="O692" s="155">
        <v>2</v>
      </c>
      <c r="P692" s="155"/>
      <c r="Q692" s="155"/>
      <c r="R692" s="155">
        <v>2</v>
      </c>
      <c r="S692" s="170">
        <v>233.88</v>
      </c>
    </row>
    <row r="693" spans="1:19" x14ac:dyDescent="0.25">
      <c r="A693" s="156" t="s">
        <v>109</v>
      </c>
      <c r="B693" s="156" t="s">
        <v>620</v>
      </c>
      <c r="C693" s="156">
        <v>2202</v>
      </c>
      <c r="D693" s="156" t="s">
        <v>2835</v>
      </c>
      <c r="E693" s="156" t="s">
        <v>623</v>
      </c>
      <c r="F693" s="156">
        <v>30104</v>
      </c>
      <c r="G693" s="156" t="s">
        <v>2330</v>
      </c>
      <c r="H693" s="156" t="s">
        <v>1251</v>
      </c>
      <c r="I693" s="156" t="s">
        <v>91</v>
      </c>
      <c r="J693" s="156" t="s">
        <v>91</v>
      </c>
      <c r="K693" s="156" t="s">
        <v>276</v>
      </c>
      <c r="L693" s="156">
        <v>2</v>
      </c>
      <c r="M693" s="171">
        <v>233.88</v>
      </c>
      <c r="N693" s="156">
        <v>0</v>
      </c>
      <c r="O693" s="156">
        <v>2</v>
      </c>
      <c r="P693" s="156"/>
      <c r="Q693" s="156"/>
      <c r="R693" s="156">
        <v>2</v>
      </c>
      <c r="S693" s="171">
        <v>233.88</v>
      </c>
    </row>
    <row r="694" spans="1:19" x14ac:dyDescent="0.25">
      <c r="A694" s="155" t="s">
        <v>109</v>
      </c>
      <c r="B694" s="155" t="s">
        <v>863</v>
      </c>
      <c r="C694" s="155">
        <v>1111</v>
      </c>
      <c r="D694" s="155" t="s">
        <v>175</v>
      </c>
      <c r="E694" s="155" t="s">
        <v>1044</v>
      </c>
      <c r="F694" s="155">
        <v>540101</v>
      </c>
      <c r="G694" s="155" t="s">
        <v>176</v>
      </c>
      <c r="H694" s="155" t="s">
        <v>1244</v>
      </c>
      <c r="I694" s="155" t="s">
        <v>91</v>
      </c>
      <c r="J694" s="155" t="s">
        <v>91</v>
      </c>
      <c r="K694" s="155" t="s">
        <v>276</v>
      </c>
      <c r="L694" s="155">
        <v>2</v>
      </c>
      <c r="M694" s="170">
        <v>233.88</v>
      </c>
      <c r="N694" s="155">
        <v>0</v>
      </c>
      <c r="O694" s="155">
        <v>2</v>
      </c>
      <c r="P694" s="155"/>
      <c r="Q694" s="155"/>
      <c r="R694" s="155">
        <v>2</v>
      </c>
      <c r="S694" s="170">
        <v>233.88</v>
      </c>
    </row>
    <row r="695" spans="1:19" x14ac:dyDescent="0.25">
      <c r="A695" s="156" t="s">
        <v>109</v>
      </c>
      <c r="B695" s="156" t="s">
        <v>863</v>
      </c>
      <c r="C695" s="156">
        <v>1111</v>
      </c>
      <c r="D695" s="156" t="s">
        <v>175</v>
      </c>
      <c r="E695" s="156" t="s">
        <v>1044</v>
      </c>
      <c r="F695" s="156">
        <v>540101</v>
      </c>
      <c r="G695" s="156" t="s">
        <v>176</v>
      </c>
      <c r="H695" s="156" t="s">
        <v>1259</v>
      </c>
      <c r="I695" s="156" t="s">
        <v>91</v>
      </c>
      <c r="J695" s="156" t="s">
        <v>91</v>
      </c>
      <c r="K695" s="156" t="s">
        <v>276</v>
      </c>
      <c r="L695" s="156">
        <v>2</v>
      </c>
      <c r="M695" s="171">
        <v>233.88</v>
      </c>
      <c r="N695" s="156">
        <v>0</v>
      </c>
      <c r="O695" s="156">
        <v>2</v>
      </c>
      <c r="P695" s="156"/>
      <c r="Q695" s="156"/>
      <c r="R695" s="156">
        <v>2</v>
      </c>
      <c r="S695" s="171">
        <v>233.88</v>
      </c>
    </row>
    <row r="696" spans="1:19" x14ac:dyDescent="0.25">
      <c r="A696" s="155" t="s">
        <v>109</v>
      </c>
      <c r="B696" s="155" t="s">
        <v>863</v>
      </c>
      <c r="C696" s="155">
        <v>2111</v>
      </c>
      <c r="D696" s="155" t="s">
        <v>215</v>
      </c>
      <c r="E696" s="155" t="s">
        <v>898</v>
      </c>
      <c r="F696" s="155">
        <v>540102</v>
      </c>
      <c r="G696" s="155" t="s">
        <v>176</v>
      </c>
      <c r="H696" s="155" t="s">
        <v>1302</v>
      </c>
      <c r="I696" s="155" t="s">
        <v>91</v>
      </c>
      <c r="J696" s="155" t="s">
        <v>91</v>
      </c>
      <c r="K696" s="155" t="s">
        <v>276</v>
      </c>
      <c r="L696" s="155">
        <v>2</v>
      </c>
      <c r="M696" s="170">
        <v>233.88</v>
      </c>
      <c r="N696" s="155">
        <v>0</v>
      </c>
      <c r="O696" s="155">
        <v>2</v>
      </c>
      <c r="P696" s="155"/>
      <c r="Q696" s="155"/>
      <c r="R696" s="155">
        <v>2</v>
      </c>
      <c r="S696" s="170">
        <v>233.88</v>
      </c>
    </row>
    <row r="697" spans="1:19" x14ac:dyDescent="0.25">
      <c r="A697" s="156" t="s">
        <v>109</v>
      </c>
      <c r="B697" s="156" t="s">
        <v>1196</v>
      </c>
      <c r="C697" s="156">
        <v>1111</v>
      </c>
      <c r="D697" s="156" t="s">
        <v>123</v>
      </c>
      <c r="E697" s="156" t="s">
        <v>122</v>
      </c>
      <c r="F697" s="156">
        <v>270101</v>
      </c>
      <c r="G697" s="156" t="s">
        <v>2313</v>
      </c>
      <c r="H697" s="156" t="s">
        <v>563</v>
      </c>
      <c r="I697" s="156" t="s">
        <v>91</v>
      </c>
      <c r="J697" s="156" t="s">
        <v>91</v>
      </c>
      <c r="K697" s="156" t="s">
        <v>276</v>
      </c>
      <c r="L697" s="156">
        <v>2</v>
      </c>
      <c r="M697" s="171">
        <v>233.88</v>
      </c>
      <c r="N697" s="156">
        <v>0</v>
      </c>
      <c r="O697" s="156">
        <v>2</v>
      </c>
      <c r="P697" s="156"/>
      <c r="Q697" s="156"/>
      <c r="R697" s="156">
        <v>2</v>
      </c>
      <c r="S697" s="171">
        <v>233.88</v>
      </c>
    </row>
    <row r="698" spans="1:19" x14ac:dyDescent="0.25">
      <c r="A698" s="155" t="s">
        <v>109</v>
      </c>
      <c r="B698" s="155" t="s">
        <v>1196</v>
      </c>
      <c r="C698" s="155">
        <v>1101</v>
      </c>
      <c r="D698" s="155" t="s">
        <v>185</v>
      </c>
      <c r="E698" s="155" t="s">
        <v>1453</v>
      </c>
      <c r="F698" s="155">
        <v>270101</v>
      </c>
      <c r="G698" s="155" t="s">
        <v>2313</v>
      </c>
      <c r="H698" s="155" t="s">
        <v>1251</v>
      </c>
      <c r="I698" s="155" t="s">
        <v>91</v>
      </c>
      <c r="J698" s="155" t="s">
        <v>91</v>
      </c>
      <c r="K698" s="155" t="s">
        <v>276</v>
      </c>
      <c r="L698" s="155">
        <v>2</v>
      </c>
      <c r="M698" s="170">
        <v>233.88</v>
      </c>
      <c r="N698" s="155">
        <v>0</v>
      </c>
      <c r="O698" s="155">
        <v>2</v>
      </c>
      <c r="P698" s="155"/>
      <c r="Q698" s="155"/>
      <c r="R698" s="155">
        <v>2</v>
      </c>
      <c r="S698" s="170">
        <v>233.88</v>
      </c>
    </row>
    <row r="699" spans="1:19" x14ac:dyDescent="0.25">
      <c r="A699" s="156" t="s">
        <v>109</v>
      </c>
      <c r="B699" s="156" t="s">
        <v>1196</v>
      </c>
      <c r="C699" s="156">
        <v>1111</v>
      </c>
      <c r="D699" s="156" t="s">
        <v>123</v>
      </c>
      <c r="E699" s="156" t="s">
        <v>122</v>
      </c>
      <c r="F699" s="156">
        <v>270101</v>
      </c>
      <c r="G699" s="156" t="s">
        <v>2313</v>
      </c>
      <c r="H699" s="156" t="s">
        <v>1259</v>
      </c>
      <c r="I699" s="156" t="s">
        <v>91</v>
      </c>
      <c r="J699" s="156" t="s">
        <v>91</v>
      </c>
      <c r="K699" s="156" t="s">
        <v>276</v>
      </c>
      <c r="L699" s="156">
        <v>2</v>
      </c>
      <c r="M699" s="171">
        <v>233.88</v>
      </c>
      <c r="N699" s="156">
        <v>0</v>
      </c>
      <c r="O699" s="156">
        <v>2</v>
      </c>
      <c r="P699" s="156"/>
      <c r="Q699" s="156"/>
      <c r="R699" s="156">
        <v>2</v>
      </c>
      <c r="S699" s="171">
        <v>233.88</v>
      </c>
    </row>
    <row r="700" spans="1:19" x14ac:dyDescent="0.25">
      <c r="A700" s="155" t="s">
        <v>109</v>
      </c>
      <c r="B700" s="155" t="s">
        <v>1196</v>
      </c>
      <c r="C700" s="155">
        <v>1111</v>
      </c>
      <c r="D700" s="155" t="s">
        <v>123</v>
      </c>
      <c r="E700" s="155" t="s">
        <v>122</v>
      </c>
      <c r="F700" s="155">
        <v>270101</v>
      </c>
      <c r="G700" s="155" t="s">
        <v>2313</v>
      </c>
      <c r="H700" s="155" t="s">
        <v>1278</v>
      </c>
      <c r="I700" s="155" t="s">
        <v>91</v>
      </c>
      <c r="J700" s="155" t="s">
        <v>91</v>
      </c>
      <c r="K700" s="155" t="s">
        <v>276</v>
      </c>
      <c r="L700" s="155">
        <v>2</v>
      </c>
      <c r="M700" s="170">
        <v>233.88</v>
      </c>
      <c r="N700" s="155">
        <v>0</v>
      </c>
      <c r="O700" s="155">
        <v>2</v>
      </c>
      <c r="P700" s="155"/>
      <c r="Q700" s="155"/>
      <c r="R700" s="155">
        <v>2</v>
      </c>
      <c r="S700" s="170">
        <v>233.88</v>
      </c>
    </row>
    <row r="701" spans="1:19" x14ac:dyDescent="0.25">
      <c r="A701" s="156" t="s">
        <v>109</v>
      </c>
      <c r="B701" s="156" t="s">
        <v>1196</v>
      </c>
      <c r="C701" s="156">
        <v>1501</v>
      </c>
      <c r="D701" s="156" t="s">
        <v>3040</v>
      </c>
      <c r="E701" s="156" t="s">
        <v>1501</v>
      </c>
      <c r="F701" s="156">
        <v>270101</v>
      </c>
      <c r="G701" s="156" t="s">
        <v>2313</v>
      </c>
      <c r="H701" s="156" t="s">
        <v>563</v>
      </c>
      <c r="I701" s="156" t="s">
        <v>91</v>
      </c>
      <c r="J701" s="156" t="s">
        <v>91</v>
      </c>
      <c r="K701" s="156" t="s">
        <v>276</v>
      </c>
      <c r="L701" s="156">
        <v>2</v>
      </c>
      <c r="M701" s="171">
        <v>233.88</v>
      </c>
      <c r="N701" s="156">
        <v>0</v>
      </c>
      <c r="O701" s="156">
        <v>2</v>
      </c>
      <c r="P701" s="156"/>
      <c r="Q701" s="156"/>
      <c r="R701" s="156">
        <v>2</v>
      </c>
      <c r="S701" s="171">
        <v>233.88</v>
      </c>
    </row>
    <row r="702" spans="1:19" x14ac:dyDescent="0.25">
      <c r="A702" s="155" t="s">
        <v>109</v>
      </c>
      <c r="B702" s="155" t="s">
        <v>867</v>
      </c>
      <c r="C702" s="155">
        <v>1101</v>
      </c>
      <c r="D702" s="155" t="s">
        <v>90</v>
      </c>
      <c r="E702" s="155" t="s">
        <v>89</v>
      </c>
      <c r="F702" s="155">
        <v>451002</v>
      </c>
      <c r="G702" s="155" t="s">
        <v>2282</v>
      </c>
      <c r="H702" s="155" t="s">
        <v>2097</v>
      </c>
      <c r="I702" s="155" t="s">
        <v>91</v>
      </c>
      <c r="J702" s="155" t="s">
        <v>91</v>
      </c>
      <c r="K702" s="155" t="s">
        <v>276</v>
      </c>
      <c r="L702" s="155">
        <v>2</v>
      </c>
      <c r="M702" s="170">
        <v>233.88</v>
      </c>
      <c r="N702" s="155">
        <v>0</v>
      </c>
      <c r="O702" s="155">
        <v>2</v>
      </c>
      <c r="P702" s="155"/>
      <c r="Q702" s="155"/>
      <c r="R702" s="155">
        <v>2</v>
      </c>
      <c r="S702" s="170">
        <v>233.88</v>
      </c>
    </row>
    <row r="703" spans="1:19" x14ac:dyDescent="0.25">
      <c r="A703" s="156" t="s">
        <v>109</v>
      </c>
      <c r="B703" s="156" t="s">
        <v>270</v>
      </c>
      <c r="C703" s="156">
        <v>1101</v>
      </c>
      <c r="D703" s="156" t="s">
        <v>113</v>
      </c>
      <c r="E703" s="156" t="s">
        <v>178</v>
      </c>
      <c r="F703" s="156">
        <v>420101</v>
      </c>
      <c r="G703" s="156" t="s">
        <v>114</v>
      </c>
      <c r="H703" s="156" t="s">
        <v>1302</v>
      </c>
      <c r="I703" s="156" t="s">
        <v>91</v>
      </c>
      <c r="J703" s="156" t="s">
        <v>91</v>
      </c>
      <c r="K703" s="156" t="s">
        <v>276</v>
      </c>
      <c r="L703" s="156">
        <v>2</v>
      </c>
      <c r="M703" s="171">
        <v>233.88</v>
      </c>
      <c r="N703" s="156">
        <v>0</v>
      </c>
      <c r="O703" s="156">
        <v>2</v>
      </c>
      <c r="P703" s="156"/>
      <c r="Q703" s="156"/>
      <c r="R703" s="156">
        <v>2</v>
      </c>
      <c r="S703" s="171">
        <v>233.88</v>
      </c>
    </row>
    <row r="704" spans="1:19" x14ac:dyDescent="0.25">
      <c r="A704" s="155" t="s">
        <v>109</v>
      </c>
      <c r="B704" s="155" t="s">
        <v>867</v>
      </c>
      <c r="C704" s="155">
        <v>1101</v>
      </c>
      <c r="D704" s="155" t="s">
        <v>90</v>
      </c>
      <c r="E704" s="155" t="s">
        <v>89</v>
      </c>
      <c r="F704" s="155">
        <v>451002</v>
      </c>
      <c r="G704" s="155" t="s">
        <v>2282</v>
      </c>
      <c r="H704" s="155" t="s">
        <v>1286</v>
      </c>
      <c r="I704" s="155" t="s">
        <v>91</v>
      </c>
      <c r="J704" s="155" t="s">
        <v>91</v>
      </c>
      <c r="K704" s="155" t="s">
        <v>276</v>
      </c>
      <c r="L704" s="155">
        <v>2</v>
      </c>
      <c r="M704" s="170">
        <v>233.88</v>
      </c>
      <c r="N704" s="155">
        <v>0</v>
      </c>
      <c r="O704" s="155">
        <v>2</v>
      </c>
      <c r="P704" s="155"/>
      <c r="Q704" s="155"/>
      <c r="R704" s="155">
        <v>2</v>
      </c>
      <c r="S704" s="170">
        <v>233.88</v>
      </c>
    </row>
    <row r="705" spans="1:19" x14ac:dyDescent="0.25">
      <c r="A705" s="156" t="s">
        <v>109</v>
      </c>
      <c r="B705" s="156" t="s">
        <v>270</v>
      </c>
      <c r="C705" s="156">
        <v>1101</v>
      </c>
      <c r="D705" s="156" t="s">
        <v>113</v>
      </c>
      <c r="E705" s="156" t="s">
        <v>178</v>
      </c>
      <c r="F705" s="156">
        <v>420101</v>
      </c>
      <c r="G705" s="156" t="s">
        <v>114</v>
      </c>
      <c r="H705" s="156" t="s">
        <v>563</v>
      </c>
      <c r="I705" s="156" t="s">
        <v>91</v>
      </c>
      <c r="J705" s="156" t="s">
        <v>91</v>
      </c>
      <c r="K705" s="156" t="s">
        <v>276</v>
      </c>
      <c r="L705" s="156">
        <v>2</v>
      </c>
      <c r="M705" s="171">
        <v>233.88</v>
      </c>
      <c r="N705" s="156">
        <v>0</v>
      </c>
      <c r="O705" s="156">
        <v>2</v>
      </c>
      <c r="P705" s="156"/>
      <c r="Q705" s="156"/>
      <c r="R705" s="156">
        <v>2</v>
      </c>
      <c r="S705" s="171">
        <v>233.88</v>
      </c>
    </row>
    <row r="706" spans="1:19" x14ac:dyDescent="0.25">
      <c r="A706" s="155" t="s">
        <v>109</v>
      </c>
      <c r="B706" s="155" t="s">
        <v>277</v>
      </c>
      <c r="C706" s="155">
        <v>1101</v>
      </c>
      <c r="D706" s="155" t="s">
        <v>141</v>
      </c>
      <c r="E706" s="155" t="s">
        <v>140</v>
      </c>
      <c r="F706" s="155">
        <v>451101</v>
      </c>
      <c r="G706" s="155" t="s">
        <v>2282</v>
      </c>
      <c r="H706" s="155" t="s">
        <v>1259</v>
      </c>
      <c r="I706" s="155" t="s">
        <v>91</v>
      </c>
      <c r="J706" s="155" t="s">
        <v>91</v>
      </c>
      <c r="K706" s="155" t="s">
        <v>276</v>
      </c>
      <c r="L706" s="155">
        <v>2</v>
      </c>
      <c r="M706" s="170">
        <v>233.88</v>
      </c>
      <c r="N706" s="155">
        <v>0</v>
      </c>
      <c r="O706" s="155">
        <v>2</v>
      </c>
      <c r="P706" s="155"/>
      <c r="Q706" s="155"/>
      <c r="R706" s="155">
        <v>2</v>
      </c>
      <c r="S706" s="170">
        <v>233.88</v>
      </c>
    </row>
    <row r="707" spans="1:19" x14ac:dyDescent="0.25">
      <c r="A707" s="156" t="s">
        <v>109</v>
      </c>
      <c r="B707" s="156" t="s">
        <v>607</v>
      </c>
      <c r="C707" s="156">
        <v>1100</v>
      </c>
      <c r="D707" s="156" t="s">
        <v>162</v>
      </c>
      <c r="E707" s="156" t="s">
        <v>153</v>
      </c>
      <c r="F707" s="156">
        <v>500901</v>
      </c>
      <c r="G707" s="156" t="s">
        <v>2262</v>
      </c>
      <c r="H707" s="156" t="s">
        <v>1259</v>
      </c>
      <c r="I707" s="156" t="s">
        <v>91</v>
      </c>
      <c r="J707" s="156" t="s">
        <v>91</v>
      </c>
      <c r="K707" s="156" t="s">
        <v>276</v>
      </c>
      <c r="L707" s="156">
        <v>2</v>
      </c>
      <c r="M707" s="171">
        <v>233.88</v>
      </c>
      <c r="N707" s="156">
        <v>0</v>
      </c>
      <c r="O707" s="156">
        <v>2</v>
      </c>
      <c r="P707" s="156"/>
      <c r="Q707" s="156"/>
      <c r="R707" s="156">
        <v>2</v>
      </c>
      <c r="S707" s="171">
        <v>233.88</v>
      </c>
    </row>
    <row r="708" spans="1:19" x14ac:dyDescent="0.25">
      <c r="A708" s="155" t="s">
        <v>109</v>
      </c>
      <c r="B708" s="155" t="s">
        <v>503</v>
      </c>
      <c r="C708" s="155">
        <v>2002</v>
      </c>
      <c r="D708" s="155" t="s">
        <v>2950</v>
      </c>
      <c r="E708" s="155" t="s">
        <v>1548</v>
      </c>
      <c r="F708" s="155">
        <v>160905</v>
      </c>
      <c r="G708" s="155" t="s">
        <v>152</v>
      </c>
      <c r="H708" s="155" t="s">
        <v>1942</v>
      </c>
      <c r="I708" s="155" t="s">
        <v>91</v>
      </c>
      <c r="J708" s="155" t="s">
        <v>91</v>
      </c>
      <c r="K708" s="155" t="s">
        <v>276</v>
      </c>
      <c r="L708" s="155">
        <v>2</v>
      </c>
      <c r="M708" s="170">
        <v>233.88</v>
      </c>
      <c r="N708" s="155">
        <v>0</v>
      </c>
      <c r="O708" s="155">
        <v>2</v>
      </c>
      <c r="P708" s="155"/>
      <c r="Q708" s="155"/>
      <c r="R708" s="155">
        <v>2</v>
      </c>
      <c r="S708" s="170">
        <v>233.88</v>
      </c>
    </row>
    <row r="709" spans="1:19" x14ac:dyDescent="0.25">
      <c r="A709" s="156" t="s">
        <v>109</v>
      </c>
      <c r="B709" s="156" t="s">
        <v>1196</v>
      </c>
      <c r="C709" s="156">
        <v>1101</v>
      </c>
      <c r="D709" s="156" t="s">
        <v>185</v>
      </c>
      <c r="E709" s="156" t="s">
        <v>1453</v>
      </c>
      <c r="F709" s="156">
        <v>270101</v>
      </c>
      <c r="G709" s="156" t="s">
        <v>2313</v>
      </c>
      <c r="H709" s="156" t="s">
        <v>2033</v>
      </c>
      <c r="I709" s="156" t="s">
        <v>91</v>
      </c>
      <c r="J709" s="156" t="s">
        <v>91</v>
      </c>
      <c r="K709" s="156" t="s">
        <v>276</v>
      </c>
      <c r="L709" s="156">
        <v>2</v>
      </c>
      <c r="M709" s="171">
        <v>233.88</v>
      </c>
      <c r="N709" s="156">
        <v>0</v>
      </c>
      <c r="O709" s="156">
        <v>2</v>
      </c>
      <c r="P709" s="156"/>
      <c r="Q709" s="156"/>
      <c r="R709" s="156">
        <v>2</v>
      </c>
      <c r="S709" s="171">
        <v>233.88</v>
      </c>
    </row>
    <row r="710" spans="1:19" x14ac:dyDescent="0.25">
      <c r="A710" s="155" t="s">
        <v>109</v>
      </c>
      <c r="B710" s="155" t="s">
        <v>347</v>
      </c>
      <c r="C710" s="155">
        <v>2111</v>
      </c>
      <c r="D710" s="155" t="s">
        <v>118</v>
      </c>
      <c r="E710" s="155" t="s">
        <v>117</v>
      </c>
      <c r="F710" s="155">
        <v>230101</v>
      </c>
      <c r="G710" s="155" t="s">
        <v>119</v>
      </c>
      <c r="H710" s="155" t="s">
        <v>1996</v>
      </c>
      <c r="I710" s="155" t="s">
        <v>91</v>
      </c>
      <c r="J710" s="155" t="s">
        <v>91</v>
      </c>
      <c r="K710" s="155" t="s">
        <v>276</v>
      </c>
      <c r="L710" s="155">
        <v>2</v>
      </c>
      <c r="M710" s="170">
        <v>233.88</v>
      </c>
      <c r="N710" s="155">
        <v>0</v>
      </c>
      <c r="O710" s="155">
        <v>2</v>
      </c>
      <c r="P710" s="155"/>
      <c r="Q710" s="155"/>
      <c r="R710" s="155">
        <v>2</v>
      </c>
      <c r="S710" s="170">
        <v>233.88</v>
      </c>
    </row>
    <row r="711" spans="1:19" x14ac:dyDescent="0.25">
      <c r="A711" s="156" t="s">
        <v>109</v>
      </c>
      <c r="B711" s="156" t="s">
        <v>867</v>
      </c>
      <c r="C711" s="156">
        <v>1101</v>
      </c>
      <c r="D711" s="156" t="s">
        <v>90</v>
      </c>
      <c r="E711" s="156" t="s">
        <v>89</v>
      </c>
      <c r="F711" s="156">
        <v>451002</v>
      </c>
      <c r="G711" s="156" t="s">
        <v>2282</v>
      </c>
      <c r="H711" s="156" t="s">
        <v>2010</v>
      </c>
      <c r="I711" s="156" t="s">
        <v>91</v>
      </c>
      <c r="J711" s="156" t="s">
        <v>91</v>
      </c>
      <c r="K711" s="156" t="s">
        <v>276</v>
      </c>
      <c r="L711" s="156">
        <v>2</v>
      </c>
      <c r="M711" s="171">
        <v>233.88</v>
      </c>
      <c r="N711" s="156">
        <v>0</v>
      </c>
      <c r="O711" s="156">
        <v>2</v>
      </c>
      <c r="P711" s="156"/>
      <c r="Q711" s="156"/>
      <c r="R711" s="156">
        <v>2</v>
      </c>
      <c r="S711" s="171">
        <v>233.88</v>
      </c>
    </row>
    <row r="712" spans="1:19" x14ac:dyDescent="0.25">
      <c r="A712" s="155" t="s">
        <v>109</v>
      </c>
      <c r="B712" s="155" t="s">
        <v>1337</v>
      </c>
      <c r="C712" s="155">
        <v>4076</v>
      </c>
      <c r="D712" s="155" t="s">
        <v>3153</v>
      </c>
      <c r="E712" s="155" t="s">
        <v>1383</v>
      </c>
      <c r="F712" s="155">
        <v>500702</v>
      </c>
      <c r="G712" s="155" t="s">
        <v>2262</v>
      </c>
      <c r="H712" s="155">
        <v>1</v>
      </c>
      <c r="I712" s="155" t="s">
        <v>94</v>
      </c>
      <c r="J712" s="155" t="s">
        <v>94</v>
      </c>
      <c r="K712" s="155"/>
      <c r="L712" s="155">
        <v>0</v>
      </c>
      <c r="M712" s="170">
        <v>0</v>
      </c>
      <c r="N712" s="155">
        <v>0</v>
      </c>
      <c r="O712" s="155">
        <v>0</v>
      </c>
      <c r="P712" s="155" t="s">
        <v>2347</v>
      </c>
      <c r="Q712" s="155" t="s">
        <v>2348</v>
      </c>
      <c r="R712" s="155">
        <v>2</v>
      </c>
      <c r="S712" s="170">
        <v>233.88</v>
      </c>
    </row>
    <row r="713" spans="1:19" x14ac:dyDescent="0.25">
      <c r="A713" s="156" t="s">
        <v>109</v>
      </c>
      <c r="B713" s="156" t="s">
        <v>663</v>
      </c>
      <c r="C713" s="156" t="s">
        <v>1515</v>
      </c>
      <c r="D713" s="156" t="s">
        <v>192</v>
      </c>
      <c r="E713" s="156" t="s">
        <v>1517</v>
      </c>
      <c r="F713" s="156">
        <v>400801</v>
      </c>
      <c r="G713" s="156" t="s">
        <v>2400</v>
      </c>
      <c r="H713" s="156" t="s">
        <v>1244</v>
      </c>
      <c r="I713" s="156" t="s">
        <v>91</v>
      </c>
      <c r="J713" s="156" t="s">
        <v>91</v>
      </c>
      <c r="K713" s="156" t="s">
        <v>276</v>
      </c>
      <c r="L713" s="156">
        <v>2</v>
      </c>
      <c r="M713" s="171">
        <v>233.88</v>
      </c>
      <c r="N713" s="156">
        <v>0</v>
      </c>
      <c r="O713" s="156">
        <v>2</v>
      </c>
      <c r="P713" s="156"/>
      <c r="Q713" s="156"/>
      <c r="R713" s="156">
        <v>2</v>
      </c>
      <c r="S713" s="171">
        <v>233.88</v>
      </c>
    </row>
    <row r="714" spans="1:19" x14ac:dyDescent="0.25">
      <c r="A714" s="155" t="s">
        <v>109</v>
      </c>
      <c r="B714" s="155" t="s">
        <v>607</v>
      </c>
      <c r="C714" s="155">
        <v>1100</v>
      </c>
      <c r="D714" s="155" t="s">
        <v>162</v>
      </c>
      <c r="E714" s="155" t="s">
        <v>153</v>
      </c>
      <c r="F714" s="155">
        <v>500901</v>
      </c>
      <c r="G714" s="155" t="s">
        <v>2262</v>
      </c>
      <c r="H714" s="155" t="s">
        <v>2018</v>
      </c>
      <c r="I714" s="155" t="s">
        <v>91</v>
      </c>
      <c r="J714" s="155" t="s">
        <v>91</v>
      </c>
      <c r="K714" s="155" t="s">
        <v>276</v>
      </c>
      <c r="L714" s="155">
        <v>2</v>
      </c>
      <c r="M714" s="170">
        <v>233.88</v>
      </c>
      <c r="N714" s="155">
        <v>0</v>
      </c>
      <c r="O714" s="155">
        <v>2</v>
      </c>
      <c r="P714" s="155"/>
      <c r="Q714" s="155"/>
      <c r="R714" s="155">
        <v>2</v>
      </c>
      <c r="S714" s="170">
        <v>233.88</v>
      </c>
    </row>
    <row r="715" spans="1:19" x14ac:dyDescent="0.25">
      <c r="A715" s="156" t="s">
        <v>109</v>
      </c>
      <c r="B715" s="156" t="s">
        <v>863</v>
      </c>
      <c r="C715" s="156">
        <v>1111</v>
      </c>
      <c r="D715" s="156" t="s">
        <v>175</v>
      </c>
      <c r="E715" s="156" t="s">
        <v>1044</v>
      </c>
      <c r="F715" s="156">
        <v>540101</v>
      </c>
      <c r="G715" s="156" t="s">
        <v>176</v>
      </c>
      <c r="H715" s="156" t="s">
        <v>2015</v>
      </c>
      <c r="I715" s="156" t="s">
        <v>91</v>
      </c>
      <c r="J715" s="156" t="s">
        <v>91</v>
      </c>
      <c r="K715" s="156" t="s">
        <v>276</v>
      </c>
      <c r="L715" s="156">
        <v>2</v>
      </c>
      <c r="M715" s="171">
        <v>233.88</v>
      </c>
      <c r="N715" s="156">
        <v>0</v>
      </c>
      <c r="O715" s="156">
        <v>2</v>
      </c>
      <c r="P715" s="156"/>
      <c r="Q715" s="156"/>
      <c r="R715" s="156">
        <v>2</v>
      </c>
      <c r="S715" s="171">
        <v>233.88</v>
      </c>
    </row>
    <row r="716" spans="1:19" x14ac:dyDescent="0.25">
      <c r="A716" s="155" t="s">
        <v>109</v>
      </c>
      <c r="B716" s="155" t="s">
        <v>277</v>
      </c>
      <c r="C716" s="155">
        <v>1101</v>
      </c>
      <c r="D716" s="155" t="s">
        <v>141</v>
      </c>
      <c r="E716" s="155" t="s">
        <v>140</v>
      </c>
      <c r="F716" s="155">
        <v>451101</v>
      </c>
      <c r="G716" s="155" t="s">
        <v>2282</v>
      </c>
      <c r="H716" s="155" t="s">
        <v>1286</v>
      </c>
      <c r="I716" s="155" t="s">
        <v>91</v>
      </c>
      <c r="J716" s="155" t="s">
        <v>91</v>
      </c>
      <c r="K716" s="155" t="s">
        <v>276</v>
      </c>
      <c r="L716" s="155">
        <v>2</v>
      </c>
      <c r="M716" s="170">
        <v>233.88</v>
      </c>
      <c r="N716" s="155">
        <v>0</v>
      </c>
      <c r="O716" s="155">
        <v>2</v>
      </c>
      <c r="P716" s="155"/>
      <c r="Q716" s="155"/>
      <c r="R716" s="155">
        <v>2</v>
      </c>
      <c r="S716" s="170">
        <v>233.88</v>
      </c>
    </row>
    <row r="717" spans="1:19" x14ac:dyDescent="0.25">
      <c r="A717" s="156" t="s">
        <v>109</v>
      </c>
      <c r="B717" s="156" t="s">
        <v>867</v>
      </c>
      <c r="C717" s="156">
        <v>1101</v>
      </c>
      <c r="D717" s="156" t="s">
        <v>90</v>
      </c>
      <c r="E717" s="156" t="s">
        <v>89</v>
      </c>
      <c r="F717" s="156">
        <v>451002</v>
      </c>
      <c r="G717" s="156" t="s">
        <v>2282</v>
      </c>
      <c r="H717" s="156" t="s">
        <v>1296</v>
      </c>
      <c r="I717" s="156" t="s">
        <v>91</v>
      </c>
      <c r="J717" s="156" t="s">
        <v>91</v>
      </c>
      <c r="K717" s="156" t="s">
        <v>276</v>
      </c>
      <c r="L717" s="156">
        <v>2</v>
      </c>
      <c r="M717" s="171">
        <v>233.88</v>
      </c>
      <c r="N717" s="156">
        <v>0</v>
      </c>
      <c r="O717" s="156">
        <v>2</v>
      </c>
      <c r="P717" s="156"/>
      <c r="Q717" s="156"/>
      <c r="R717" s="156">
        <v>2</v>
      </c>
      <c r="S717" s="171">
        <v>233.88</v>
      </c>
    </row>
    <row r="718" spans="1:19" x14ac:dyDescent="0.25">
      <c r="A718" s="155" t="s">
        <v>109</v>
      </c>
      <c r="B718" s="155" t="s">
        <v>1600</v>
      </c>
      <c r="C718" s="155">
        <v>220</v>
      </c>
      <c r="D718" s="155" t="s">
        <v>3154</v>
      </c>
      <c r="E718" s="155" t="s">
        <v>3155</v>
      </c>
      <c r="F718" s="155">
        <v>320108</v>
      </c>
      <c r="G718" s="155" t="s">
        <v>2917</v>
      </c>
      <c r="H718" s="155">
        <v>0</v>
      </c>
      <c r="I718" s="155" t="s">
        <v>94</v>
      </c>
      <c r="J718" s="155" t="s">
        <v>94</v>
      </c>
      <c r="K718" s="155"/>
      <c r="L718" s="155">
        <v>0</v>
      </c>
      <c r="M718" s="170">
        <v>0</v>
      </c>
      <c r="N718" s="155">
        <v>0</v>
      </c>
      <c r="O718" s="155">
        <v>0</v>
      </c>
      <c r="P718" s="155" t="s">
        <v>2915</v>
      </c>
      <c r="Q718" s="155" t="s">
        <v>2465</v>
      </c>
      <c r="R718" s="155">
        <v>2</v>
      </c>
      <c r="S718" s="170">
        <v>233.88</v>
      </c>
    </row>
    <row r="719" spans="1:19" x14ac:dyDescent="0.25">
      <c r="A719" s="156" t="s">
        <v>109</v>
      </c>
      <c r="B719" s="156" t="s">
        <v>277</v>
      </c>
      <c r="C719" s="156">
        <v>1101</v>
      </c>
      <c r="D719" s="156" t="s">
        <v>141</v>
      </c>
      <c r="E719" s="156" t="s">
        <v>140</v>
      </c>
      <c r="F719" s="156">
        <v>451101</v>
      </c>
      <c r="G719" s="156" t="s">
        <v>2282</v>
      </c>
      <c r="H719" s="156" t="s">
        <v>2010</v>
      </c>
      <c r="I719" s="156" t="s">
        <v>91</v>
      </c>
      <c r="J719" s="156" t="s">
        <v>91</v>
      </c>
      <c r="K719" s="156" t="s">
        <v>276</v>
      </c>
      <c r="L719" s="156">
        <v>2</v>
      </c>
      <c r="M719" s="171">
        <v>233.88</v>
      </c>
      <c r="N719" s="156">
        <v>0</v>
      </c>
      <c r="O719" s="156">
        <v>2</v>
      </c>
      <c r="P719" s="156"/>
      <c r="Q719" s="156"/>
      <c r="R719" s="156">
        <v>2</v>
      </c>
      <c r="S719" s="171">
        <v>233.88</v>
      </c>
    </row>
    <row r="720" spans="1:19" x14ac:dyDescent="0.25">
      <c r="A720" s="155" t="s">
        <v>109</v>
      </c>
      <c r="B720" s="155" t="s">
        <v>1648</v>
      </c>
      <c r="C720" s="155">
        <v>4970</v>
      </c>
      <c r="D720" s="155" t="s">
        <v>3146</v>
      </c>
      <c r="E720" s="155" t="s">
        <v>1809</v>
      </c>
      <c r="F720" s="155">
        <v>520299</v>
      </c>
      <c r="G720" s="155" t="s">
        <v>2299</v>
      </c>
      <c r="H720" s="155">
        <v>1</v>
      </c>
      <c r="I720" s="155" t="s">
        <v>91</v>
      </c>
      <c r="J720" s="155" t="s">
        <v>94</v>
      </c>
      <c r="K720" s="155"/>
      <c r="L720" s="155">
        <v>0</v>
      </c>
      <c r="M720" s="170">
        <v>0</v>
      </c>
      <c r="N720" s="155">
        <v>0</v>
      </c>
      <c r="O720" s="155">
        <v>0</v>
      </c>
      <c r="P720" s="155" t="s">
        <v>3042</v>
      </c>
      <c r="Q720" s="155" t="s">
        <v>2569</v>
      </c>
      <c r="R720" s="155">
        <v>2</v>
      </c>
      <c r="S720" s="170">
        <v>233.88</v>
      </c>
    </row>
    <row r="721" spans="1:19" x14ac:dyDescent="0.25">
      <c r="A721" s="156" t="s">
        <v>109</v>
      </c>
      <c r="B721" s="156" t="s">
        <v>645</v>
      </c>
      <c r="C721" s="156" t="s">
        <v>2979</v>
      </c>
      <c r="D721" s="156" t="s">
        <v>2980</v>
      </c>
      <c r="E721" s="156" t="s">
        <v>1328</v>
      </c>
      <c r="F721" s="156">
        <v>400601</v>
      </c>
      <c r="G721" s="156" t="s">
        <v>2400</v>
      </c>
      <c r="H721" s="156" t="s">
        <v>1278</v>
      </c>
      <c r="I721" s="156" t="s">
        <v>91</v>
      </c>
      <c r="J721" s="156" t="s">
        <v>91</v>
      </c>
      <c r="K721" s="156" t="s">
        <v>276</v>
      </c>
      <c r="L721" s="156">
        <v>2</v>
      </c>
      <c r="M721" s="171">
        <v>233.88</v>
      </c>
      <c r="N721" s="156">
        <v>0</v>
      </c>
      <c r="O721" s="156">
        <v>2</v>
      </c>
      <c r="P721" s="156"/>
      <c r="Q721" s="156"/>
      <c r="R721" s="156">
        <v>2</v>
      </c>
      <c r="S721" s="171">
        <v>233.88</v>
      </c>
    </row>
    <row r="722" spans="1:19" x14ac:dyDescent="0.25">
      <c r="A722" s="155" t="s">
        <v>109</v>
      </c>
      <c r="B722" s="155" t="s">
        <v>347</v>
      </c>
      <c r="C722" s="155">
        <v>1101</v>
      </c>
      <c r="D722" s="155" t="s">
        <v>124</v>
      </c>
      <c r="E722" s="155" t="s">
        <v>349</v>
      </c>
      <c r="F722" s="155">
        <v>231301</v>
      </c>
      <c r="G722" s="155" t="s">
        <v>119</v>
      </c>
      <c r="H722" s="155" t="s">
        <v>2015</v>
      </c>
      <c r="I722" s="155" t="s">
        <v>91</v>
      </c>
      <c r="J722" s="155" t="s">
        <v>91</v>
      </c>
      <c r="K722" s="155" t="s">
        <v>276</v>
      </c>
      <c r="L722" s="155">
        <v>2</v>
      </c>
      <c r="M722" s="170">
        <v>233.88</v>
      </c>
      <c r="N722" s="155">
        <v>0</v>
      </c>
      <c r="O722" s="155">
        <v>2</v>
      </c>
      <c r="P722" s="155"/>
      <c r="Q722" s="155"/>
      <c r="R722" s="155">
        <v>2</v>
      </c>
      <c r="S722" s="170">
        <v>233.88</v>
      </c>
    </row>
    <row r="723" spans="1:19" x14ac:dyDescent="0.25">
      <c r="A723" s="156" t="s">
        <v>109</v>
      </c>
      <c r="B723" s="156" t="s">
        <v>1600</v>
      </c>
      <c r="C723" s="156">
        <v>0</v>
      </c>
      <c r="D723" s="156" t="s">
        <v>3156</v>
      </c>
      <c r="E723" s="156" t="s">
        <v>2148</v>
      </c>
      <c r="F723" s="156">
        <v>320108</v>
      </c>
      <c r="G723" s="156" t="s">
        <v>2917</v>
      </c>
      <c r="H723" s="156">
        <v>0</v>
      </c>
      <c r="I723" s="156" t="s">
        <v>94</v>
      </c>
      <c r="J723" s="156" t="s">
        <v>94</v>
      </c>
      <c r="K723" s="156"/>
      <c r="L723" s="156">
        <v>0</v>
      </c>
      <c r="M723" s="171">
        <v>0</v>
      </c>
      <c r="N723" s="156">
        <v>0</v>
      </c>
      <c r="O723" s="156">
        <v>0</v>
      </c>
      <c r="P723" s="156" t="s">
        <v>2915</v>
      </c>
      <c r="Q723" s="156" t="s">
        <v>2465</v>
      </c>
      <c r="R723" s="156">
        <v>2</v>
      </c>
      <c r="S723" s="171">
        <v>233.88</v>
      </c>
    </row>
    <row r="724" spans="1:19" x14ac:dyDescent="0.25">
      <c r="A724" s="155" t="s">
        <v>109</v>
      </c>
      <c r="B724" s="155" t="s">
        <v>863</v>
      </c>
      <c r="C724" s="155">
        <v>2111</v>
      </c>
      <c r="D724" s="155" t="s">
        <v>215</v>
      </c>
      <c r="E724" s="155" t="s">
        <v>898</v>
      </c>
      <c r="F724" s="155">
        <v>540102</v>
      </c>
      <c r="G724" s="155" t="s">
        <v>176</v>
      </c>
      <c r="H724" s="155" t="s">
        <v>2074</v>
      </c>
      <c r="I724" s="155" t="s">
        <v>91</v>
      </c>
      <c r="J724" s="155" t="s">
        <v>91</v>
      </c>
      <c r="K724" s="155" t="s">
        <v>276</v>
      </c>
      <c r="L724" s="155">
        <v>2</v>
      </c>
      <c r="M724" s="170">
        <v>233.88</v>
      </c>
      <c r="N724" s="155">
        <v>0</v>
      </c>
      <c r="O724" s="155">
        <v>2</v>
      </c>
      <c r="P724" s="155"/>
      <c r="Q724" s="155"/>
      <c r="R724" s="155">
        <v>2</v>
      </c>
      <c r="S724" s="170">
        <v>233.88</v>
      </c>
    </row>
    <row r="725" spans="1:19" x14ac:dyDescent="0.25">
      <c r="A725" s="156" t="s">
        <v>109</v>
      </c>
      <c r="B725" s="156" t="s">
        <v>863</v>
      </c>
      <c r="C725" s="156">
        <v>2111</v>
      </c>
      <c r="D725" s="156" t="s">
        <v>215</v>
      </c>
      <c r="E725" s="156" t="s">
        <v>898</v>
      </c>
      <c r="F725" s="156">
        <v>540102</v>
      </c>
      <c r="G725" s="156" t="s">
        <v>176</v>
      </c>
      <c r="H725" s="156" t="s">
        <v>2190</v>
      </c>
      <c r="I725" s="156" t="s">
        <v>91</v>
      </c>
      <c r="J725" s="156" t="s">
        <v>91</v>
      </c>
      <c r="K725" s="156" t="s">
        <v>276</v>
      </c>
      <c r="L725" s="156">
        <v>2</v>
      </c>
      <c r="M725" s="171">
        <v>233.88</v>
      </c>
      <c r="N725" s="156">
        <v>0</v>
      </c>
      <c r="O725" s="156">
        <v>2</v>
      </c>
      <c r="P725" s="156"/>
      <c r="Q725" s="156"/>
      <c r="R725" s="156">
        <v>2</v>
      </c>
      <c r="S725" s="171">
        <v>233.88</v>
      </c>
    </row>
    <row r="726" spans="1:19" x14ac:dyDescent="0.25">
      <c r="A726" s="155" t="s">
        <v>109</v>
      </c>
      <c r="B726" s="155" t="s">
        <v>867</v>
      </c>
      <c r="C726" s="155">
        <v>1101</v>
      </c>
      <c r="D726" s="155" t="s">
        <v>90</v>
      </c>
      <c r="E726" s="155" t="s">
        <v>89</v>
      </c>
      <c r="F726" s="155">
        <v>451002</v>
      </c>
      <c r="G726" s="155" t="s">
        <v>2282</v>
      </c>
      <c r="H726" s="155" t="s">
        <v>2190</v>
      </c>
      <c r="I726" s="155" t="s">
        <v>91</v>
      </c>
      <c r="J726" s="155" t="s">
        <v>91</v>
      </c>
      <c r="K726" s="155" t="s">
        <v>276</v>
      </c>
      <c r="L726" s="155">
        <v>2</v>
      </c>
      <c r="M726" s="170">
        <v>233.88</v>
      </c>
      <c r="N726" s="155">
        <v>0</v>
      </c>
      <c r="O726" s="155">
        <v>2</v>
      </c>
      <c r="P726" s="155"/>
      <c r="Q726" s="155"/>
      <c r="R726" s="155">
        <v>2</v>
      </c>
      <c r="S726" s="170">
        <v>233.88</v>
      </c>
    </row>
    <row r="727" spans="1:19" x14ac:dyDescent="0.25">
      <c r="A727" s="156" t="s">
        <v>109</v>
      </c>
      <c r="B727" s="156" t="s">
        <v>353</v>
      </c>
      <c r="C727" s="156" t="s">
        <v>416</v>
      </c>
      <c r="D727" s="156" t="s">
        <v>3157</v>
      </c>
      <c r="E727" s="156" t="s">
        <v>418</v>
      </c>
      <c r="F727" s="156">
        <v>260101</v>
      </c>
      <c r="G727" s="156" t="s">
        <v>105</v>
      </c>
      <c r="H727" s="156">
        <v>4</v>
      </c>
      <c r="I727" s="156" t="s">
        <v>94</v>
      </c>
      <c r="J727" s="156" t="s">
        <v>94</v>
      </c>
      <c r="K727" s="156" t="s">
        <v>276</v>
      </c>
      <c r="L727" s="156">
        <v>1</v>
      </c>
      <c r="M727" s="171">
        <v>116.94</v>
      </c>
      <c r="N727" s="156">
        <v>0</v>
      </c>
      <c r="O727" s="156">
        <v>1</v>
      </c>
      <c r="P727" s="156" t="s">
        <v>2560</v>
      </c>
      <c r="Q727" s="156" t="s">
        <v>2561</v>
      </c>
      <c r="R727" s="156">
        <v>1</v>
      </c>
      <c r="S727" s="171">
        <v>116.94</v>
      </c>
    </row>
    <row r="728" spans="1:19" x14ac:dyDescent="0.25">
      <c r="A728" s="155" t="s">
        <v>109</v>
      </c>
      <c r="B728" s="155" t="s">
        <v>353</v>
      </c>
      <c r="C728" s="155" t="s">
        <v>426</v>
      </c>
      <c r="D728" s="155" t="s">
        <v>3158</v>
      </c>
      <c r="E728" s="155" t="s">
        <v>428</v>
      </c>
      <c r="F728" s="155">
        <v>260101</v>
      </c>
      <c r="G728" s="155" t="s">
        <v>105</v>
      </c>
      <c r="H728" s="155">
        <v>0</v>
      </c>
      <c r="I728" s="155" t="s">
        <v>94</v>
      </c>
      <c r="J728" s="155" t="s">
        <v>94</v>
      </c>
      <c r="K728" s="155" t="s">
        <v>276</v>
      </c>
      <c r="L728" s="155">
        <v>1</v>
      </c>
      <c r="M728" s="170">
        <v>116.94</v>
      </c>
      <c r="N728" s="155">
        <v>0</v>
      </c>
      <c r="O728" s="155">
        <v>1</v>
      </c>
      <c r="P728" s="155" t="s">
        <v>2271</v>
      </c>
      <c r="Q728" s="155" t="s">
        <v>2793</v>
      </c>
      <c r="R728" s="155">
        <v>1</v>
      </c>
      <c r="S728" s="170">
        <v>116.94</v>
      </c>
    </row>
    <row r="729" spans="1:19" x14ac:dyDescent="0.25">
      <c r="A729" s="156" t="s">
        <v>109</v>
      </c>
      <c r="B729" s="156" t="s">
        <v>353</v>
      </c>
      <c r="C729" s="156" t="s">
        <v>426</v>
      </c>
      <c r="D729" s="156" t="s">
        <v>3158</v>
      </c>
      <c r="E729" s="156" t="s">
        <v>428</v>
      </c>
      <c r="F729" s="156">
        <v>260101</v>
      </c>
      <c r="G729" s="156" t="s">
        <v>105</v>
      </c>
      <c r="H729" s="156">
        <v>1</v>
      </c>
      <c r="I729" s="156" t="s">
        <v>94</v>
      </c>
      <c r="J729" s="156" t="s">
        <v>94</v>
      </c>
      <c r="K729" s="156" t="s">
        <v>276</v>
      </c>
      <c r="L729" s="156">
        <v>1</v>
      </c>
      <c r="M729" s="171">
        <v>116.94</v>
      </c>
      <c r="N729" s="156">
        <v>0</v>
      </c>
      <c r="O729" s="156">
        <v>1</v>
      </c>
      <c r="P729" s="156" t="s">
        <v>2392</v>
      </c>
      <c r="Q729" s="156" t="s">
        <v>2393</v>
      </c>
      <c r="R729" s="156">
        <v>1</v>
      </c>
      <c r="S729" s="171">
        <v>116.94</v>
      </c>
    </row>
    <row r="730" spans="1:19" x14ac:dyDescent="0.25">
      <c r="A730" s="155" t="s">
        <v>109</v>
      </c>
      <c r="B730" s="155" t="s">
        <v>353</v>
      </c>
      <c r="C730" s="155" t="s">
        <v>426</v>
      </c>
      <c r="D730" s="155" t="s">
        <v>3158</v>
      </c>
      <c r="E730" s="155" t="s">
        <v>428</v>
      </c>
      <c r="F730" s="155">
        <v>260101</v>
      </c>
      <c r="G730" s="155" t="s">
        <v>105</v>
      </c>
      <c r="H730" s="155">
        <v>3</v>
      </c>
      <c r="I730" s="155" t="s">
        <v>94</v>
      </c>
      <c r="J730" s="155" t="s">
        <v>94</v>
      </c>
      <c r="K730" s="155" t="s">
        <v>276</v>
      </c>
      <c r="L730" s="155">
        <v>1</v>
      </c>
      <c r="M730" s="170">
        <v>116.94</v>
      </c>
      <c r="N730" s="155">
        <v>0</v>
      </c>
      <c r="O730" s="155">
        <v>1</v>
      </c>
      <c r="P730" s="155" t="s">
        <v>2292</v>
      </c>
      <c r="Q730" s="155" t="s">
        <v>2293</v>
      </c>
      <c r="R730" s="155">
        <v>1</v>
      </c>
      <c r="S730" s="170">
        <v>116.94</v>
      </c>
    </row>
    <row r="731" spans="1:19" x14ac:dyDescent="0.25">
      <c r="A731" s="156" t="s">
        <v>109</v>
      </c>
      <c r="B731" s="156" t="s">
        <v>353</v>
      </c>
      <c r="C731" s="156" t="s">
        <v>426</v>
      </c>
      <c r="D731" s="156" t="s">
        <v>3158</v>
      </c>
      <c r="E731" s="156" t="s">
        <v>428</v>
      </c>
      <c r="F731" s="156">
        <v>260101</v>
      </c>
      <c r="G731" s="156" t="s">
        <v>105</v>
      </c>
      <c r="H731" s="156">
        <v>5</v>
      </c>
      <c r="I731" s="156" t="s">
        <v>94</v>
      </c>
      <c r="J731" s="156" t="s">
        <v>94</v>
      </c>
      <c r="K731" s="156" t="s">
        <v>276</v>
      </c>
      <c r="L731" s="156">
        <v>1</v>
      </c>
      <c r="M731" s="171">
        <v>116.94</v>
      </c>
      <c r="N731" s="156">
        <v>0</v>
      </c>
      <c r="O731" s="156">
        <v>1</v>
      </c>
      <c r="P731" s="156" t="s">
        <v>2624</v>
      </c>
      <c r="Q731" s="156" t="s">
        <v>2625</v>
      </c>
      <c r="R731" s="156">
        <v>1</v>
      </c>
      <c r="S731" s="171">
        <v>116.94</v>
      </c>
    </row>
    <row r="732" spans="1:19" x14ac:dyDescent="0.25">
      <c r="A732" s="155" t="s">
        <v>109</v>
      </c>
      <c r="B732" s="155" t="s">
        <v>270</v>
      </c>
      <c r="C732" s="155">
        <v>4492</v>
      </c>
      <c r="D732" s="155" t="s">
        <v>3106</v>
      </c>
      <c r="E732" s="155" t="s">
        <v>1100</v>
      </c>
      <c r="F732" s="155">
        <v>429999</v>
      </c>
      <c r="G732" s="155" t="s">
        <v>114</v>
      </c>
      <c r="H732" s="155">
        <v>3</v>
      </c>
      <c r="I732" s="155" t="s">
        <v>94</v>
      </c>
      <c r="J732" s="155" t="s">
        <v>94</v>
      </c>
      <c r="K732" s="155" t="s">
        <v>276</v>
      </c>
      <c r="L732" s="155">
        <v>1</v>
      </c>
      <c r="M732" s="170">
        <v>116.94</v>
      </c>
      <c r="N732" s="155">
        <v>0</v>
      </c>
      <c r="O732" s="155">
        <v>1</v>
      </c>
      <c r="P732" s="155" t="s">
        <v>2323</v>
      </c>
      <c r="Q732" s="155" t="s">
        <v>2324</v>
      </c>
      <c r="R732" s="155">
        <v>1</v>
      </c>
      <c r="S732" s="170">
        <v>116.94</v>
      </c>
    </row>
    <row r="733" spans="1:19" x14ac:dyDescent="0.25">
      <c r="A733" s="156" t="s">
        <v>109</v>
      </c>
      <c r="B733" s="156" t="s">
        <v>277</v>
      </c>
      <c r="C733" s="156">
        <v>4492</v>
      </c>
      <c r="D733" s="156" t="s">
        <v>3107</v>
      </c>
      <c r="E733" s="156" t="s">
        <v>1104</v>
      </c>
      <c r="F733" s="156">
        <v>451101</v>
      </c>
      <c r="G733" s="156" t="s">
        <v>2282</v>
      </c>
      <c r="H733" s="156">
        <v>1</v>
      </c>
      <c r="I733" s="156" t="s">
        <v>94</v>
      </c>
      <c r="J733" s="156" t="s">
        <v>94</v>
      </c>
      <c r="K733" s="156" t="s">
        <v>276</v>
      </c>
      <c r="L733" s="156">
        <v>1</v>
      </c>
      <c r="M733" s="171">
        <v>116.94</v>
      </c>
      <c r="N733" s="156">
        <v>0</v>
      </c>
      <c r="O733" s="156">
        <v>1</v>
      </c>
      <c r="P733" s="156" t="s">
        <v>2323</v>
      </c>
      <c r="Q733" s="156" t="s">
        <v>2324</v>
      </c>
      <c r="R733" s="156">
        <v>1</v>
      </c>
      <c r="S733" s="171">
        <v>116.94</v>
      </c>
    </row>
    <row r="734" spans="1:19" x14ac:dyDescent="0.25">
      <c r="A734" s="155" t="s">
        <v>109</v>
      </c>
      <c r="B734" s="155" t="s">
        <v>726</v>
      </c>
      <c r="C734" s="155">
        <v>1302</v>
      </c>
      <c r="D734" s="155" t="s">
        <v>236</v>
      </c>
      <c r="E734" s="155" t="s">
        <v>770</v>
      </c>
      <c r="F734" s="155">
        <v>110201</v>
      </c>
      <c r="G734" s="155" t="s">
        <v>2387</v>
      </c>
      <c r="H734" s="155">
        <v>2</v>
      </c>
      <c r="I734" s="155" t="s">
        <v>91</v>
      </c>
      <c r="J734" s="155" t="s">
        <v>94</v>
      </c>
      <c r="K734" s="155"/>
      <c r="L734" s="155">
        <v>0</v>
      </c>
      <c r="M734" s="170">
        <v>0</v>
      </c>
      <c r="N734" s="155">
        <v>0</v>
      </c>
      <c r="O734" s="155">
        <v>0</v>
      </c>
      <c r="P734" s="155" t="s">
        <v>2414</v>
      </c>
      <c r="Q734" s="155" t="s">
        <v>2415</v>
      </c>
      <c r="R734" s="155">
        <v>1</v>
      </c>
      <c r="S734" s="170">
        <v>116.94</v>
      </c>
    </row>
    <row r="735" spans="1:19" x14ac:dyDescent="0.25">
      <c r="A735" s="156" t="s">
        <v>109</v>
      </c>
      <c r="B735" s="156" t="s">
        <v>1058</v>
      </c>
      <c r="C735" s="156">
        <v>7551</v>
      </c>
      <c r="D735" s="156" t="s">
        <v>3159</v>
      </c>
      <c r="E735" s="156" t="s">
        <v>3160</v>
      </c>
      <c r="F735" s="156">
        <v>131203</v>
      </c>
      <c r="G735" s="156" t="s">
        <v>2259</v>
      </c>
      <c r="H735" s="156">
        <v>1</v>
      </c>
      <c r="I735" s="156" t="s">
        <v>91</v>
      </c>
      <c r="J735" s="156" t="s">
        <v>94</v>
      </c>
      <c r="K735" s="156" t="s">
        <v>276</v>
      </c>
      <c r="L735" s="156">
        <v>1</v>
      </c>
      <c r="M735" s="171">
        <v>116.94</v>
      </c>
      <c r="N735" s="156">
        <v>0</v>
      </c>
      <c r="O735" s="156">
        <v>1</v>
      </c>
      <c r="P735" s="156" t="s">
        <v>2267</v>
      </c>
      <c r="Q735" s="156" t="s">
        <v>2268</v>
      </c>
      <c r="R735" s="156">
        <v>1</v>
      </c>
      <c r="S735" s="171">
        <v>116.94</v>
      </c>
    </row>
    <row r="736" spans="1:19" x14ac:dyDescent="0.25">
      <c r="A736" s="155" t="s">
        <v>109</v>
      </c>
      <c r="B736" s="155" t="s">
        <v>645</v>
      </c>
      <c r="C736" s="155">
        <v>4942</v>
      </c>
      <c r="D736" s="155" t="s">
        <v>3123</v>
      </c>
      <c r="E736" s="155" t="s">
        <v>3124</v>
      </c>
      <c r="F736" s="155">
        <v>400699</v>
      </c>
      <c r="G736" s="155" t="s">
        <v>2400</v>
      </c>
      <c r="H736" s="155">
        <v>1</v>
      </c>
      <c r="I736" s="155" t="s">
        <v>94</v>
      </c>
      <c r="J736" s="155" t="s">
        <v>94</v>
      </c>
      <c r="K736" s="155"/>
      <c r="L736" s="155">
        <v>0</v>
      </c>
      <c r="M736" s="170">
        <v>0</v>
      </c>
      <c r="N736" s="155">
        <v>0</v>
      </c>
      <c r="O736" s="155">
        <v>0</v>
      </c>
      <c r="P736" s="155" t="s">
        <v>2418</v>
      </c>
      <c r="Q736" s="155" t="s">
        <v>2419</v>
      </c>
      <c r="R736" s="155">
        <v>1</v>
      </c>
      <c r="S736" s="170">
        <v>116.94</v>
      </c>
    </row>
    <row r="737" spans="1:19" x14ac:dyDescent="0.25">
      <c r="A737" s="156" t="s">
        <v>109</v>
      </c>
      <c r="B737" s="156" t="s">
        <v>1337</v>
      </c>
      <c r="C737" s="156">
        <v>4083</v>
      </c>
      <c r="D737" s="156" t="s">
        <v>3161</v>
      </c>
      <c r="E737" s="156" t="s">
        <v>1552</v>
      </c>
      <c r="F737" s="156">
        <v>500901</v>
      </c>
      <c r="G737" s="156" t="s">
        <v>2262</v>
      </c>
      <c r="H737" s="156">
        <v>1</v>
      </c>
      <c r="I737" s="156" t="s">
        <v>94</v>
      </c>
      <c r="J737" s="156" t="s">
        <v>94</v>
      </c>
      <c r="K737" s="156"/>
      <c r="L737" s="156">
        <v>0</v>
      </c>
      <c r="M737" s="171">
        <v>0</v>
      </c>
      <c r="N737" s="156">
        <v>0</v>
      </c>
      <c r="O737" s="156">
        <v>0</v>
      </c>
      <c r="P737" s="156" t="s">
        <v>2739</v>
      </c>
      <c r="Q737" s="156" t="s">
        <v>2525</v>
      </c>
      <c r="R737" s="156">
        <v>1</v>
      </c>
      <c r="S737" s="171">
        <v>116.94</v>
      </c>
    </row>
    <row r="738" spans="1:19" x14ac:dyDescent="0.25">
      <c r="A738" s="155" t="s">
        <v>109</v>
      </c>
      <c r="B738" s="155" t="s">
        <v>1341</v>
      </c>
      <c r="C738" s="155">
        <v>3042</v>
      </c>
      <c r="D738" s="155" t="s">
        <v>3162</v>
      </c>
      <c r="E738" s="155" t="s">
        <v>1573</v>
      </c>
      <c r="F738" s="155">
        <v>500402</v>
      </c>
      <c r="G738" s="155" t="s">
        <v>2262</v>
      </c>
      <c r="H738" s="155">
        <v>1</v>
      </c>
      <c r="I738" s="155" t="s">
        <v>94</v>
      </c>
      <c r="J738" s="155" t="s">
        <v>94</v>
      </c>
      <c r="K738" s="155"/>
      <c r="L738" s="155">
        <v>0</v>
      </c>
      <c r="M738" s="170">
        <v>0</v>
      </c>
      <c r="N738" s="155">
        <v>0</v>
      </c>
      <c r="O738" s="155">
        <v>0</v>
      </c>
      <c r="P738" s="155" t="s">
        <v>2739</v>
      </c>
      <c r="Q738" s="155" t="s">
        <v>2525</v>
      </c>
      <c r="R738" s="155">
        <v>1</v>
      </c>
      <c r="S738" s="170">
        <v>116.94</v>
      </c>
    </row>
    <row r="739" spans="1:19" x14ac:dyDescent="0.25">
      <c r="A739" s="156" t="s">
        <v>109</v>
      </c>
      <c r="B739" s="156" t="s">
        <v>1341</v>
      </c>
      <c r="C739" s="156">
        <v>4053</v>
      </c>
      <c r="D739" s="156" t="s">
        <v>3163</v>
      </c>
      <c r="E739" s="156" t="s">
        <v>1576</v>
      </c>
      <c r="F739" s="156">
        <v>500402</v>
      </c>
      <c r="G739" s="156" t="s">
        <v>2262</v>
      </c>
      <c r="H739" s="156">
        <v>1</v>
      </c>
      <c r="I739" s="156" t="s">
        <v>94</v>
      </c>
      <c r="J739" s="156" t="s">
        <v>94</v>
      </c>
      <c r="K739" s="156"/>
      <c r="L739" s="156">
        <v>0</v>
      </c>
      <c r="M739" s="171">
        <v>0</v>
      </c>
      <c r="N739" s="156">
        <v>0</v>
      </c>
      <c r="O739" s="156">
        <v>0</v>
      </c>
      <c r="P739" s="156" t="s">
        <v>2739</v>
      </c>
      <c r="Q739" s="156" t="s">
        <v>2525</v>
      </c>
      <c r="R739" s="156">
        <v>1</v>
      </c>
      <c r="S739" s="171">
        <v>116.94</v>
      </c>
    </row>
    <row r="740" spans="1:19" x14ac:dyDescent="0.25">
      <c r="A740" s="155" t="s">
        <v>109</v>
      </c>
      <c r="B740" s="155" t="s">
        <v>1341</v>
      </c>
      <c r="C740" s="155">
        <v>4174</v>
      </c>
      <c r="D740" s="155" t="s">
        <v>3164</v>
      </c>
      <c r="E740" s="155" t="s">
        <v>1353</v>
      </c>
      <c r="F740" s="155">
        <v>500711</v>
      </c>
      <c r="G740" s="155" t="s">
        <v>2262</v>
      </c>
      <c r="H740" s="155">
        <v>1</v>
      </c>
      <c r="I740" s="155" t="s">
        <v>94</v>
      </c>
      <c r="J740" s="155" t="s">
        <v>94</v>
      </c>
      <c r="K740" s="155"/>
      <c r="L740" s="155">
        <v>0</v>
      </c>
      <c r="M740" s="170">
        <v>0</v>
      </c>
      <c r="N740" s="155">
        <v>0</v>
      </c>
      <c r="O740" s="155">
        <v>0</v>
      </c>
      <c r="P740" s="155" t="s">
        <v>2643</v>
      </c>
      <c r="Q740" s="155" t="s">
        <v>2644</v>
      </c>
      <c r="R740" s="155">
        <v>1</v>
      </c>
      <c r="S740" s="170">
        <v>116.94</v>
      </c>
    </row>
    <row r="741" spans="1:19" x14ac:dyDescent="0.25">
      <c r="A741" s="156" t="s">
        <v>109</v>
      </c>
      <c r="B741" s="156" t="s">
        <v>1341</v>
      </c>
      <c r="C741" s="156">
        <v>4093</v>
      </c>
      <c r="D741" s="156" t="s">
        <v>3165</v>
      </c>
      <c r="E741" s="156" t="s">
        <v>1588</v>
      </c>
      <c r="F741" s="156">
        <v>500709</v>
      </c>
      <c r="G741" s="156" t="s">
        <v>2262</v>
      </c>
      <c r="H741" s="156">
        <v>1</v>
      </c>
      <c r="I741" s="156" t="s">
        <v>94</v>
      </c>
      <c r="J741" s="156" t="s">
        <v>94</v>
      </c>
      <c r="K741" s="156"/>
      <c r="L741" s="156">
        <v>0</v>
      </c>
      <c r="M741" s="171">
        <v>0</v>
      </c>
      <c r="N741" s="156">
        <v>0</v>
      </c>
      <c r="O741" s="156">
        <v>0</v>
      </c>
      <c r="P741" s="156" t="s">
        <v>2739</v>
      </c>
      <c r="Q741" s="156" t="s">
        <v>2525</v>
      </c>
      <c r="R741" s="156">
        <v>1</v>
      </c>
      <c r="S741" s="171">
        <v>116.94</v>
      </c>
    </row>
    <row r="742" spans="1:19" x14ac:dyDescent="0.25">
      <c r="A742" s="155" t="s">
        <v>109</v>
      </c>
      <c r="B742" s="155" t="s">
        <v>1337</v>
      </c>
      <c r="C742" s="155">
        <v>4086</v>
      </c>
      <c r="D742" s="155" t="s">
        <v>3166</v>
      </c>
      <c r="E742" s="155" t="s">
        <v>1383</v>
      </c>
      <c r="F742" s="155">
        <v>500702</v>
      </c>
      <c r="G742" s="155" t="s">
        <v>2262</v>
      </c>
      <c r="H742" s="155">
        <v>1</v>
      </c>
      <c r="I742" s="155" t="s">
        <v>94</v>
      </c>
      <c r="J742" s="155" t="s">
        <v>94</v>
      </c>
      <c r="K742" s="155"/>
      <c r="L742" s="155">
        <v>0</v>
      </c>
      <c r="M742" s="170">
        <v>0</v>
      </c>
      <c r="N742" s="155">
        <v>0</v>
      </c>
      <c r="O742" s="155">
        <v>0</v>
      </c>
      <c r="P742" s="155" t="s">
        <v>2347</v>
      </c>
      <c r="Q742" s="155" t="s">
        <v>2348</v>
      </c>
      <c r="R742" s="155">
        <v>1</v>
      </c>
      <c r="S742" s="170">
        <v>116.94</v>
      </c>
    </row>
    <row r="743" spans="1:19" x14ac:dyDescent="0.25">
      <c r="A743" s="156" t="s">
        <v>109</v>
      </c>
      <c r="B743" s="156" t="s">
        <v>1341</v>
      </c>
      <c r="C743" s="156">
        <v>4025</v>
      </c>
      <c r="D743" s="156" t="s">
        <v>3167</v>
      </c>
      <c r="E743" s="156" t="s">
        <v>1398</v>
      </c>
      <c r="F743" s="156">
        <v>500605</v>
      </c>
      <c r="G743" s="156" t="s">
        <v>2262</v>
      </c>
      <c r="H743" s="156">
        <v>1</v>
      </c>
      <c r="I743" s="156" t="s">
        <v>94</v>
      </c>
      <c r="J743" s="156" t="s">
        <v>94</v>
      </c>
      <c r="K743" s="156"/>
      <c r="L743" s="156">
        <v>0</v>
      </c>
      <c r="M743" s="171">
        <v>0</v>
      </c>
      <c r="N743" s="156">
        <v>0</v>
      </c>
      <c r="O743" s="156">
        <v>0</v>
      </c>
      <c r="P743" s="156" t="s">
        <v>2347</v>
      </c>
      <c r="Q743" s="156" t="s">
        <v>2348</v>
      </c>
      <c r="R743" s="156">
        <v>1</v>
      </c>
      <c r="S743" s="171">
        <v>116.94</v>
      </c>
    </row>
    <row r="744" spans="1:19" x14ac:dyDescent="0.25">
      <c r="A744" s="155" t="s">
        <v>109</v>
      </c>
      <c r="B744" s="155" t="s">
        <v>570</v>
      </c>
      <c r="C744" s="155">
        <v>4010</v>
      </c>
      <c r="D744" s="155" t="s">
        <v>3168</v>
      </c>
      <c r="E744" s="155" t="s">
        <v>1359</v>
      </c>
      <c r="F744" s="155">
        <v>500702</v>
      </c>
      <c r="G744" s="155" t="s">
        <v>2262</v>
      </c>
      <c r="H744" s="155">
        <v>3</v>
      </c>
      <c r="I744" s="155" t="s">
        <v>94</v>
      </c>
      <c r="J744" s="155" t="s">
        <v>94</v>
      </c>
      <c r="K744" s="155"/>
      <c r="L744" s="155">
        <v>0</v>
      </c>
      <c r="M744" s="170">
        <v>0</v>
      </c>
      <c r="N744" s="155">
        <v>0</v>
      </c>
      <c r="O744" s="155">
        <v>0</v>
      </c>
      <c r="P744" s="155" t="s">
        <v>2347</v>
      </c>
      <c r="Q744" s="155" t="s">
        <v>2348</v>
      </c>
      <c r="R744" s="155">
        <v>1</v>
      </c>
      <c r="S744" s="170">
        <v>116.94</v>
      </c>
    </row>
    <row r="745" spans="1:19" x14ac:dyDescent="0.25">
      <c r="A745" s="156" t="s">
        <v>109</v>
      </c>
      <c r="B745" s="156" t="s">
        <v>1414</v>
      </c>
      <c r="C745" s="156">
        <v>3112</v>
      </c>
      <c r="D745" s="156" t="s">
        <v>3169</v>
      </c>
      <c r="E745" s="156" t="s">
        <v>1474</v>
      </c>
      <c r="F745" s="156">
        <v>500699</v>
      </c>
      <c r="G745" s="156" t="s">
        <v>2262</v>
      </c>
      <c r="H745" s="156">
        <v>1</v>
      </c>
      <c r="I745" s="156" t="s">
        <v>94</v>
      </c>
      <c r="J745" s="156" t="s">
        <v>94</v>
      </c>
      <c r="K745" s="156"/>
      <c r="L745" s="156">
        <v>0</v>
      </c>
      <c r="M745" s="171">
        <v>0</v>
      </c>
      <c r="N745" s="156">
        <v>0</v>
      </c>
      <c r="O745" s="156">
        <v>0</v>
      </c>
      <c r="P745" s="156" t="s">
        <v>2263</v>
      </c>
      <c r="Q745" s="156" t="s">
        <v>2264</v>
      </c>
      <c r="R745" s="156">
        <v>1</v>
      </c>
      <c r="S745" s="171">
        <v>116.94</v>
      </c>
    </row>
    <row r="746" spans="1:19" x14ac:dyDescent="0.25">
      <c r="A746" s="155" t="s">
        <v>109</v>
      </c>
      <c r="B746" s="155" t="s">
        <v>607</v>
      </c>
      <c r="C746" s="155" t="s">
        <v>3170</v>
      </c>
      <c r="D746" s="155" t="s">
        <v>3171</v>
      </c>
      <c r="E746" s="155" t="s">
        <v>714</v>
      </c>
      <c r="F746" s="155">
        <v>500901</v>
      </c>
      <c r="G746" s="155" t="s">
        <v>2262</v>
      </c>
      <c r="H746" s="155">
        <v>1</v>
      </c>
      <c r="I746" s="155" t="s">
        <v>94</v>
      </c>
      <c r="J746" s="155" t="s">
        <v>94</v>
      </c>
      <c r="K746" s="155"/>
      <c r="L746" s="155">
        <v>0</v>
      </c>
      <c r="M746" s="170">
        <v>0</v>
      </c>
      <c r="N746" s="155">
        <v>0</v>
      </c>
      <c r="O746" s="155">
        <v>0</v>
      </c>
      <c r="P746" s="155" t="s">
        <v>2424</v>
      </c>
      <c r="Q746" s="155" t="s">
        <v>2432</v>
      </c>
      <c r="R746" s="155">
        <v>1</v>
      </c>
      <c r="S746" s="170">
        <v>116.94</v>
      </c>
    </row>
    <row r="747" spans="1:19" x14ac:dyDescent="0.25">
      <c r="A747" s="156" t="s">
        <v>109</v>
      </c>
      <c r="B747" s="156" t="s">
        <v>607</v>
      </c>
      <c r="C747" s="156" t="s">
        <v>639</v>
      </c>
      <c r="D747" s="156" t="s">
        <v>3172</v>
      </c>
      <c r="E747" s="156" t="s">
        <v>641</v>
      </c>
      <c r="F747" s="156">
        <v>500908</v>
      </c>
      <c r="G747" s="156" t="s">
        <v>2262</v>
      </c>
      <c r="H747" s="156">
        <v>1</v>
      </c>
      <c r="I747" s="156" t="s">
        <v>94</v>
      </c>
      <c r="J747" s="156" t="s">
        <v>94</v>
      </c>
      <c r="K747" s="156"/>
      <c r="L747" s="156">
        <v>0</v>
      </c>
      <c r="M747" s="171">
        <v>0</v>
      </c>
      <c r="N747" s="156">
        <v>0</v>
      </c>
      <c r="O747" s="156">
        <v>0</v>
      </c>
      <c r="P747" s="156" t="s">
        <v>2533</v>
      </c>
      <c r="Q747" s="156" t="s">
        <v>2534</v>
      </c>
      <c r="R747" s="156">
        <v>1</v>
      </c>
      <c r="S747" s="171">
        <v>116.94</v>
      </c>
    </row>
    <row r="748" spans="1:19" x14ac:dyDescent="0.25">
      <c r="A748" s="155" t="s">
        <v>109</v>
      </c>
      <c r="B748" s="155" t="s">
        <v>607</v>
      </c>
      <c r="C748" s="155" t="s">
        <v>3173</v>
      </c>
      <c r="D748" s="155" t="s">
        <v>3174</v>
      </c>
      <c r="E748" s="155" t="s">
        <v>714</v>
      </c>
      <c r="F748" s="155">
        <v>500901</v>
      </c>
      <c r="G748" s="155" t="s">
        <v>2262</v>
      </c>
      <c r="H748" s="155">
        <v>1</v>
      </c>
      <c r="I748" s="155" t="s">
        <v>94</v>
      </c>
      <c r="J748" s="155" t="s">
        <v>94</v>
      </c>
      <c r="K748" s="155"/>
      <c r="L748" s="155">
        <v>0</v>
      </c>
      <c r="M748" s="170">
        <v>0</v>
      </c>
      <c r="N748" s="155">
        <v>0</v>
      </c>
      <c r="O748" s="155">
        <v>0</v>
      </c>
      <c r="P748" s="155" t="s">
        <v>2424</v>
      </c>
      <c r="Q748" s="155" t="s">
        <v>2432</v>
      </c>
      <c r="R748" s="155">
        <v>1</v>
      </c>
      <c r="S748" s="170">
        <v>116.94</v>
      </c>
    </row>
    <row r="749" spans="1:19" x14ac:dyDescent="0.25">
      <c r="A749" s="156" t="s">
        <v>109</v>
      </c>
      <c r="B749" s="156" t="s">
        <v>1271</v>
      </c>
      <c r="C749" s="156">
        <v>1100</v>
      </c>
      <c r="D749" s="156" t="s">
        <v>2978</v>
      </c>
      <c r="E749" s="156" t="s">
        <v>1273</v>
      </c>
      <c r="F749" s="156">
        <v>231304</v>
      </c>
      <c r="G749" s="156" t="s">
        <v>119</v>
      </c>
      <c r="H749" s="156" t="s">
        <v>1247</v>
      </c>
      <c r="I749" s="156" t="s">
        <v>91</v>
      </c>
      <c r="J749" s="156" t="s">
        <v>91</v>
      </c>
      <c r="K749" s="156" t="s">
        <v>276</v>
      </c>
      <c r="L749" s="156">
        <v>1</v>
      </c>
      <c r="M749" s="171">
        <v>116.94</v>
      </c>
      <c r="N749" s="156">
        <v>0</v>
      </c>
      <c r="O749" s="156">
        <v>1</v>
      </c>
      <c r="P749" s="156"/>
      <c r="Q749" s="156"/>
      <c r="R749" s="156">
        <v>1</v>
      </c>
      <c r="S749" s="171">
        <v>116.94</v>
      </c>
    </row>
    <row r="750" spans="1:19" x14ac:dyDescent="0.25">
      <c r="A750" s="155" t="s">
        <v>109</v>
      </c>
      <c r="B750" s="155" t="s">
        <v>347</v>
      </c>
      <c r="C750" s="155">
        <v>1101</v>
      </c>
      <c r="D750" s="155" t="s">
        <v>124</v>
      </c>
      <c r="E750" s="155" t="s">
        <v>349</v>
      </c>
      <c r="F750" s="155">
        <v>231301</v>
      </c>
      <c r="G750" s="155" t="s">
        <v>119</v>
      </c>
      <c r="H750" s="155" t="s">
        <v>1247</v>
      </c>
      <c r="I750" s="155" t="s">
        <v>91</v>
      </c>
      <c r="J750" s="155" t="s">
        <v>91</v>
      </c>
      <c r="K750" s="155" t="s">
        <v>276</v>
      </c>
      <c r="L750" s="155">
        <v>1</v>
      </c>
      <c r="M750" s="170">
        <v>116.94</v>
      </c>
      <c r="N750" s="155">
        <v>0</v>
      </c>
      <c r="O750" s="155">
        <v>1</v>
      </c>
      <c r="P750" s="155"/>
      <c r="Q750" s="155"/>
      <c r="R750" s="155">
        <v>1</v>
      </c>
      <c r="S750" s="170">
        <v>116.94</v>
      </c>
    </row>
    <row r="751" spans="1:19" x14ac:dyDescent="0.25">
      <c r="A751" s="156" t="s">
        <v>109</v>
      </c>
      <c r="B751" s="156" t="s">
        <v>607</v>
      </c>
      <c r="C751" s="156" t="s">
        <v>3175</v>
      </c>
      <c r="D751" s="156" t="s">
        <v>3176</v>
      </c>
      <c r="E751" s="156" t="s">
        <v>2059</v>
      </c>
      <c r="F751" s="156">
        <v>500903</v>
      </c>
      <c r="G751" s="156" t="s">
        <v>2262</v>
      </c>
      <c r="H751" s="156">
        <v>1</v>
      </c>
      <c r="I751" s="156" t="s">
        <v>94</v>
      </c>
      <c r="J751" s="156" t="s">
        <v>94</v>
      </c>
      <c r="K751" s="156"/>
      <c r="L751" s="156">
        <v>0</v>
      </c>
      <c r="M751" s="171">
        <v>0</v>
      </c>
      <c r="N751" s="156">
        <v>0</v>
      </c>
      <c r="O751" s="156">
        <v>0</v>
      </c>
      <c r="P751" s="156" t="s">
        <v>2871</v>
      </c>
      <c r="Q751" s="156" t="s">
        <v>2468</v>
      </c>
      <c r="R751" s="156">
        <v>1</v>
      </c>
      <c r="S751" s="171">
        <v>116.94</v>
      </c>
    </row>
    <row r="752" spans="1:19" x14ac:dyDescent="0.25">
      <c r="A752" s="155" t="s">
        <v>109</v>
      </c>
      <c r="B752" s="155" t="s">
        <v>347</v>
      </c>
      <c r="C752" s="155">
        <v>2112</v>
      </c>
      <c r="D752" s="155" t="s">
        <v>188</v>
      </c>
      <c r="E752" s="155" t="s">
        <v>187</v>
      </c>
      <c r="F752" s="155">
        <v>231401</v>
      </c>
      <c r="G752" s="155" t="s">
        <v>119</v>
      </c>
      <c r="H752" s="155" t="s">
        <v>1247</v>
      </c>
      <c r="I752" s="155" t="s">
        <v>91</v>
      </c>
      <c r="J752" s="155" t="s">
        <v>91</v>
      </c>
      <c r="K752" s="155" t="s">
        <v>276</v>
      </c>
      <c r="L752" s="155">
        <v>1</v>
      </c>
      <c r="M752" s="170">
        <v>116.94</v>
      </c>
      <c r="N752" s="155">
        <v>0</v>
      </c>
      <c r="O752" s="155">
        <v>1</v>
      </c>
      <c r="P752" s="155"/>
      <c r="Q752" s="155"/>
      <c r="R752" s="155">
        <v>1</v>
      </c>
      <c r="S752" s="170">
        <v>116.94</v>
      </c>
    </row>
    <row r="753" spans="1:19" x14ac:dyDescent="0.25">
      <c r="A753" s="156" t="s">
        <v>109</v>
      </c>
      <c r="B753" s="156" t="s">
        <v>1633</v>
      </c>
      <c r="C753" s="156">
        <v>6390</v>
      </c>
      <c r="D753" s="156" t="s">
        <v>3177</v>
      </c>
      <c r="E753" s="156" t="s">
        <v>1724</v>
      </c>
      <c r="F753" s="156">
        <v>520301</v>
      </c>
      <c r="G753" s="156" t="s">
        <v>2299</v>
      </c>
      <c r="H753" s="156">
        <v>1</v>
      </c>
      <c r="I753" s="156" t="s">
        <v>91</v>
      </c>
      <c r="J753" s="156" t="s">
        <v>94</v>
      </c>
      <c r="K753" s="156"/>
      <c r="L753" s="156">
        <v>0</v>
      </c>
      <c r="M753" s="171">
        <v>0</v>
      </c>
      <c r="N753" s="156">
        <v>0</v>
      </c>
      <c r="O753" s="156">
        <v>0</v>
      </c>
      <c r="P753" s="156" t="s">
        <v>3042</v>
      </c>
      <c r="Q753" s="156" t="s">
        <v>2569</v>
      </c>
      <c r="R753" s="156">
        <v>1</v>
      </c>
      <c r="S753" s="171">
        <v>116.94</v>
      </c>
    </row>
    <row r="754" spans="1:19" x14ac:dyDescent="0.25">
      <c r="A754" s="155" t="s">
        <v>109</v>
      </c>
      <c r="B754" s="155" t="s">
        <v>1648</v>
      </c>
      <c r="C754" s="155">
        <v>6025</v>
      </c>
      <c r="D754" s="155" t="s">
        <v>3178</v>
      </c>
      <c r="E754" s="155" t="s">
        <v>1738</v>
      </c>
      <c r="F754" s="155">
        <v>520299</v>
      </c>
      <c r="G754" s="155" t="s">
        <v>2299</v>
      </c>
      <c r="H754" s="155">
        <v>1</v>
      </c>
      <c r="I754" s="155" t="s">
        <v>91</v>
      </c>
      <c r="J754" s="155" t="s">
        <v>94</v>
      </c>
      <c r="K754" s="155"/>
      <c r="L754" s="155">
        <v>0</v>
      </c>
      <c r="M754" s="170">
        <v>0</v>
      </c>
      <c r="N754" s="155">
        <v>0</v>
      </c>
      <c r="O754" s="155">
        <v>0</v>
      </c>
      <c r="P754" s="155" t="s">
        <v>3042</v>
      </c>
      <c r="Q754" s="155" t="s">
        <v>2569</v>
      </c>
      <c r="R754" s="155">
        <v>1</v>
      </c>
      <c r="S754" s="170">
        <v>116.94</v>
      </c>
    </row>
    <row r="755" spans="1:19" x14ac:dyDescent="0.25">
      <c r="A755" s="156" t="s">
        <v>109</v>
      </c>
      <c r="B755" s="156" t="s">
        <v>863</v>
      </c>
      <c r="C755" s="156">
        <v>2111</v>
      </c>
      <c r="D755" s="156" t="s">
        <v>215</v>
      </c>
      <c r="E755" s="156" t="s">
        <v>898</v>
      </c>
      <c r="F755" s="156">
        <v>540102</v>
      </c>
      <c r="G755" s="156" t="s">
        <v>176</v>
      </c>
      <c r="H755" s="156" t="s">
        <v>2002</v>
      </c>
      <c r="I755" s="156" t="s">
        <v>91</v>
      </c>
      <c r="J755" s="156" t="s">
        <v>91</v>
      </c>
      <c r="K755" s="156" t="s">
        <v>276</v>
      </c>
      <c r="L755" s="156">
        <v>1</v>
      </c>
      <c r="M755" s="171">
        <v>116.94</v>
      </c>
      <c r="N755" s="156">
        <v>0</v>
      </c>
      <c r="O755" s="156">
        <v>1</v>
      </c>
      <c r="P755" s="156"/>
      <c r="Q755" s="156"/>
      <c r="R755" s="156">
        <v>1</v>
      </c>
      <c r="S755" s="171">
        <v>116.94</v>
      </c>
    </row>
    <row r="756" spans="1:19" x14ac:dyDescent="0.25">
      <c r="A756" s="155" t="s">
        <v>109</v>
      </c>
      <c r="B756" s="155" t="s">
        <v>607</v>
      </c>
      <c r="C756" s="155" t="s">
        <v>717</v>
      </c>
      <c r="D756" s="155" t="s">
        <v>3179</v>
      </c>
      <c r="E756" s="155" t="s">
        <v>641</v>
      </c>
      <c r="F756" s="155">
        <v>500901</v>
      </c>
      <c r="G756" s="155" t="s">
        <v>2262</v>
      </c>
      <c r="H756" s="155">
        <v>1</v>
      </c>
      <c r="I756" s="155" t="s">
        <v>94</v>
      </c>
      <c r="J756" s="155" t="s">
        <v>94</v>
      </c>
      <c r="K756" s="155"/>
      <c r="L756" s="155">
        <v>0</v>
      </c>
      <c r="M756" s="170">
        <v>0</v>
      </c>
      <c r="N756" s="155">
        <v>0</v>
      </c>
      <c r="O756" s="155">
        <v>0</v>
      </c>
      <c r="P756" s="155" t="s">
        <v>3142</v>
      </c>
      <c r="Q756" s="155" t="s">
        <v>3143</v>
      </c>
      <c r="R756" s="155">
        <v>1</v>
      </c>
      <c r="S756" s="170">
        <v>116.94</v>
      </c>
    </row>
    <row r="757" spans="1:19" x14ac:dyDescent="0.25">
      <c r="A757" s="156" t="s">
        <v>109</v>
      </c>
      <c r="B757" s="156" t="s">
        <v>607</v>
      </c>
      <c r="C757" s="156" t="s">
        <v>719</v>
      </c>
      <c r="D757" s="156" t="s">
        <v>3180</v>
      </c>
      <c r="E757" s="156" t="s">
        <v>721</v>
      </c>
      <c r="F757" s="156">
        <v>360115</v>
      </c>
      <c r="G757" s="156" t="s">
        <v>2663</v>
      </c>
      <c r="H757" s="156">
        <v>1</v>
      </c>
      <c r="I757" s="156" t="s">
        <v>94</v>
      </c>
      <c r="J757" s="156" t="s">
        <v>94</v>
      </c>
      <c r="K757" s="156"/>
      <c r="L757" s="156">
        <v>0</v>
      </c>
      <c r="M757" s="171">
        <v>0</v>
      </c>
      <c r="N757" s="156">
        <v>0</v>
      </c>
      <c r="O757" s="156">
        <v>0</v>
      </c>
      <c r="P757" s="156" t="s">
        <v>3181</v>
      </c>
      <c r="Q757" s="156" t="s">
        <v>3182</v>
      </c>
      <c r="R757" s="156">
        <v>1</v>
      </c>
      <c r="S757" s="171">
        <v>116.94</v>
      </c>
    </row>
    <row r="758" spans="1:19" x14ac:dyDescent="0.25">
      <c r="A758" s="155" t="s">
        <v>109</v>
      </c>
      <c r="B758" s="155" t="s">
        <v>607</v>
      </c>
      <c r="C758" s="155" t="s">
        <v>1927</v>
      </c>
      <c r="D758" s="155" t="s">
        <v>3183</v>
      </c>
      <c r="E758" s="155" t="s">
        <v>721</v>
      </c>
      <c r="F758" s="155">
        <v>360115</v>
      </c>
      <c r="G758" s="155" t="s">
        <v>2663</v>
      </c>
      <c r="H758" s="155">
        <v>1</v>
      </c>
      <c r="I758" s="155" t="s">
        <v>94</v>
      </c>
      <c r="J758" s="155" t="s">
        <v>94</v>
      </c>
      <c r="K758" s="155"/>
      <c r="L758" s="155">
        <v>0</v>
      </c>
      <c r="M758" s="170">
        <v>0</v>
      </c>
      <c r="N758" s="155">
        <v>0</v>
      </c>
      <c r="O758" s="155">
        <v>0</v>
      </c>
      <c r="P758" s="155" t="s">
        <v>3181</v>
      </c>
      <c r="Q758" s="155" t="s">
        <v>3182</v>
      </c>
      <c r="R758" s="155">
        <v>1</v>
      </c>
      <c r="S758" s="170">
        <v>116.94</v>
      </c>
    </row>
    <row r="759" spans="1:19" x14ac:dyDescent="0.25">
      <c r="A759" s="156" t="s">
        <v>109</v>
      </c>
      <c r="B759" s="156" t="s">
        <v>1196</v>
      </c>
      <c r="C759" s="156">
        <v>1113</v>
      </c>
      <c r="D759" s="156" t="s">
        <v>129</v>
      </c>
      <c r="E759" s="156" t="s">
        <v>128</v>
      </c>
      <c r="F759" s="156">
        <v>270101</v>
      </c>
      <c r="G759" s="156" t="s">
        <v>2313</v>
      </c>
      <c r="H759" s="156" t="s">
        <v>1299</v>
      </c>
      <c r="I759" s="156" t="s">
        <v>91</v>
      </c>
      <c r="J759" s="156" t="s">
        <v>91</v>
      </c>
      <c r="K759" s="156" t="s">
        <v>276</v>
      </c>
      <c r="L759" s="156">
        <v>1</v>
      </c>
      <c r="M759" s="171">
        <v>116.94</v>
      </c>
      <c r="N759" s="156">
        <v>0</v>
      </c>
      <c r="O759" s="156">
        <v>1</v>
      </c>
      <c r="P759" s="156"/>
      <c r="Q759" s="156"/>
      <c r="R759" s="156">
        <v>1</v>
      </c>
      <c r="S759" s="171">
        <v>116.94</v>
      </c>
    </row>
    <row r="760" spans="1:19" x14ac:dyDescent="0.25">
      <c r="A760" s="155" t="s">
        <v>109</v>
      </c>
      <c r="B760" s="155" t="s">
        <v>607</v>
      </c>
      <c r="C760" s="155">
        <v>1100</v>
      </c>
      <c r="D760" s="155" t="s">
        <v>162</v>
      </c>
      <c r="E760" s="155" t="s">
        <v>153</v>
      </c>
      <c r="F760" s="155">
        <v>500901</v>
      </c>
      <c r="G760" s="155" t="s">
        <v>2262</v>
      </c>
      <c r="H760" s="155" t="s">
        <v>1247</v>
      </c>
      <c r="I760" s="155" t="s">
        <v>91</v>
      </c>
      <c r="J760" s="155" t="s">
        <v>91</v>
      </c>
      <c r="K760" s="155" t="s">
        <v>276</v>
      </c>
      <c r="L760" s="155">
        <v>1</v>
      </c>
      <c r="M760" s="170">
        <v>116.94</v>
      </c>
      <c r="N760" s="155">
        <v>0</v>
      </c>
      <c r="O760" s="155">
        <v>1</v>
      </c>
      <c r="P760" s="155"/>
      <c r="Q760" s="155"/>
      <c r="R760" s="155">
        <v>1</v>
      </c>
      <c r="S760" s="170">
        <v>116.94</v>
      </c>
    </row>
    <row r="761" spans="1:19" x14ac:dyDescent="0.25">
      <c r="A761" s="156" t="s">
        <v>109</v>
      </c>
      <c r="B761" s="156" t="s">
        <v>867</v>
      </c>
      <c r="C761" s="156">
        <v>4930</v>
      </c>
      <c r="D761" s="156" t="s">
        <v>3184</v>
      </c>
      <c r="E761" s="156" t="s">
        <v>1195</v>
      </c>
      <c r="F761" s="156">
        <v>451001</v>
      </c>
      <c r="G761" s="156" t="s">
        <v>2282</v>
      </c>
      <c r="H761" s="156">
        <v>1</v>
      </c>
      <c r="I761" s="156" t="s">
        <v>94</v>
      </c>
      <c r="J761" s="156" t="s">
        <v>94</v>
      </c>
      <c r="K761" s="156"/>
      <c r="L761" s="156">
        <v>0</v>
      </c>
      <c r="M761" s="171">
        <v>0</v>
      </c>
      <c r="N761" s="156">
        <v>0</v>
      </c>
      <c r="O761" s="156">
        <v>0</v>
      </c>
      <c r="P761" s="156" t="s">
        <v>2333</v>
      </c>
      <c r="Q761" s="156" t="s">
        <v>2334</v>
      </c>
      <c r="R761" s="156">
        <v>1</v>
      </c>
      <c r="S761" s="171">
        <v>116.94</v>
      </c>
    </row>
    <row r="762" spans="1:19" x14ac:dyDescent="0.25">
      <c r="A762" s="155" t="s">
        <v>109</v>
      </c>
      <c r="B762" s="155" t="s">
        <v>1849</v>
      </c>
      <c r="C762" s="155">
        <v>3234</v>
      </c>
      <c r="D762" s="155" t="s">
        <v>3185</v>
      </c>
      <c r="E762" s="155" t="s">
        <v>1852</v>
      </c>
      <c r="F762" s="155">
        <v>50106</v>
      </c>
      <c r="G762" s="155" t="s">
        <v>2262</v>
      </c>
      <c r="H762" s="155" t="s">
        <v>1853</v>
      </c>
      <c r="I762" s="155" t="s">
        <v>91</v>
      </c>
      <c r="J762" s="155" t="s">
        <v>94</v>
      </c>
      <c r="K762" s="155"/>
      <c r="L762" s="155">
        <v>0</v>
      </c>
      <c r="M762" s="170">
        <v>0</v>
      </c>
      <c r="N762" s="155">
        <v>0</v>
      </c>
      <c r="O762" s="155">
        <v>0</v>
      </c>
      <c r="P762" s="155"/>
      <c r="Q762" s="155"/>
      <c r="R762" s="155">
        <v>1</v>
      </c>
      <c r="S762" s="170">
        <v>116.94</v>
      </c>
    </row>
    <row r="763" spans="1:19" x14ac:dyDescent="0.25">
      <c r="A763" s="156" t="s">
        <v>109</v>
      </c>
      <c r="B763" s="156" t="s">
        <v>1849</v>
      </c>
      <c r="C763" s="156">
        <v>4830</v>
      </c>
      <c r="D763" s="156" t="s">
        <v>3186</v>
      </c>
      <c r="E763" s="156" t="s">
        <v>3187</v>
      </c>
      <c r="F763" s="156">
        <v>50106</v>
      </c>
      <c r="G763" s="156" t="s">
        <v>2262</v>
      </c>
      <c r="H763" s="156" t="s">
        <v>1855</v>
      </c>
      <c r="I763" s="156" t="s">
        <v>91</v>
      </c>
      <c r="J763" s="156" t="s">
        <v>94</v>
      </c>
      <c r="K763" s="156"/>
      <c r="L763" s="156">
        <v>0</v>
      </c>
      <c r="M763" s="171">
        <v>0</v>
      </c>
      <c r="N763" s="156">
        <v>0</v>
      </c>
      <c r="O763" s="156">
        <v>0</v>
      </c>
      <c r="P763" s="156"/>
      <c r="Q763" s="156"/>
      <c r="R763" s="156">
        <v>1</v>
      </c>
      <c r="S763" s="171">
        <v>116.94</v>
      </c>
    </row>
    <row r="764" spans="1:19" x14ac:dyDescent="0.25">
      <c r="A764" s="155" t="s">
        <v>109</v>
      </c>
      <c r="B764" s="155" t="s">
        <v>863</v>
      </c>
      <c r="C764" s="155">
        <v>4500</v>
      </c>
      <c r="D764" s="155" t="s">
        <v>3134</v>
      </c>
      <c r="E764" s="155" t="s">
        <v>3135</v>
      </c>
      <c r="F764" s="155">
        <v>540101</v>
      </c>
      <c r="G764" s="155" t="s">
        <v>176</v>
      </c>
      <c r="H764" s="155">
        <v>2</v>
      </c>
      <c r="I764" s="155" t="s">
        <v>94</v>
      </c>
      <c r="J764" s="155" t="s">
        <v>94</v>
      </c>
      <c r="K764" s="155"/>
      <c r="L764" s="155">
        <v>0</v>
      </c>
      <c r="M764" s="170">
        <v>0</v>
      </c>
      <c r="N764" s="155">
        <v>0</v>
      </c>
      <c r="O764" s="155">
        <v>0</v>
      </c>
      <c r="P764" s="155" t="s">
        <v>2401</v>
      </c>
      <c r="Q764" s="155" t="s">
        <v>2402</v>
      </c>
      <c r="R764" s="155">
        <v>1</v>
      </c>
      <c r="S764" s="170">
        <v>116.94</v>
      </c>
    </row>
    <row r="765" spans="1:19" x14ac:dyDescent="0.25">
      <c r="A765" s="156" t="s">
        <v>109</v>
      </c>
      <c r="B765" s="156" t="s">
        <v>1600</v>
      </c>
      <c r="C765" s="156">
        <v>400</v>
      </c>
      <c r="D765" s="156" t="s">
        <v>3188</v>
      </c>
      <c r="E765" s="156" t="s">
        <v>1609</v>
      </c>
      <c r="F765" s="156">
        <v>320108</v>
      </c>
      <c r="G765" s="156" t="s">
        <v>2917</v>
      </c>
      <c r="H765" s="156">
        <v>0</v>
      </c>
      <c r="I765" s="156" t="s">
        <v>94</v>
      </c>
      <c r="J765" s="156" t="s">
        <v>94</v>
      </c>
      <c r="K765" s="156"/>
      <c r="L765" s="156">
        <v>0</v>
      </c>
      <c r="M765" s="171">
        <v>0</v>
      </c>
      <c r="N765" s="156">
        <v>0</v>
      </c>
      <c r="O765" s="156">
        <v>0</v>
      </c>
      <c r="P765" s="156" t="s">
        <v>2918</v>
      </c>
      <c r="Q765" s="156" t="s">
        <v>2919</v>
      </c>
      <c r="R765" s="156">
        <v>1</v>
      </c>
      <c r="S765" s="171">
        <v>116.94</v>
      </c>
    </row>
    <row r="766" spans="1:19" x14ac:dyDescent="0.25">
      <c r="A766" s="155" t="s">
        <v>109</v>
      </c>
      <c r="B766" s="155" t="s">
        <v>1600</v>
      </c>
      <c r="C766" s="155">
        <v>430</v>
      </c>
      <c r="D766" s="155" t="s">
        <v>3189</v>
      </c>
      <c r="E766" s="155" t="s">
        <v>1632</v>
      </c>
      <c r="F766" s="155">
        <v>320108</v>
      </c>
      <c r="G766" s="155" t="s">
        <v>2917</v>
      </c>
      <c r="H766" s="155">
        <v>0</v>
      </c>
      <c r="I766" s="155" t="s">
        <v>94</v>
      </c>
      <c r="J766" s="155" t="s">
        <v>94</v>
      </c>
      <c r="K766" s="155"/>
      <c r="L766" s="155">
        <v>0</v>
      </c>
      <c r="M766" s="170">
        <v>0</v>
      </c>
      <c r="N766" s="155">
        <v>0</v>
      </c>
      <c r="O766" s="155">
        <v>0</v>
      </c>
      <c r="P766" s="155" t="s">
        <v>2915</v>
      </c>
      <c r="Q766" s="155" t="s">
        <v>2465</v>
      </c>
      <c r="R766" s="155">
        <v>1</v>
      </c>
      <c r="S766" s="170">
        <v>116.94</v>
      </c>
    </row>
    <row r="767" spans="1:19" x14ac:dyDescent="0.25">
      <c r="A767" s="156" t="s">
        <v>109</v>
      </c>
      <c r="B767" s="156" t="s">
        <v>607</v>
      </c>
      <c r="C767" s="156" t="s">
        <v>3190</v>
      </c>
      <c r="D767" s="156" t="s">
        <v>3191</v>
      </c>
      <c r="E767" s="156" t="s">
        <v>674</v>
      </c>
      <c r="F767" s="156">
        <v>500901</v>
      </c>
      <c r="G767" s="156" t="s">
        <v>2262</v>
      </c>
      <c r="H767" s="156">
        <v>1</v>
      </c>
      <c r="I767" s="156" t="s">
        <v>94</v>
      </c>
      <c r="J767" s="156" t="s">
        <v>94</v>
      </c>
      <c r="K767" s="156"/>
      <c r="L767" s="156">
        <v>0</v>
      </c>
      <c r="M767" s="171">
        <v>0</v>
      </c>
      <c r="N767" s="156">
        <v>0</v>
      </c>
      <c r="O767" s="156">
        <v>0</v>
      </c>
      <c r="P767" s="156" t="s">
        <v>2501</v>
      </c>
      <c r="Q767" s="156" t="s">
        <v>2502</v>
      </c>
      <c r="R767" s="156">
        <v>1</v>
      </c>
      <c r="S767" s="171">
        <v>116.94</v>
      </c>
    </row>
    <row r="768" spans="1:19" x14ac:dyDescent="0.25">
      <c r="A768" s="155" t="s">
        <v>109</v>
      </c>
      <c r="B768" s="155" t="s">
        <v>607</v>
      </c>
      <c r="C768" s="155" t="s">
        <v>3192</v>
      </c>
      <c r="D768" s="155" t="s">
        <v>3193</v>
      </c>
      <c r="E768" s="155" t="s">
        <v>1967</v>
      </c>
      <c r="F768" s="155">
        <v>500901</v>
      </c>
      <c r="G768" s="155" t="s">
        <v>2262</v>
      </c>
      <c r="H768" s="155">
        <v>1</v>
      </c>
      <c r="I768" s="155" t="s">
        <v>94</v>
      </c>
      <c r="J768" s="155" t="s">
        <v>94</v>
      </c>
      <c r="K768" s="155"/>
      <c r="L768" s="155">
        <v>0</v>
      </c>
      <c r="M768" s="170">
        <v>0</v>
      </c>
      <c r="N768" s="155">
        <v>0</v>
      </c>
      <c r="O768" s="155">
        <v>0</v>
      </c>
      <c r="P768" s="155" t="s">
        <v>2501</v>
      </c>
      <c r="Q768" s="155" t="s">
        <v>2502</v>
      </c>
      <c r="R768" s="155">
        <v>1</v>
      </c>
      <c r="S768" s="170">
        <v>116.94</v>
      </c>
    </row>
    <row r="769" spans="1:19" x14ac:dyDescent="0.25">
      <c r="A769" s="156" t="s">
        <v>109</v>
      </c>
      <c r="B769" s="156" t="s">
        <v>607</v>
      </c>
      <c r="C769" s="156" t="s">
        <v>2005</v>
      </c>
      <c r="D769" s="156" t="s">
        <v>3194</v>
      </c>
      <c r="E769" s="156" t="s">
        <v>714</v>
      </c>
      <c r="F769" s="156">
        <v>500907</v>
      </c>
      <c r="G769" s="156" t="s">
        <v>2262</v>
      </c>
      <c r="H769" s="156">
        <v>1</v>
      </c>
      <c r="I769" s="156" t="s">
        <v>94</v>
      </c>
      <c r="J769" s="156" t="s">
        <v>94</v>
      </c>
      <c r="K769" s="156"/>
      <c r="L769" s="156">
        <v>0</v>
      </c>
      <c r="M769" s="171">
        <v>0</v>
      </c>
      <c r="N769" s="156">
        <v>0</v>
      </c>
      <c r="O769" s="156">
        <v>0</v>
      </c>
      <c r="P769" s="156" t="s">
        <v>2424</v>
      </c>
      <c r="Q769" s="156" t="s">
        <v>2432</v>
      </c>
      <c r="R769" s="156">
        <v>1</v>
      </c>
      <c r="S769" s="171">
        <v>116.94</v>
      </c>
    </row>
    <row r="770" spans="1:19" x14ac:dyDescent="0.25">
      <c r="A770" s="155" t="s">
        <v>109</v>
      </c>
      <c r="B770" s="155" t="s">
        <v>607</v>
      </c>
      <c r="C770" s="155" t="s">
        <v>3195</v>
      </c>
      <c r="D770" s="155" t="s">
        <v>3196</v>
      </c>
      <c r="E770" s="155" t="s">
        <v>714</v>
      </c>
      <c r="F770" s="155">
        <v>500901</v>
      </c>
      <c r="G770" s="155" t="s">
        <v>2262</v>
      </c>
      <c r="H770" s="155">
        <v>1</v>
      </c>
      <c r="I770" s="155" t="s">
        <v>94</v>
      </c>
      <c r="J770" s="155" t="s">
        <v>94</v>
      </c>
      <c r="K770" s="155"/>
      <c r="L770" s="155">
        <v>0</v>
      </c>
      <c r="M770" s="170">
        <v>0</v>
      </c>
      <c r="N770" s="155">
        <v>0</v>
      </c>
      <c r="O770" s="155">
        <v>0</v>
      </c>
      <c r="P770" s="155" t="s">
        <v>2424</v>
      </c>
      <c r="Q770" s="155" t="s">
        <v>2432</v>
      </c>
      <c r="R770" s="155">
        <v>1</v>
      </c>
      <c r="S770" s="170">
        <v>116.94</v>
      </c>
    </row>
    <row r="771" spans="1:19" x14ac:dyDescent="0.25">
      <c r="A771" s="156" t="s">
        <v>109</v>
      </c>
      <c r="B771" s="156" t="s">
        <v>1879</v>
      </c>
      <c r="C771" s="156">
        <v>2300</v>
      </c>
      <c r="D771" s="156" t="s">
        <v>3197</v>
      </c>
      <c r="E771" s="156" t="s">
        <v>1890</v>
      </c>
      <c r="F771" s="156">
        <v>110103</v>
      </c>
      <c r="G771" s="156" t="s">
        <v>2387</v>
      </c>
      <c r="H771" s="156" t="s">
        <v>1882</v>
      </c>
      <c r="I771" s="156" t="s">
        <v>91</v>
      </c>
      <c r="J771" s="156" t="s">
        <v>94</v>
      </c>
      <c r="K771" s="156"/>
      <c r="L771" s="156">
        <v>0</v>
      </c>
      <c r="M771" s="171">
        <v>0</v>
      </c>
      <c r="N771" s="156">
        <v>0</v>
      </c>
      <c r="O771" s="156">
        <v>0</v>
      </c>
      <c r="P771" s="156" t="s">
        <v>2398</v>
      </c>
      <c r="Q771" s="156" t="s">
        <v>2406</v>
      </c>
      <c r="R771" s="156">
        <v>1</v>
      </c>
      <c r="S771" s="171">
        <v>116.94</v>
      </c>
    </row>
    <row r="772" spans="1:19" x14ac:dyDescent="0.25">
      <c r="A772" s="155" t="s">
        <v>109</v>
      </c>
      <c r="B772" s="155" t="s">
        <v>347</v>
      </c>
      <c r="C772" s="155">
        <v>4965</v>
      </c>
      <c r="D772" s="155" t="s">
        <v>3198</v>
      </c>
      <c r="E772" s="155" t="s">
        <v>492</v>
      </c>
      <c r="F772" s="155">
        <v>239999</v>
      </c>
      <c r="G772" s="155" t="s">
        <v>119</v>
      </c>
      <c r="H772" s="155">
        <v>1</v>
      </c>
      <c r="I772" s="155" t="s">
        <v>94</v>
      </c>
      <c r="J772" s="155" t="s">
        <v>94</v>
      </c>
      <c r="K772" s="155"/>
      <c r="L772" s="155">
        <v>0</v>
      </c>
      <c r="M772" s="170">
        <v>0</v>
      </c>
      <c r="N772" s="155">
        <v>0</v>
      </c>
      <c r="O772" s="155">
        <v>0</v>
      </c>
      <c r="P772" s="155" t="s">
        <v>2633</v>
      </c>
      <c r="Q772" s="155" t="s">
        <v>2634</v>
      </c>
      <c r="R772" s="155">
        <v>1</v>
      </c>
      <c r="S772" s="170">
        <v>116.94</v>
      </c>
    </row>
    <row r="773" spans="1:19" x14ac:dyDescent="0.25">
      <c r="A773" s="156" t="s">
        <v>109</v>
      </c>
      <c r="B773" s="156" t="s">
        <v>559</v>
      </c>
      <c r="C773" s="156" t="s">
        <v>560</v>
      </c>
      <c r="D773" s="156" t="s">
        <v>3199</v>
      </c>
      <c r="E773" s="156" t="s">
        <v>562</v>
      </c>
      <c r="F773" s="156">
        <v>400501</v>
      </c>
      <c r="G773" s="156" t="s">
        <v>2400</v>
      </c>
      <c r="H773" s="156" t="s">
        <v>1259</v>
      </c>
      <c r="I773" s="156" t="s">
        <v>91</v>
      </c>
      <c r="J773" s="156" t="s">
        <v>91</v>
      </c>
      <c r="K773" s="156" t="s">
        <v>276</v>
      </c>
      <c r="L773" s="156">
        <v>1</v>
      </c>
      <c r="M773" s="171">
        <v>116.94</v>
      </c>
      <c r="N773" s="156">
        <v>0</v>
      </c>
      <c r="O773" s="156">
        <v>1</v>
      </c>
      <c r="P773" s="156"/>
      <c r="Q773" s="156"/>
      <c r="R773" s="156">
        <v>1</v>
      </c>
      <c r="S773" s="171">
        <v>116.94</v>
      </c>
    </row>
    <row r="774" spans="1:19" x14ac:dyDescent="0.25">
      <c r="A774" s="155" t="s">
        <v>109</v>
      </c>
      <c r="B774" s="155" t="s">
        <v>559</v>
      </c>
      <c r="C774" s="155" t="s">
        <v>1268</v>
      </c>
      <c r="D774" s="155" t="s">
        <v>3200</v>
      </c>
      <c r="E774" s="155" t="s">
        <v>1270</v>
      </c>
      <c r="F774" s="155">
        <v>400501</v>
      </c>
      <c r="G774" s="155" t="s">
        <v>2400</v>
      </c>
      <c r="H774" s="155" t="s">
        <v>1244</v>
      </c>
      <c r="I774" s="155" t="s">
        <v>91</v>
      </c>
      <c r="J774" s="155" t="s">
        <v>91</v>
      </c>
      <c r="K774" s="155" t="s">
        <v>276</v>
      </c>
      <c r="L774" s="155">
        <v>1</v>
      </c>
      <c r="M774" s="170">
        <v>116.94</v>
      </c>
      <c r="N774" s="155">
        <v>0</v>
      </c>
      <c r="O774" s="155">
        <v>1</v>
      </c>
      <c r="P774" s="155"/>
      <c r="Q774" s="155"/>
      <c r="R774" s="155">
        <v>1</v>
      </c>
      <c r="S774" s="170">
        <v>116.94</v>
      </c>
    </row>
    <row r="775" spans="1:19" x14ac:dyDescent="0.25">
      <c r="A775" s="156" t="s">
        <v>109</v>
      </c>
      <c r="B775" s="156" t="s">
        <v>559</v>
      </c>
      <c r="C775" s="156" t="s">
        <v>560</v>
      </c>
      <c r="D775" s="156" t="s">
        <v>3199</v>
      </c>
      <c r="E775" s="156" t="s">
        <v>562</v>
      </c>
      <c r="F775" s="156">
        <v>400501</v>
      </c>
      <c r="G775" s="156" t="s">
        <v>2400</v>
      </c>
      <c r="H775" s="156" t="s">
        <v>563</v>
      </c>
      <c r="I775" s="156" t="s">
        <v>91</v>
      </c>
      <c r="J775" s="156" t="s">
        <v>91</v>
      </c>
      <c r="K775" s="156" t="s">
        <v>276</v>
      </c>
      <c r="L775" s="156">
        <v>1</v>
      </c>
      <c r="M775" s="171">
        <v>116.94</v>
      </c>
      <c r="N775" s="156">
        <v>0</v>
      </c>
      <c r="O775" s="156">
        <v>1</v>
      </c>
      <c r="P775" s="156"/>
      <c r="Q775" s="156"/>
      <c r="R775" s="156">
        <v>1</v>
      </c>
      <c r="S775" s="171">
        <v>116.94</v>
      </c>
    </row>
    <row r="776" spans="1:19" x14ac:dyDescent="0.25">
      <c r="A776" s="155" t="s">
        <v>109</v>
      </c>
      <c r="B776" s="155" t="s">
        <v>1271</v>
      </c>
      <c r="C776" s="155">
        <v>1100</v>
      </c>
      <c r="D776" s="155" t="s">
        <v>2978</v>
      </c>
      <c r="E776" s="155" t="s">
        <v>1273</v>
      </c>
      <c r="F776" s="155">
        <v>231304</v>
      </c>
      <c r="G776" s="155" t="s">
        <v>119</v>
      </c>
      <c r="H776" s="155" t="s">
        <v>1278</v>
      </c>
      <c r="I776" s="155" t="s">
        <v>91</v>
      </c>
      <c r="J776" s="155" t="s">
        <v>91</v>
      </c>
      <c r="K776" s="155" t="s">
        <v>276</v>
      </c>
      <c r="L776" s="155">
        <v>1</v>
      </c>
      <c r="M776" s="170">
        <v>116.94</v>
      </c>
      <c r="N776" s="155">
        <v>0</v>
      </c>
      <c r="O776" s="155">
        <v>1</v>
      </c>
      <c r="P776" s="155"/>
      <c r="Q776" s="155"/>
      <c r="R776" s="155">
        <v>1</v>
      </c>
      <c r="S776" s="170">
        <v>116.94</v>
      </c>
    </row>
    <row r="777" spans="1:19" x14ac:dyDescent="0.25">
      <c r="A777" s="156" t="s">
        <v>109</v>
      </c>
      <c r="B777" s="156" t="s">
        <v>347</v>
      </c>
      <c r="C777" s="156">
        <v>1101</v>
      </c>
      <c r="D777" s="156" t="s">
        <v>124</v>
      </c>
      <c r="E777" s="156" t="s">
        <v>349</v>
      </c>
      <c r="F777" s="156">
        <v>231301</v>
      </c>
      <c r="G777" s="156" t="s">
        <v>119</v>
      </c>
      <c r="H777" s="156" t="s">
        <v>563</v>
      </c>
      <c r="I777" s="156" t="s">
        <v>91</v>
      </c>
      <c r="J777" s="156" t="s">
        <v>91</v>
      </c>
      <c r="K777" s="156" t="s">
        <v>276</v>
      </c>
      <c r="L777" s="156">
        <v>1</v>
      </c>
      <c r="M777" s="171">
        <v>116.94</v>
      </c>
      <c r="N777" s="156">
        <v>0</v>
      </c>
      <c r="O777" s="156">
        <v>1</v>
      </c>
      <c r="P777" s="156"/>
      <c r="Q777" s="156"/>
      <c r="R777" s="156">
        <v>1</v>
      </c>
      <c r="S777" s="171">
        <v>116.94</v>
      </c>
    </row>
    <row r="778" spans="1:19" x14ac:dyDescent="0.25">
      <c r="A778" s="155" t="s">
        <v>109</v>
      </c>
      <c r="B778" s="155" t="s">
        <v>347</v>
      </c>
      <c r="C778" s="155">
        <v>1101</v>
      </c>
      <c r="D778" s="155" t="s">
        <v>124</v>
      </c>
      <c r="E778" s="155" t="s">
        <v>349</v>
      </c>
      <c r="F778" s="155">
        <v>231301</v>
      </c>
      <c r="G778" s="155" t="s">
        <v>119</v>
      </c>
      <c r="H778" s="155" t="s">
        <v>1244</v>
      </c>
      <c r="I778" s="155" t="s">
        <v>91</v>
      </c>
      <c r="J778" s="155" t="s">
        <v>91</v>
      </c>
      <c r="K778" s="155" t="s">
        <v>276</v>
      </c>
      <c r="L778" s="155">
        <v>1</v>
      </c>
      <c r="M778" s="170">
        <v>116.94</v>
      </c>
      <c r="N778" s="155">
        <v>0</v>
      </c>
      <c r="O778" s="155">
        <v>1</v>
      </c>
      <c r="P778" s="155"/>
      <c r="Q778" s="155"/>
      <c r="R778" s="155">
        <v>1</v>
      </c>
      <c r="S778" s="170">
        <v>116.94</v>
      </c>
    </row>
    <row r="779" spans="1:19" x14ac:dyDescent="0.25">
      <c r="A779" s="156" t="s">
        <v>109</v>
      </c>
      <c r="B779" s="156" t="s">
        <v>347</v>
      </c>
      <c r="C779" s="156">
        <v>1101</v>
      </c>
      <c r="D779" s="156" t="s">
        <v>124</v>
      </c>
      <c r="E779" s="156" t="s">
        <v>349</v>
      </c>
      <c r="F779" s="156">
        <v>231301</v>
      </c>
      <c r="G779" s="156" t="s">
        <v>119</v>
      </c>
      <c r="H779" s="156" t="s">
        <v>1259</v>
      </c>
      <c r="I779" s="156" t="s">
        <v>91</v>
      </c>
      <c r="J779" s="156" t="s">
        <v>91</v>
      </c>
      <c r="K779" s="156" t="s">
        <v>276</v>
      </c>
      <c r="L779" s="156">
        <v>1</v>
      </c>
      <c r="M779" s="171">
        <v>116.94</v>
      </c>
      <c r="N779" s="156">
        <v>0</v>
      </c>
      <c r="O779" s="156">
        <v>1</v>
      </c>
      <c r="P779" s="156"/>
      <c r="Q779" s="156"/>
      <c r="R779" s="156">
        <v>1</v>
      </c>
      <c r="S779" s="171">
        <v>116.94</v>
      </c>
    </row>
    <row r="780" spans="1:19" x14ac:dyDescent="0.25">
      <c r="A780" s="155" t="s">
        <v>109</v>
      </c>
      <c r="B780" s="155" t="s">
        <v>347</v>
      </c>
      <c r="C780" s="155">
        <v>1102</v>
      </c>
      <c r="D780" s="155" t="s">
        <v>2563</v>
      </c>
      <c r="E780" s="155" t="s">
        <v>421</v>
      </c>
      <c r="F780" s="155">
        <v>231301</v>
      </c>
      <c r="G780" s="155" t="s">
        <v>119</v>
      </c>
      <c r="H780" s="155" t="s">
        <v>563</v>
      </c>
      <c r="I780" s="155" t="s">
        <v>91</v>
      </c>
      <c r="J780" s="155" t="s">
        <v>91</v>
      </c>
      <c r="K780" s="155" t="s">
        <v>276</v>
      </c>
      <c r="L780" s="155">
        <v>1</v>
      </c>
      <c r="M780" s="170">
        <v>116.94</v>
      </c>
      <c r="N780" s="155">
        <v>0</v>
      </c>
      <c r="O780" s="155">
        <v>1</v>
      </c>
      <c r="P780" s="155"/>
      <c r="Q780" s="155"/>
      <c r="R780" s="155">
        <v>1</v>
      </c>
      <c r="S780" s="170">
        <v>116.94</v>
      </c>
    </row>
    <row r="781" spans="1:19" x14ac:dyDescent="0.25">
      <c r="A781" s="156" t="s">
        <v>109</v>
      </c>
      <c r="B781" s="156" t="s">
        <v>347</v>
      </c>
      <c r="C781" s="156">
        <v>1102</v>
      </c>
      <c r="D781" s="156" t="s">
        <v>2563</v>
      </c>
      <c r="E781" s="156" t="s">
        <v>421</v>
      </c>
      <c r="F781" s="156">
        <v>231301</v>
      </c>
      <c r="G781" s="156" t="s">
        <v>119</v>
      </c>
      <c r="H781" s="156" t="s">
        <v>1259</v>
      </c>
      <c r="I781" s="156" t="s">
        <v>91</v>
      </c>
      <c r="J781" s="156" t="s">
        <v>91</v>
      </c>
      <c r="K781" s="156" t="s">
        <v>276</v>
      </c>
      <c r="L781" s="156">
        <v>1</v>
      </c>
      <c r="M781" s="171">
        <v>116.94</v>
      </c>
      <c r="N781" s="156">
        <v>0</v>
      </c>
      <c r="O781" s="156">
        <v>1</v>
      </c>
      <c r="P781" s="156"/>
      <c r="Q781" s="156"/>
      <c r="R781" s="156">
        <v>1</v>
      </c>
      <c r="S781" s="171">
        <v>116.94</v>
      </c>
    </row>
    <row r="782" spans="1:19" x14ac:dyDescent="0.25">
      <c r="A782" s="155" t="s">
        <v>109</v>
      </c>
      <c r="B782" s="155" t="s">
        <v>347</v>
      </c>
      <c r="C782" s="155">
        <v>1101</v>
      </c>
      <c r="D782" s="155" t="s">
        <v>124</v>
      </c>
      <c r="E782" s="155" t="s">
        <v>349</v>
      </c>
      <c r="F782" s="155">
        <v>231301</v>
      </c>
      <c r="G782" s="155" t="s">
        <v>119</v>
      </c>
      <c r="H782" s="155" t="s">
        <v>1251</v>
      </c>
      <c r="I782" s="155" t="s">
        <v>91</v>
      </c>
      <c r="J782" s="155" t="s">
        <v>91</v>
      </c>
      <c r="K782" s="155" t="s">
        <v>276</v>
      </c>
      <c r="L782" s="155">
        <v>1</v>
      </c>
      <c r="M782" s="170">
        <v>116.94</v>
      </c>
      <c r="N782" s="155">
        <v>0</v>
      </c>
      <c r="O782" s="155">
        <v>1</v>
      </c>
      <c r="P782" s="155"/>
      <c r="Q782" s="155"/>
      <c r="R782" s="155">
        <v>1</v>
      </c>
      <c r="S782" s="170">
        <v>116.94</v>
      </c>
    </row>
    <row r="783" spans="1:19" x14ac:dyDescent="0.25">
      <c r="A783" s="156" t="s">
        <v>109</v>
      </c>
      <c r="B783" s="156" t="s">
        <v>347</v>
      </c>
      <c r="C783" s="156">
        <v>1102</v>
      </c>
      <c r="D783" s="156" t="s">
        <v>2563</v>
      </c>
      <c r="E783" s="156" t="s">
        <v>421</v>
      </c>
      <c r="F783" s="156">
        <v>231301</v>
      </c>
      <c r="G783" s="156" t="s">
        <v>119</v>
      </c>
      <c r="H783" s="156" t="s">
        <v>2049</v>
      </c>
      <c r="I783" s="156" t="s">
        <v>91</v>
      </c>
      <c r="J783" s="156" t="s">
        <v>91</v>
      </c>
      <c r="K783" s="156" t="s">
        <v>276</v>
      </c>
      <c r="L783" s="156">
        <v>1</v>
      </c>
      <c r="M783" s="171">
        <v>116.94</v>
      </c>
      <c r="N783" s="156">
        <v>0</v>
      </c>
      <c r="O783" s="156">
        <v>1</v>
      </c>
      <c r="P783" s="156"/>
      <c r="Q783" s="156"/>
      <c r="R783" s="156">
        <v>1</v>
      </c>
      <c r="S783" s="171">
        <v>116.94</v>
      </c>
    </row>
    <row r="784" spans="1:19" x14ac:dyDescent="0.25">
      <c r="A784" s="155" t="s">
        <v>109</v>
      </c>
      <c r="B784" s="155" t="s">
        <v>347</v>
      </c>
      <c r="C784" s="155">
        <v>1102</v>
      </c>
      <c r="D784" s="155" t="s">
        <v>2563</v>
      </c>
      <c r="E784" s="155" t="s">
        <v>421</v>
      </c>
      <c r="F784" s="155">
        <v>231301</v>
      </c>
      <c r="G784" s="155" t="s">
        <v>119</v>
      </c>
      <c r="H784" s="155" t="s">
        <v>1302</v>
      </c>
      <c r="I784" s="155" t="s">
        <v>91</v>
      </c>
      <c r="J784" s="155" t="s">
        <v>91</v>
      </c>
      <c r="K784" s="155" t="s">
        <v>276</v>
      </c>
      <c r="L784" s="155">
        <v>1</v>
      </c>
      <c r="M784" s="170">
        <v>116.94</v>
      </c>
      <c r="N784" s="155">
        <v>0</v>
      </c>
      <c r="O784" s="155">
        <v>1</v>
      </c>
      <c r="P784" s="155"/>
      <c r="Q784" s="155"/>
      <c r="R784" s="155">
        <v>1</v>
      </c>
      <c r="S784" s="170">
        <v>116.94</v>
      </c>
    </row>
    <row r="785" spans="1:19" x14ac:dyDescent="0.25">
      <c r="A785" s="156" t="s">
        <v>109</v>
      </c>
      <c r="B785" s="156" t="s">
        <v>1196</v>
      </c>
      <c r="C785" s="156">
        <v>4499</v>
      </c>
      <c r="D785" s="156" t="s">
        <v>3201</v>
      </c>
      <c r="E785" s="156" t="s">
        <v>3202</v>
      </c>
      <c r="F785" s="156">
        <v>270101</v>
      </c>
      <c r="G785" s="156" t="s">
        <v>2313</v>
      </c>
      <c r="H785" s="156">
        <v>1</v>
      </c>
      <c r="I785" s="156" t="s">
        <v>94</v>
      </c>
      <c r="J785" s="156" t="s">
        <v>94</v>
      </c>
      <c r="K785" s="156" t="s">
        <v>2711</v>
      </c>
      <c r="L785" s="156">
        <v>0</v>
      </c>
      <c r="M785" s="171">
        <v>0</v>
      </c>
      <c r="N785" s="156">
        <v>0</v>
      </c>
      <c r="O785" s="156">
        <v>0</v>
      </c>
      <c r="P785" s="156" t="s">
        <v>2459</v>
      </c>
      <c r="Q785" s="156" t="s">
        <v>2460</v>
      </c>
      <c r="R785" s="156">
        <v>1</v>
      </c>
      <c r="S785" s="171">
        <v>116.94</v>
      </c>
    </row>
    <row r="786" spans="1:19" x14ac:dyDescent="0.25">
      <c r="A786" s="155" t="s">
        <v>109</v>
      </c>
      <c r="B786" s="155" t="s">
        <v>347</v>
      </c>
      <c r="C786" s="155">
        <v>2111</v>
      </c>
      <c r="D786" s="155" t="s">
        <v>118</v>
      </c>
      <c r="E786" s="155" t="s">
        <v>117</v>
      </c>
      <c r="F786" s="155">
        <v>230101</v>
      </c>
      <c r="G786" s="155" t="s">
        <v>119</v>
      </c>
      <c r="H786" s="155" t="s">
        <v>563</v>
      </c>
      <c r="I786" s="155" t="s">
        <v>91</v>
      </c>
      <c r="J786" s="155" t="s">
        <v>91</v>
      </c>
      <c r="K786" s="155" t="s">
        <v>276</v>
      </c>
      <c r="L786" s="155">
        <v>1</v>
      </c>
      <c r="M786" s="170">
        <v>116.94</v>
      </c>
      <c r="N786" s="155">
        <v>0</v>
      </c>
      <c r="O786" s="155">
        <v>1</v>
      </c>
      <c r="P786" s="155"/>
      <c r="Q786" s="155"/>
      <c r="R786" s="155">
        <v>1</v>
      </c>
      <c r="S786" s="170">
        <v>116.94</v>
      </c>
    </row>
    <row r="787" spans="1:19" x14ac:dyDescent="0.25">
      <c r="A787" s="156" t="s">
        <v>109</v>
      </c>
      <c r="B787" s="156" t="s">
        <v>347</v>
      </c>
      <c r="C787" s="156">
        <v>2111</v>
      </c>
      <c r="D787" s="156" t="s">
        <v>118</v>
      </c>
      <c r="E787" s="156" t="s">
        <v>117</v>
      </c>
      <c r="F787" s="156">
        <v>230101</v>
      </c>
      <c r="G787" s="156" t="s">
        <v>119</v>
      </c>
      <c r="H787" s="156" t="s">
        <v>1244</v>
      </c>
      <c r="I787" s="156" t="s">
        <v>91</v>
      </c>
      <c r="J787" s="156" t="s">
        <v>91</v>
      </c>
      <c r="K787" s="156" t="s">
        <v>276</v>
      </c>
      <c r="L787" s="156">
        <v>1</v>
      </c>
      <c r="M787" s="171">
        <v>116.94</v>
      </c>
      <c r="N787" s="156">
        <v>0</v>
      </c>
      <c r="O787" s="156">
        <v>1</v>
      </c>
      <c r="P787" s="156"/>
      <c r="Q787" s="156"/>
      <c r="R787" s="156">
        <v>1</v>
      </c>
      <c r="S787" s="171">
        <v>116.94</v>
      </c>
    </row>
    <row r="788" spans="1:19" x14ac:dyDescent="0.25">
      <c r="A788" s="155" t="s">
        <v>109</v>
      </c>
      <c r="B788" s="155" t="s">
        <v>347</v>
      </c>
      <c r="C788" s="155">
        <v>2111</v>
      </c>
      <c r="D788" s="155" t="s">
        <v>118</v>
      </c>
      <c r="E788" s="155" t="s">
        <v>117</v>
      </c>
      <c r="F788" s="155">
        <v>230101</v>
      </c>
      <c r="G788" s="155" t="s">
        <v>119</v>
      </c>
      <c r="H788" s="155" t="s">
        <v>1265</v>
      </c>
      <c r="I788" s="155" t="s">
        <v>91</v>
      </c>
      <c r="J788" s="155" t="s">
        <v>91</v>
      </c>
      <c r="K788" s="155" t="s">
        <v>276</v>
      </c>
      <c r="L788" s="155">
        <v>1</v>
      </c>
      <c r="M788" s="170">
        <v>116.94</v>
      </c>
      <c r="N788" s="155">
        <v>0</v>
      </c>
      <c r="O788" s="155">
        <v>1</v>
      </c>
      <c r="P788" s="155"/>
      <c r="Q788" s="155"/>
      <c r="R788" s="155">
        <v>1</v>
      </c>
      <c r="S788" s="170">
        <v>116.94</v>
      </c>
    </row>
    <row r="789" spans="1:19" x14ac:dyDescent="0.25">
      <c r="A789" s="156" t="s">
        <v>109</v>
      </c>
      <c r="B789" s="156" t="s">
        <v>645</v>
      </c>
      <c r="C789" s="156" t="s">
        <v>2979</v>
      </c>
      <c r="D789" s="156" t="s">
        <v>2980</v>
      </c>
      <c r="E789" s="156" t="s">
        <v>1328</v>
      </c>
      <c r="F789" s="156">
        <v>400601</v>
      </c>
      <c r="G789" s="156" t="s">
        <v>2400</v>
      </c>
      <c r="H789" s="156" t="s">
        <v>1259</v>
      </c>
      <c r="I789" s="156" t="s">
        <v>91</v>
      </c>
      <c r="J789" s="156" t="s">
        <v>91</v>
      </c>
      <c r="K789" s="156" t="s">
        <v>276</v>
      </c>
      <c r="L789" s="156">
        <v>1</v>
      </c>
      <c r="M789" s="171">
        <v>116.94</v>
      </c>
      <c r="N789" s="156">
        <v>0</v>
      </c>
      <c r="O789" s="156">
        <v>1</v>
      </c>
      <c r="P789" s="156"/>
      <c r="Q789" s="156"/>
      <c r="R789" s="156">
        <v>1</v>
      </c>
      <c r="S789" s="171">
        <v>116.94</v>
      </c>
    </row>
    <row r="790" spans="1:19" x14ac:dyDescent="0.25">
      <c r="A790" s="155" t="s">
        <v>109</v>
      </c>
      <c r="B790" s="155" t="s">
        <v>863</v>
      </c>
      <c r="C790" s="155">
        <v>1111</v>
      </c>
      <c r="D790" s="155" t="s">
        <v>175</v>
      </c>
      <c r="E790" s="155" t="s">
        <v>1044</v>
      </c>
      <c r="F790" s="155">
        <v>540101</v>
      </c>
      <c r="G790" s="155" t="s">
        <v>176</v>
      </c>
      <c r="H790" s="155" t="s">
        <v>563</v>
      </c>
      <c r="I790" s="155" t="s">
        <v>91</v>
      </c>
      <c r="J790" s="155" t="s">
        <v>91</v>
      </c>
      <c r="K790" s="155" t="s">
        <v>276</v>
      </c>
      <c r="L790" s="155">
        <v>1</v>
      </c>
      <c r="M790" s="170">
        <v>116.94</v>
      </c>
      <c r="N790" s="155">
        <v>0</v>
      </c>
      <c r="O790" s="155">
        <v>1</v>
      </c>
      <c r="P790" s="155"/>
      <c r="Q790" s="155"/>
      <c r="R790" s="155">
        <v>1</v>
      </c>
      <c r="S790" s="170">
        <v>116.94</v>
      </c>
    </row>
    <row r="791" spans="1:19" x14ac:dyDescent="0.25">
      <c r="A791" s="156" t="s">
        <v>109</v>
      </c>
      <c r="B791" s="156" t="s">
        <v>863</v>
      </c>
      <c r="C791" s="156">
        <v>1112</v>
      </c>
      <c r="D791" s="156" t="s">
        <v>197</v>
      </c>
      <c r="E791" s="156" t="s">
        <v>866</v>
      </c>
      <c r="F791" s="156">
        <v>540101</v>
      </c>
      <c r="G791" s="156" t="s">
        <v>176</v>
      </c>
      <c r="H791" s="156" t="s">
        <v>1259</v>
      </c>
      <c r="I791" s="156" t="s">
        <v>91</v>
      </c>
      <c r="J791" s="156" t="s">
        <v>91</v>
      </c>
      <c r="K791" s="156" t="s">
        <v>276</v>
      </c>
      <c r="L791" s="156">
        <v>1</v>
      </c>
      <c r="M791" s="171">
        <v>116.94</v>
      </c>
      <c r="N791" s="156">
        <v>0</v>
      </c>
      <c r="O791" s="156">
        <v>1</v>
      </c>
      <c r="P791" s="156"/>
      <c r="Q791" s="156"/>
      <c r="R791" s="156">
        <v>1</v>
      </c>
      <c r="S791" s="171">
        <v>116.94</v>
      </c>
    </row>
    <row r="792" spans="1:19" x14ac:dyDescent="0.25">
      <c r="A792" s="155" t="s">
        <v>109</v>
      </c>
      <c r="B792" s="155" t="s">
        <v>863</v>
      </c>
      <c r="C792" s="155">
        <v>2111</v>
      </c>
      <c r="D792" s="155" t="s">
        <v>215</v>
      </c>
      <c r="E792" s="155" t="s">
        <v>898</v>
      </c>
      <c r="F792" s="155">
        <v>540102</v>
      </c>
      <c r="G792" s="155" t="s">
        <v>176</v>
      </c>
      <c r="H792" s="155" t="s">
        <v>1244</v>
      </c>
      <c r="I792" s="155" t="s">
        <v>91</v>
      </c>
      <c r="J792" s="155" t="s">
        <v>91</v>
      </c>
      <c r="K792" s="155" t="s">
        <v>276</v>
      </c>
      <c r="L792" s="155">
        <v>1</v>
      </c>
      <c r="M792" s="170">
        <v>116.94</v>
      </c>
      <c r="N792" s="155">
        <v>0</v>
      </c>
      <c r="O792" s="155">
        <v>1</v>
      </c>
      <c r="P792" s="155"/>
      <c r="Q792" s="155"/>
      <c r="R792" s="155">
        <v>1</v>
      </c>
      <c r="S792" s="170">
        <v>116.94</v>
      </c>
    </row>
    <row r="793" spans="1:19" x14ac:dyDescent="0.25">
      <c r="A793" s="156" t="s">
        <v>109</v>
      </c>
      <c r="B793" s="156" t="s">
        <v>863</v>
      </c>
      <c r="C793" s="156">
        <v>1112</v>
      </c>
      <c r="D793" s="156" t="s">
        <v>197</v>
      </c>
      <c r="E793" s="156" t="s">
        <v>866</v>
      </c>
      <c r="F793" s="156">
        <v>540101</v>
      </c>
      <c r="G793" s="156" t="s">
        <v>176</v>
      </c>
      <c r="H793" s="156" t="s">
        <v>1251</v>
      </c>
      <c r="I793" s="156" t="s">
        <v>91</v>
      </c>
      <c r="J793" s="156" t="s">
        <v>91</v>
      </c>
      <c r="K793" s="156" t="s">
        <v>276</v>
      </c>
      <c r="L793" s="156">
        <v>1</v>
      </c>
      <c r="M793" s="171">
        <v>116.94</v>
      </c>
      <c r="N793" s="156">
        <v>0</v>
      </c>
      <c r="O793" s="156">
        <v>1</v>
      </c>
      <c r="P793" s="156"/>
      <c r="Q793" s="156"/>
      <c r="R793" s="156">
        <v>1</v>
      </c>
      <c r="S793" s="171">
        <v>116.94</v>
      </c>
    </row>
    <row r="794" spans="1:19" x14ac:dyDescent="0.25">
      <c r="A794" s="155" t="s">
        <v>109</v>
      </c>
      <c r="B794" s="155" t="s">
        <v>863</v>
      </c>
      <c r="C794" s="155">
        <v>1112</v>
      </c>
      <c r="D794" s="155" t="s">
        <v>197</v>
      </c>
      <c r="E794" s="155" t="s">
        <v>866</v>
      </c>
      <c r="F794" s="155">
        <v>540101</v>
      </c>
      <c r="G794" s="155" t="s">
        <v>176</v>
      </c>
      <c r="H794" s="155" t="s">
        <v>1302</v>
      </c>
      <c r="I794" s="155" t="s">
        <v>91</v>
      </c>
      <c r="J794" s="155" t="s">
        <v>91</v>
      </c>
      <c r="K794" s="155" t="s">
        <v>276</v>
      </c>
      <c r="L794" s="155">
        <v>1</v>
      </c>
      <c r="M794" s="170">
        <v>116.94</v>
      </c>
      <c r="N794" s="155">
        <v>0</v>
      </c>
      <c r="O794" s="155">
        <v>1</v>
      </c>
      <c r="P794" s="155"/>
      <c r="Q794" s="155"/>
      <c r="R794" s="155">
        <v>1</v>
      </c>
      <c r="S794" s="170">
        <v>116.94</v>
      </c>
    </row>
    <row r="795" spans="1:19" x14ac:dyDescent="0.25">
      <c r="A795" s="156" t="s">
        <v>109</v>
      </c>
      <c r="B795" s="156" t="s">
        <v>863</v>
      </c>
      <c r="C795" s="156">
        <v>2111</v>
      </c>
      <c r="D795" s="156" t="s">
        <v>215</v>
      </c>
      <c r="E795" s="156" t="s">
        <v>898</v>
      </c>
      <c r="F795" s="156">
        <v>540102</v>
      </c>
      <c r="G795" s="156" t="s">
        <v>176</v>
      </c>
      <c r="H795" s="156" t="s">
        <v>1278</v>
      </c>
      <c r="I795" s="156" t="s">
        <v>91</v>
      </c>
      <c r="J795" s="156" t="s">
        <v>91</v>
      </c>
      <c r="K795" s="156" t="s">
        <v>276</v>
      </c>
      <c r="L795" s="156">
        <v>1</v>
      </c>
      <c r="M795" s="171">
        <v>116.94</v>
      </c>
      <c r="N795" s="156">
        <v>0</v>
      </c>
      <c r="O795" s="156">
        <v>1</v>
      </c>
      <c r="P795" s="156"/>
      <c r="Q795" s="156"/>
      <c r="R795" s="156">
        <v>1</v>
      </c>
      <c r="S795" s="171">
        <v>116.94</v>
      </c>
    </row>
    <row r="796" spans="1:19" x14ac:dyDescent="0.25">
      <c r="A796" s="155" t="s">
        <v>109</v>
      </c>
      <c r="B796" s="155" t="s">
        <v>1196</v>
      </c>
      <c r="C796" s="155">
        <v>1101</v>
      </c>
      <c r="D796" s="155" t="s">
        <v>185</v>
      </c>
      <c r="E796" s="155" t="s">
        <v>1453</v>
      </c>
      <c r="F796" s="155">
        <v>270101</v>
      </c>
      <c r="G796" s="155" t="s">
        <v>2313</v>
      </c>
      <c r="H796" s="155" t="s">
        <v>563</v>
      </c>
      <c r="I796" s="155" t="s">
        <v>91</v>
      </c>
      <c r="J796" s="155" t="s">
        <v>91</v>
      </c>
      <c r="K796" s="155" t="s">
        <v>276</v>
      </c>
      <c r="L796" s="155">
        <v>1</v>
      </c>
      <c r="M796" s="170">
        <v>116.94</v>
      </c>
      <c r="N796" s="155">
        <v>0</v>
      </c>
      <c r="O796" s="155">
        <v>1</v>
      </c>
      <c r="P796" s="155"/>
      <c r="Q796" s="155"/>
      <c r="R796" s="155">
        <v>1</v>
      </c>
      <c r="S796" s="170">
        <v>116.94</v>
      </c>
    </row>
    <row r="797" spans="1:19" x14ac:dyDescent="0.25">
      <c r="A797" s="156" t="s">
        <v>109</v>
      </c>
      <c r="B797" s="156" t="s">
        <v>863</v>
      </c>
      <c r="C797" s="156">
        <v>2111</v>
      </c>
      <c r="D797" s="156" t="s">
        <v>215</v>
      </c>
      <c r="E797" s="156" t="s">
        <v>898</v>
      </c>
      <c r="F797" s="156">
        <v>540102</v>
      </c>
      <c r="G797" s="156" t="s">
        <v>176</v>
      </c>
      <c r="H797" s="156" t="s">
        <v>2097</v>
      </c>
      <c r="I797" s="156" t="s">
        <v>91</v>
      </c>
      <c r="J797" s="156" t="s">
        <v>91</v>
      </c>
      <c r="K797" s="156" t="s">
        <v>276</v>
      </c>
      <c r="L797" s="156">
        <v>1</v>
      </c>
      <c r="M797" s="171">
        <v>116.94</v>
      </c>
      <c r="N797" s="156">
        <v>0</v>
      </c>
      <c r="O797" s="156">
        <v>1</v>
      </c>
      <c r="P797" s="156"/>
      <c r="Q797" s="156"/>
      <c r="R797" s="156">
        <v>1</v>
      </c>
      <c r="S797" s="171">
        <v>116.94</v>
      </c>
    </row>
    <row r="798" spans="1:19" x14ac:dyDescent="0.25">
      <c r="A798" s="155" t="s">
        <v>109</v>
      </c>
      <c r="B798" s="155" t="s">
        <v>1196</v>
      </c>
      <c r="C798" s="155">
        <v>1113</v>
      </c>
      <c r="D798" s="155" t="s">
        <v>129</v>
      </c>
      <c r="E798" s="155" t="s">
        <v>128</v>
      </c>
      <c r="F798" s="155">
        <v>270101</v>
      </c>
      <c r="G798" s="155" t="s">
        <v>2313</v>
      </c>
      <c r="H798" s="155" t="s">
        <v>1251</v>
      </c>
      <c r="I798" s="155" t="s">
        <v>91</v>
      </c>
      <c r="J798" s="155" t="s">
        <v>91</v>
      </c>
      <c r="K798" s="155" t="s">
        <v>276</v>
      </c>
      <c r="L798" s="155">
        <v>1</v>
      </c>
      <c r="M798" s="170">
        <v>116.94</v>
      </c>
      <c r="N798" s="155">
        <v>0</v>
      </c>
      <c r="O798" s="155">
        <v>1</v>
      </c>
      <c r="P798" s="155"/>
      <c r="Q798" s="155"/>
      <c r="R798" s="155">
        <v>1</v>
      </c>
      <c r="S798" s="170">
        <v>116.94</v>
      </c>
    </row>
    <row r="799" spans="1:19" x14ac:dyDescent="0.25">
      <c r="A799" s="156" t="s">
        <v>109</v>
      </c>
      <c r="B799" s="156" t="s">
        <v>1196</v>
      </c>
      <c r="C799" s="156">
        <v>1113</v>
      </c>
      <c r="D799" s="156" t="s">
        <v>129</v>
      </c>
      <c r="E799" s="156" t="s">
        <v>128</v>
      </c>
      <c r="F799" s="156">
        <v>270101</v>
      </c>
      <c r="G799" s="156" t="s">
        <v>2313</v>
      </c>
      <c r="H799" s="156" t="s">
        <v>563</v>
      </c>
      <c r="I799" s="156" t="s">
        <v>91</v>
      </c>
      <c r="J799" s="156" t="s">
        <v>91</v>
      </c>
      <c r="K799" s="156" t="s">
        <v>276</v>
      </c>
      <c r="L799" s="156">
        <v>1</v>
      </c>
      <c r="M799" s="171">
        <v>116.94</v>
      </c>
      <c r="N799" s="156">
        <v>0</v>
      </c>
      <c r="O799" s="156">
        <v>1</v>
      </c>
      <c r="P799" s="156"/>
      <c r="Q799" s="156"/>
      <c r="R799" s="156">
        <v>1</v>
      </c>
      <c r="S799" s="171">
        <v>116.94</v>
      </c>
    </row>
    <row r="800" spans="1:19" x14ac:dyDescent="0.25">
      <c r="A800" s="155" t="s">
        <v>109</v>
      </c>
      <c r="B800" s="155" t="s">
        <v>1196</v>
      </c>
      <c r="C800" s="155">
        <v>1113</v>
      </c>
      <c r="D800" s="155" t="s">
        <v>129</v>
      </c>
      <c r="E800" s="155" t="s">
        <v>128</v>
      </c>
      <c r="F800" s="155">
        <v>270101</v>
      </c>
      <c r="G800" s="155" t="s">
        <v>2313</v>
      </c>
      <c r="H800" s="155" t="s">
        <v>1244</v>
      </c>
      <c r="I800" s="155" t="s">
        <v>91</v>
      </c>
      <c r="J800" s="155" t="s">
        <v>91</v>
      </c>
      <c r="K800" s="155" t="s">
        <v>276</v>
      </c>
      <c r="L800" s="155">
        <v>1</v>
      </c>
      <c r="M800" s="170">
        <v>116.94</v>
      </c>
      <c r="N800" s="155">
        <v>0</v>
      </c>
      <c r="O800" s="155">
        <v>1</v>
      </c>
      <c r="P800" s="155"/>
      <c r="Q800" s="155"/>
      <c r="R800" s="155">
        <v>1</v>
      </c>
      <c r="S800" s="170">
        <v>116.94</v>
      </c>
    </row>
    <row r="801" spans="1:19" x14ac:dyDescent="0.25">
      <c r="A801" s="156" t="s">
        <v>109</v>
      </c>
      <c r="B801" s="156" t="s">
        <v>1196</v>
      </c>
      <c r="C801" s="156">
        <v>1113</v>
      </c>
      <c r="D801" s="156" t="s">
        <v>129</v>
      </c>
      <c r="E801" s="156" t="s">
        <v>128</v>
      </c>
      <c r="F801" s="156">
        <v>270101</v>
      </c>
      <c r="G801" s="156" t="s">
        <v>2313</v>
      </c>
      <c r="H801" s="156" t="s">
        <v>1302</v>
      </c>
      <c r="I801" s="156" t="s">
        <v>91</v>
      </c>
      <c r="J801" s="156" t="s">
        <v>91</v>
      </c>
      <c r="K801" s="156" t="s">
        <v>276</v>
      </c>
      <c r="L801" s="156">
        <v>1</v>
      </c>
      <c r="M801" s="171">
        <v>116.94</v>
      </c>
      <c r="N801" s="156">
        <v>0</v>
      </c>
      <c r="O801" s="156">
        <v>1</v>
      </c>
      <c r="P801" s="156"/>
      <c r="Q801" s="156"/>
      <c r="R801" s="156">
        <v>1</v>
      </c>
      <c r="S801" s="171">
        <v>116.94</v>
      </c>
    </row>
    <row r="802" spans="1:19" x14ac:dyDescent="0.25">
      <c r="A802" s="155" t="s">
        <v>109</v>
      </c>
      <c r="B802" s="155" t="s">
        <v>1196</v>
      </c>
      <c r="C802" s="155">
        <v>1113</v>
      </c>
      <c r="D802" s="155" t="s">
        <v>129</v>
      </c>
      <c r="E802" s="155" t="s">
        <v>128</v>
      </c>
      <c r="F802" s="155">
        <v>270101</v>
      </c>
      <c r="G802" s="155" t="s">
        <v>2313</v>
      </c>
      <c r="H802" s="155" t="s">
        <v>1259</v>
      </c>
      <c r="I802" s="155" t="s">
        <v>91</v>
      </c>
      <c r="J802" s="155" t="s">
        <v>91</v>
      </c>
      <c r="K802" s="155" t="s">
        <v>276</v>
      </c>
      <c r="L802" s="155">
        <v>1</v>
      </c>
      <c r="M802" s="170">
        <v>116.94</v>
      </c>
      <c r="N802" s="155">
        <v>0</v>
      </c>
      <c r="O802" s="155">
        <v>1</v>
      </c>
      <c r="P802" s="155"/>
      <c r="Q802" s="155"/>
      <c r="R802" s="155">
        <v>1</v>
      </c>
      <c r="S802" s="170">
        <v>116.94</v>
      </c>
    </row>
    <row r="803" spans="1:19" x14ac:dyDescent="0.25">
      <c r="A803" s="156" t="s">
        <v>109</v>
      </c>
      <c r="B803" s="156" t="s">
        <v>1196</v>
      </c>
      <c r="C803" s="156">
        <v>1501</v>
      </c>
      <c r="D803" s="156" t="s">
        <v>3040</v>
      </c>
      <c r="E803" s="156" t="s">
        <v>1501</v>
      </c>
      <c r="F803" s="156">
        <v>270101</v>
      </c>
      <c r="G803" s="156" t="s">
        <v>2313</v>
      </c>
      <c r="H803" s="156" t="s">
        <v>1251</v>
      </c>
      <c r="I803" s="156" t="s">
        <v>91</v>
      </c>
      <c r="J803" s="156" t="s">
        <v>91</v>
      </c>
      <c r="K803" s="156" t="s">
        <v>276</v>
      </c>
      <c r="L803" s="156">
        <v>1</v>
      </c>
      <c r="M803" s="171">
        <v>116.94</v>
      </c>
      <c r="N803" s="156">
        <v>0</v>
      </c>
      <c r="O803" s="156">
        <v>1</v>
      </c>
      <c r="P803" s="156"/>
      <c r="Q803" s="156"/>
      <c r="R803" s="156">
        <v>1</v>
      </c>
      <c r="S803" s="171">
        <v>116.94</v>
      </c>
    </row>
    <row r="804" spans="1:19" x14ac:dyDescent="0.25">
      <c r="A804" s="155" t="s">
        <v>109</v>
      </c>
      <c r="B804" s="155" t="s">
        <v>1508</v>
      </c>
      <c r="C804" s="155">
        <v>2010</v>
      </c>
      <c r="D804" s="155" t="s">
        <v>198</v>
      </c>
      <c r="E804" s="155" t="s">
        <v>1510</v>
      </c>
      <c r="F804" s="155">
        <v>380101</v>
      </c>
      <c r="G804" s="155" t="s">
        <v>3203</v>
      </c>
      <c r="H804" s="155" t="s">
        <v>563</v>
      </c>
      <c r="I804" s="155" t="s">
        <v>91</v>
      </c>
      <c r="J804" s="155" t="s">
        <v>91</v>
      </c>
      <c r="K804" s="155" t="s">
        <v>276</v>
      </c>
      <c r="L804" s="155">
        <v>1</v>
      </c>
      <c r="M804" s="170">
        <v>116.94</v>
      </c>
      <c r="N804" s="155">
        <v>0</v>
      </c>
      <c r="O804" s="155">
        <v>1</v>
      </c>
      <c r="P804" s="155"/>
      <c r="Q804" s="155"/>
      <c r="R804" s="155">
        <v>1</v>
      </c>
      <c r="S804" s="170">
        <v>116.94</v>
      </c>
    </row>
    <row r="805" spans="1:19" x14ac:dyDescent="0.25">
      <c r="A805" s="156" t="s">
        <v>109</v>
      </c>
      <c r="B805" s="156" t="s">
        <v>607</v>
      </c>
      <c r="C805" s="156">
        <v>1100</v>
      </c>
      <c r="D805" s="156" t="s">
        <v>162</v>
      </c>
      <c r="E805" s="156" t="s">
        <v>153</v>
      </c>
      <c r="F805" s="156">
        <v>500901</v>
      </c>
      <c r="G805" s="156" t="s">
        <v>2262</v>
      </c>
      <c r="H805" s="156" t="s">
        <v>1302</v>
      </c>
      <c r="I805" s="156" t="s">
        <v>91</v>
      </c>
      <c r="J805" s="156" t="s">
        <v>91</v>
      </c>
      <c r="K805" s="156" t="s">
        <v>276</v>
      </c>
      <c r="L805" s="156">
        <v>1</v>
      </c>
      <c r="M805" s="171">
        <v>116.94</v>
      </c>
      <c r="N805" s="156">
        <v>0</v>
      </c>
      <c r="O805" s="156">
        <v>1</v>
      </c>
      <c r="P805" s="156"/>
      <c r="Q805" s="156"/>
      <c r="R805" s="156">
        <v>1</v>
      </c>
      <c r="S805" s="171">
        <v>116.94</v>
      </c>
    </row>
    <row r="806" spans="1:19" x14ac:dyDescent="0.25">
      <c r="A806" s="155" t="s">
        <v>109</v>
      </c>
      <c r="B806" s="155" t="s">
        <v>270</v>
      </c>
      <c r="C806" s="155">
        <v>1101</v>
      </c>
      <c r="D806" s="155" t="s">
        <v>113</v>
      </c>
      <c r="E806" s="155" t="s">
        <v>178</v>
      </c>
      <c r="F806" s="155">
        <v>420101</v>
      </c>
      <c r="G806" s="155" t="s">
        <v>114</v>
      </c>
      <c r="H806" s="155" t="s">
        <v>1251</v>
      </c>
      <c r="I806" s="155" t="s">
        <v>91</v>
      </c>
      <c r="J806" s="155" t="s">
        <v>91</v>
      </c>
      <c r="K806" s="155" t="s">
        <v>276</v>
      </c>
      <c r="L806" s="155">
        <v>1</v>
      </c>
      <c r="M806" s="170">
        <v>116.94</v>
      </c>
      <c r="N806" s="155">
        <v>0</v>
      </c>
      <c r="O806" s="155">
        <v>1</v>
      </c>
      <c r="P806" s="155"/>
      <c r="Q806" s="155"/>
      <c r="R806" s="155">
        <v>1</v>
      </c>
      <c r="S806" s="170">
        <v>116.94</v>
      </c>
    </row>
    <row r="807" spans="1:19" x14ac:dyDescent="0.25">
      <c r="A807" s="156" t="s">
        <v>109</v>
      </c>
      <c r="B807" s="156" t="s">
        <v>503</v>
      </c>
      <c r="C807" s="156">
        <v>2002</v>
      </c>
      <c r="D807" s="156" t="s">
        <v>2950</v>
      </c>
      <c r="E807" s="156" t="s">
        <v>1548</v>
      </c>
      <c r="F807" s="156">
        <v>160905</v>
      </c>
      <c r="G807" s="156" t="s">
        <v>152</v>
      </c>
      <c r="H807" s="156" t="s">
        <v>1251</v>
      </c>
      <c r="I807" s="156" t="s">
        <v>91</v>
      </c>
      <c r="J807" s="156" t="s">
        <v>91</v>
      </c>
      <c r="K807" s="156" t="s">
        <v>276</v>
      </c>
      <c r="L807" s="156">
        <v>1</v>
      </c>
      <c r="M807" s="171">
        <v>116.94</v>
      </c>
      <c r="N807" s="156">
        <v>0</v>
      </c>
      <c r="O807" s="156">
        <v>1</v>
      </c>
      <c r="P807" s="156"/>
      <c r="Q807" s="156"/>
      <c r="R807" s="156">
        <v>1</v>
      </c>
      <c r="S807" s="171">
        <v>116.94</v>
      </c>
    </row>
    <row r="808" spans="1:19" x14ac:dyDescent="0.25">
      <c r="A808" s="155" t="s">
        <v>109</v>
      </c>
      <c r="B808" s="155" t="s">
        <v>867</v>
      </c>
      <c r="C808" s="155">
        <v>1101</v>
      </c>
      <c r="D808" s="155" t="s">
        <v>90</v>
      </c>
      <c r="E808" s="155" t="s">
        <v>89</v>
      </c>
      <c r="F808" s="155">
        <v>451002</v>
      </c>
      <c r="G808" s="155" t="s">
        <v>2282</v>
      </c>
      <c r="H808" s="155" t="s">
        <v>1244</v>
      </c>
      <c r="I808" s="155" t="s">
        <v>91</v>
      </c>
      <c r="J808" s="155" t="s">
        <v>91</v>
      </c>
      <c r="K808" s="155" t="s">
        <v>276</v>
      </c>
      <c r="L808" s="155">
        <v>1</v>
      </c>
      <c r="M808" s="170">
        <v>116.94</v>
      </c>
      <c r="N808" s="155">
        <v>0</v>
      </c>
      <c r="O808" s="155">
        <v>1</v>
      </c>
      <c r="P808" s="155"/>
      <c r="Q808" s="155"/>
      <c r="R808" s="155">
        <v>1</v>
      </c>
      <c r="S808" s="170">
        <v>116.94</v>
      </c>
    </row>
    <row r="809" spans="1:19" x14ac:dyDescent="0.25">
      <c r="A809" s="156" t="s">
        <v>109</v>
      </c>
      <c r="B809" s="156" t="s">
        <v>867</v>
      </c>
      <c r="C809" s="156">
        <v>1101</v>
      </c>
      <c r="D809" s="156" t="s">
        <v>90</v>
      </c>
      <c r="E809" s="156" t="s">
        <v>89</v>
      </c>
      <c r="F809" s="156">
        <v>451002</v>
      </c>
      <c r="G809" s="156" t="s">
        <v>2282</v>
      </c>
      <c r="H809" s="156" t="s">
        <v>1265</v>
      </c>
      <c r="I809" s="156" t="s">
        <v>91</v>
      </c>
      <c r="J809" s="156" t="s">
        <v>91</v>
      </c>
      <c r="K809" s="156" t="s">
        <v>276</v>
      </c>
      <c r="L809" s="156">
        <v>1</v>
      </c>
      <c r="M809" s="171">
        <v>116.94</v>
      </c>
      <c r="N809" s="156">
        <v>0</v>
      </c>
      <c r="O809" s="156">
        <v>1</v>
      </c>
      <c r="P809" s="156"/>
      <c r="Q809" s="156"/>
      <c r="R809" s="156">
        <v>1</v>
      </c>
      <c r="S809" s="171">
        <v>116.94</v>
      </c>
    </row>
    <row r="810" spans="1:19" x14ac:dyDescent="0.25">
      <c r="A810" s="155" t="s">
        <v>109</v>
      </c>
      <c r="B810" s="155" t="s">
        <v>270</v>
      </c>
      <c r="C810" s="155">
        <v>1101</v>
      </c>
      <c r="D810" s="155" t="s">
        <v>113</v>
      </c>
      <c r="E810" s="155" t="s">
        <v>178</v>
      </c>
      <c r="F810" s="155">
        <v>420101</v>
      </c>
      <c r="G810" s="155" t="s">
        <v>114</v>
      </c>
      <c r="H810" s="155" t="s">
        <v>1259</v>
      </c>
      <c r="I810" s="155" t="s">
        <v>91</v>
      </c>
      <c r="J810" s="155" t="s">
        <v>91</v>
      </c>
      <c r="K810" s="155" t="s">
        <v>276</v>
      </c>
      <c r="L810" s="155">
        <v>1</v>
      </c>
      <c r="M810" s="170">
        <v>116.94</v>
      </c>
      <c r="N810" s="155">
        <v>0</v>
      </c>
      <c r="O810" s="155">
        <v>1</v>
      </c>
      <c r="P810" s="155"/>
      <c r="Q810" s="155"/>
      <c r="R810" s="155">
        <v>1</v>
      </c>
      <c r="S810" s="170">
        <v>116.94</v>
      </c>
    </row>
    <row r="811" spans="1:19" x14ac:dyDescent="0.25">
      <c r="A811" s="156" t="s">
        <v>109</v>
      </c>
      <c r="B811" s="156" t="s">
        <v>270</v>
      </c>
      <c r="C811" s="156">
        <v>1101</v>
      </c>
      <c r="D811" s="156" t="s">
        <v>113</v>
      </c>
      <c r="E811" s="156" t="s">
        <v>178</v>
      </c>
      <c r="F811" s="156">
        <v>420101</v>
      </c>
      <c r="G811" s="156" t="s">
        <v>114</v>
      </c>
      <c r="H811" s="156" t="s">
        <v>1278</v>
      </c>
      <c r="I811" s="156" t="s">
        <v>91</v>
      </c>
      <c r="J811" s="156" t="s">
        <v>91</v>
      </c>
      <c r="K811" s="156" t="s">
        <v>276</v>
      </c>
      <c r="L811" s="156">
        <v>1</v>
      </c>
      <c r="M811" s="171">
        <v>116.94</v>
      </c>
      <c r="N811" s="156">
        <v>0</v>
      </c>
      <c r="O811" s="156">
        <v>1</v>
      </c>
      <c r="P811" s="156"/>
      <c r="Q811" s="156"/>
      <c r="R811" s="156">
        <v>1</v>
      </c>
      <c r="S811" s="171">
        <v>116.94</v>
      </c>
    </row>
    <row r="812" spans="1:19" x14ac:dyDescent="0.25">
      <c r="A812" s="155" t="s">
        <v>109</v>
      </c>
      <c r="B812" s="155" t="s">
        <v>277</v>
      </c>
      <c r="C812" s="155">
        <v>1101</v>
      </c>
      <c r="D812" s="155" t="s">
        <v>141</v>
      </c>
      <c r="E812" s="155" t="s">
        <v>140</v>
      </c>
      <c r="F812" s="155">
        <v>451101</v>
      </c>
      <c r="G812" s="155" t="s">
        <v>2282</v>
      </c>
      <c r="H812" s="155" t="s">
        <v>1265</v>
      </c>
      <c r="I812" s="155" t="s">
        <v>91</v>
      </c>
      <c r="J812" s="155" t="s">
        <v>91</v>
      </c>
      <c r="K812" s="155" t="s">
        <v>276</v>
      </c>
      <c r="L812" s="155">
        <v>1</v>
      </c>
      <c r="M812" s="170">
        <v>116.94</v>
      </c>
      <c r="N812" s="155">
        <v>0</v>
      </c>
      <c r="O812" s="155">
        <v>1</v>
      </c>
      <c r="P812" s="155"/>
      <c r="Q812" s="155"/>
      <c r="R812" s="155">
        <v>1</v>
      </c>
      <c r="S812" s="170">
        <v>116.94</v>
      </c>
    </row>
    <row r="813" spans="1:19" x14ac:dyDescent="0.25">
      <c r="A813" s="156" t="s">
        <v>109</v>
      </c>
      <c r="B813" s="156" t="s">
        <v>277</v>
      </c>
      <c r="C813" s="156">
        <v>1101</v>
      </c>
      <c r="D813" s="156" t="s">
        <v>141</v>
      </c>
      <c r="E813" s="156" t="s">
        <v>140</v>
      </c>
      <c r="F813" s="156">
        <v>451101</v>
      </c>
      <c r="G813" s="156" t="s">
        <v>2282</v>
      </c>
      <c r="H813" s="156" t="s">
        <v>1278</v>
      </c>
      <c r="I813" s="156" t="s">
        <v>91</v>
      </c>
      <c r="J813" s="156" t="s">
        <v>91</v>
      </c>
      <c r="K813" s="156" t="s">
        <v>276</v>
      </c>
      <c r="L813" s="156">
        <v>1</v>
      </c>
      <c r="M813" s="171">
        <v>116.94</v>
      </c>
      <c r="N813" s="156">
        <v>0</v>
      </c>
      <c r="O813" s="156">
        <v>1</v>
      </c>
      <c r="P813" s="156"/>
      <c r="Q813" s="156"/>
      <c r="R813" s="156">
        <v>1</v>
      </c>
      <c r="S813" s="171">
        <v>116.94</v>
      </c>
    </row>
    <row r="814" spans="1:19" x14ac:dyDescent="0.25">
      <c r="A814" s="155" t="s">
        <v>109</v>
      </c>
      <c r="B814" s="155" t="s">
        <v>607</v>
      </c>
      <c r="C814" s="155" t="s">
        <v>3204</v>
      </c>
      <c r="D814" s="155" t="s">
        <v>3205</v>
      </c>
      <c r="E814" s="155" t="s">
        <v>714</v>
      </c>
      <c r="F814" s="155">
        <v>500901</v>
      </c>
      <c r="G814" s="155" t="s">
        <v>2262</v>
      </c>
      <c r="H814" s="155">
        <v>1</v>
      </c>
      <c r="I814" s="155" t="s">
        <v>94</v>
      </c>
      <c r="J814" s="155" t="s">
        <v>94</v>
      </c>
      <c r="K814" s="155"/>
      <c r="L814" s="155">
        <v>0</v>
      </c>
      <c r="M814" s="170">
        <v>0</v>
      </c>
      <c r="N814" s="155">
        <v>0</v>
      </c>
      <c r="O814" s="155">
        <v>0</v>
      </c>
      <c r="P814" s="155" t="s">
        <v>2424</v>
      </c>
      <c r="Q814" s="155" t="s">
        <v>2432</v>
      </c>
      <c r="R814" s="155">
        <v>1</v>
      </c>
      <c r="S814" s="170">
        <v>116.94</v>
      </c>
    </row>
    <row r="815" spans="1:19" x14ac:dyDescent="0.25">
      <c r="A815" s="156" t="s">
        <v>109</v>
      </c>
      <c r="B815" s="156" t="s">
        <v>753</v>
      </c>
      <c r="C815" s="156">
        <v>4000</v>
      </c>
      <c r="D815" s="156" t="s">
        <v>3206</v>
      </c>
      <c r="E815" s="156" t="s">
        <v>3207</v>
      </c>
      <c r="F815" s="156">
        <v>430104</v>
      </c>
      <c r="G815" s="156" t="s">
        <v>2661</v>
      </c>
      <c r="H815" s="156" t="s">
        <v>3208</v>
      </c>
      <c r="I815" s="156" t="s">
        <v>91</v>
      </c>
      <c r="J815" s="156" t="s">
        <v>94</v>
      </c>
      <c r="K815" s="156" t="s">
        <v>276</v>
      </c>
      <c r="L815" s="156">
        <v>1</v>
      </c>
      <c r="M815" s="171">
        <v>116.94</v>
      </c>
      <c r="N815" s="156">
        <v>0</v>
      </c>
      <c r="O815" s="156">
        <v>1</v>
      </c>
      <c r="P815" s="156"/>
      <c r="Q815" s="156"/>
      <c r="R815" s="156">
        <v>1</v>
      </c>
      <c r="S815" s="171">
        <v>116.94</v>
      </c>
    </row>
    <row r="816" spans="1:19" x14ac:dyDescent="0.25">
      <c r="A816" s="155" t="s">
        <v>109</v>
      </c>
      <c r="B816" s="155" t="s">
        <v>353</v>
      </c>
      <c r="C816" s="155" t="s">
        <v>630</v>
      </c>
      <c r="D816" s="155" t="s">
        <v>3087</v>
      </c>
      <c r="E816" s="155" t="s">
        <v>632</v>
      </c>
      <c r="F816" s="155">
        <v>260101</v>
      </c>
      <c r="G816" s="155" t="s">
        <v>105</v>
      </c>
      <c r="H816" s="155" t="s">
        <v>2018</v>
      </c>
      <c r="I816" s="155" t="s">
        <v>91</v>
      </c>
      <c r="J816" s="155" t="s">
        <v>91</v>
      </c>
      <c r="K816" s="155" t="s">
        <v>276</v>
      </c>
      <c r="L816" s="155">
        <v>1</v>
      </c>
      <c r="M816" s="170">
        <v>116.94</v>
      </c>
      <c r="N816" s="155">
        <v>0</v>
      </c>
      <c r="O816" s="155">
        <v>1</v>
      </c>
      <c r="P816" s="155"/>
      <c r="Q816" s="155"/>
      <c r="R816" s="155">
        <v>1</v>
      </c>
      <c r="S816" s="170">
        <v>116.94</v>
      </c>
    </row>
    <row r="817" spans="1:19" x14ac:dyDescent="0.25">
      <c r="A817" s="156" t="s">
        <v>109</v>
      </c>
      <c r="B817" s="156" t="s">
        <v>270</v>
      </c>
      <c r="C817" s="156">
        <v>4497</v>
      </c>
      <c r="D817" s="156" t="s">
        <v>3088</v>
      </c>
      <c r="E817" s="156" t="s">
        <v>1842</v>
      </c>
      <c r="F817" s="156">
        <v>429999</v>
      </c>
      <c r="G817" s="156" t="s">
        <v>114</v>
      </c>
      <c r="H817" s="156">
        <v>1</v>
      </c>
      <c r="I817" s="156" t="s">
        <v>94</v>
      </c>
      <c r="J817" s="156" t="s">
        <v>94</v>
      </c>
      <c r="K817" s="156"/>
      <c r="L817" s="156">
        <v>0</v>
      </c>
      <c r="M817" s="171">
        <v>0</v>
      </c>
      <c r="N817" s="156">
        <v>0</v>
      </c>
      <c r="O817" s="156">
        <v>0</v>
      </c>
      <c r="P817" s="156" t="s">
        <v>2524</v>
      </c>
      <c r="Q817" s="156" t="s">
        <v>2525</v>
      </c>
      <c r="R817" s="156">
        <v>1</v>
      </c>
      <c r="S817" s="171">
        <v>116.94</v>
      </c>
    </row>
    <row r="818" spans="1:19" x14ac:dyDescent="0.25">
      <c r="A818" s="155" t="s">
        <v>109</v>
      </c>
      <c r="B818" s="155" t="s">
        <v>607</v>
      </c>
      <c r="C818" s="155">
        <v>4900</v>
      </c>
      <c r="D818" s="155" t="s">
        <v>3209</v>
      </c>
      <c r="E818" s="155" t="s">
        <v>1930</v>
      </c>
      <c r="F818" s="155">
        <v>500999</v>
      </c>
      <c r="G818" s="155" t="s">
        <v>2262</v>
      </c>
      <c r="H818" s="155">
        <v>1</v>
      </c>
      <c r="I818" s="155" t="s">
        <v>94</v>
      </c>
      <c r="J818" s="155" t="s">
        <v>94</v>
      </c>
      <c r="K818" s="155"/>
      <c r="L818" s="155">
        <v>0</v>
      </c>
      <c r="M818" s="170">
        <v>0</v>
      </c>
      <c r="N818" s="155">
        <v>0</v>
      </c>
      <c r="O818" s="155">
        <v>0</v>
      </c>
      <c r="P818" s="155" t="s">
        <v>2424</v>
      </c>
      <c r="Q818" s="155" t="s">
        <v>2432</v>
      </c>
      <c r="R818" s="155">
        <v>1</v>
      </c>
      <c r="S818" s="170">
        <v>116.94</v>
      </c>
    </row>
    <row r="819" spans="1:19" x14ac:dyDescent="0.25">
      <c r="A819" s="156" t="s">
        <v>109</v>
      </c>
      <c r="B819" s="156" t="s">
        <v>1743</v>
      </c>
      <c r="C819" s="156">
        <v>3310</v>
      </c>
      <c r="D819" s="156" t="s">
        <v>2592</v>
      </c>
      <c r="E819" s="156" t="s">
        <v>2593</v>
      </c>
      <c r="F819" s="156">
        <v>310505</v>
      </c>
      <c r="G819" s="156" t="s">
        <v>2289</v>
      </c>
      <c r="H819" s="156">
        <v>2</v>
      </c>
      <c r="I819" s="156" t="s">
        <v>94</v>
      </c>
      <c r="J819" s="156" t="s">
        <v>94</v>
      </c>
      <c r="K819" s="156"/>
      <c r="L819" s="156">
        <v>0</v>
      </c>
      <c r="M819" s="171">
        <v>0</v>
      </c>
      <c r="N819" s="156">
        <v>0</v>
      </c>
      <c r="O819" s="156">
        <v>0</v>
      </c>
      <c r="P819" s="156" t="s">
        <v>2555</v>
      </c>
      <c r="Q819" s="156" t="s">
        <v>2556</v>
      </c>
      <c r="R819" s="156">
        <v>1</v>
      </c>
      <c r="S819" s="171">
        <v>116.94</v>
      </c>
    </row>
    <row r="820" spans="1:19" x14ac:dyDescent="0.25">
      <c r="A820" s="155" t="s">
        <v>109</v>
      </c>
      <c r="B820" s="155" t="s">
        <v>1271</v>
      </c>
      <c r="C820" s="155">
        <v>3040</v>
      </c>
      <c r="D820" s="155" t="s">
        <v>3210</v>
      </c>
      <c r="E820" s="155" t="s">
        <v>3211</v>
      </c>
      <c r="F820" s="155">
        <v>90100</v>
      </c>
      <c r="G820" s="155" t="s">
        <v>3212</v>
      </c>
      <c r="H820" s="155">
        <v>1</v>
      </c>
      <c r="I820" s="155" t="s">
        <v>91</v>
      </c>
      <c r="J820" s="155" t="s">
        <v>94</v>
      </c>
      <c r="K820" s="155"/>
      <c r="L820" s="155">
        <v>0</v>
      </c>
      <c r="M820" s="170">
        <v>0</v>
      </c>
      <c r="N820" s="155">
        <v>0</v>
      </c>
      <c r="O820" s="155">
        <v>0</v>
      </c>
      <c r="P820" s="155" t="s">
        <v>2587</v>
      </c>
      <c r="Q820" s="155" t="s">
        <v>2588</v>
      </c>
      <c r="R820" s="155">
        <v>1</v>
      </c>
      <c r="S820" s="170">
        <v>116.94</v>
      </c>
    </row>
    <row r="821" spans="1:19" x14ac:dyDescent="0.25">
      <c r="A821" s="156" t="s">
        <v>109</v>
      </c>
      <c r="B821" s="156" t="s">
        <v>347</v>
      </c>
      <c r="C821" s="156">
        <v>2131</v>
      </c>
      <c r="D821" s="156" t="s">
        <v>2474</v>
      </c>
      <c r="E821" s="156" t="s">
        <v>467</v>
      </c>
      <c r="F821" s="156">
        <v>231402</v>
      </c>
      <c r="G821" s="156" t="s">
        <v>119</v>
      </c>
      <c r="H821" s="156" t="s">
        <v>2033</v>
      </c>
      <c r="I821" s="156" t="s">
        <v>91</v>
      </c>
      <c r="J821" s="156" t="s">
        <v>91</v>
      </c>
      <c r="K821" s="156" t="s">
        <v>276</v>
      </c>
      <c r="L821" s="156">
        <v>1</v>
      </c>
      <c r="M821" s="171">
        <v>116.94</v>
      </c>
      <c r="N821" s="156">
        <v>0</v>
      </c>
      <c r="O821" s="156">
        <v>1</v>
      </c>
      <c r="P821" s="156"/>
      <c r="Q821" s="156"/>
      <c r="R821" s="156">
        <v>1</v>
      </c>
      <c r="S821" s="171">
        <v>116.94</v>
      </c>
    </row>
    <row r="822" spans="1:19" x14ac:dyDescent="0.25">
      <c r="A822" s="155" t="s">
        <v>109</v>
      </c>
      <c r="B822" s="155" t="s">
        <v>1508</v>
      </c>
      <c r="C822" s="155">
        <v>2010</v>
      </c>
      <c r="D822" s="155" t="s">
        <v>198</v>
      </c>
      <c r="E822" s="155" t="s">
        <v>1510</v>
      </c>
      <c r="F822" s="155">
        <v>380101</v>
      </c>
      <c r="G822" s="155" t="s">
        <v>3203</v>
      </c>
      <c r="H822" s="155" t="s">
        <v>1299</v>
      </c>
      <c r="I822" s="155" t="s">
        <v>91</v>
      </c>
      <c r="J822" s="155" t="s">
        <v>91</v>
      </c>
      <c r="K822" s="155" t="s">
        <v>276</v>
      </c>
      <c r="L822" s="155">
        <v>1</v>
      </c>
      <c r="M822" s="170">
        <v>116.94</v>
      </c>
      <c r="N822" s="155">
        <v>0</v>
      </c>
      <c r="O822" s="155">
        <v>1</v>
      </c>
      <c r="P822" s="155"/>
      <c r="Q822" s="155"/>
      <c r="R822" s="155">
        <v>1</v>
      </c>
      <c r="S822" s="170">
        <v>116.94</v>
      </c>
    </row>
    <row r="823" spans="1:19" x14ac:dyDescent="0.25">
      <c r="A823" s="156" t="s">
        <v>109</v>
      </c>
      <c r="B823" s="156" t="s">
        <v>503</v>
      </c>
      <c r="C823" s="156">
        <v>2001</v>
      </c>
      <c r="D823" s="156" t="s">
        <v>2951</v>
      </c>
      <c r="E823" s="156" t="s">
        <v>509</v>
      </c>
      <c r="F823" s="156">
        <v>160905</v>
      </c>
      <c r="G823" s="156" t="s">
        <v>152</v>
      </c>
      <c r="H823" s="156" t="s">
        <v>2033</v>
      </c>
      <c r="I823" s="156" t="s">
        <v>91</v>
      </c>
      <c r="J823" s="156" t="s">
        <v>91</v>
      </c>
      <c r="K823" s="156" t="s">
        <v>276</v>
      </c>
      <c r="L823" s="156">
        <v>1</v>
      </c>
      <c r="M823" s="171">
        <v>116.94</v>
      </c>
      <c r="N823" s="156">
        <v>0</v>
      </c>
      <c r="O823" s="156">
        <v>1</v>
      </c>
      <c r="P823" s="156"/>
      <c r="Q823" s="156"/>
      <c r="R823" s="156">
        <v>1</v>
      </c>
      <c r="S823" s="171">
        <v>116.94</v>
      </c>
    </row>
    <row r="824" spans="1:19" x14ac:dyDescent="0.25">
      <c r="A824" s="155" t="s">
        <v>109</v>
      </c>
      <c r="B824" s="155" t="s">
        <v>347</v>
      </c>
      <c r="C824" s="155">
        <v>1102</v>
      </c>
      <c r="D824" s="155" t="s">
        <v>2563</v>
      </c>
      <c r="E824" s="155" t="s">
        <v>421</v>
      </c>
      <c r="F824" s="155">
        <v>231301</v>
      </c>
      <c r="G824" s="155" t="s">
        <v>119</v>
      </c>
      <c r="H824" s="155" t="s">
        <v>2112</v>
      </c>
      <c r="I824" s="155" t="s">
        <v>91</v>
      </c>
      <c r="J824" s="155" t="s">
        <v>91</v>
      </c>
      <c r="K824" s="155" t="s">
        <v>276</v>
      </c>
      <c r="L824" s="155">
        <v>1</v>
      </c>
      <c r="M824" s="170">
        <v>116.94</v>
      </c>
      <c r="N824" s="155">
        <v>0</v>
      </c>
      <c r="O824" s="155">
        <v>1</v>
      </c>
      <c r="P824" s="155"/>
      <c r="Q824" s="155"/>
      <c r="R824" s="155">
        <v>1</v>
      </c>
      <c r="S824" s="170">
        <v>116.94</v>
      </c>
    </row>
    <row r="825" spans="1:19" x14ac:dyDescent="0.25">
      <c r="A825" s="156" t="s">
        <v>109</v>
      </c>
      <c r="B825" s="156" t="s">
        <v>559</v>
      </c>
      <c r="C825" s="156" t="s">
        <v>1268</v>
      </c>
      <c r="D825" s="156" t="s">
        <v>3200</v>
      </c>
      <c r="E825" s="156" t="s">
        <v>1270</v>
      </c>
      <c r="F825" s="156">
        <v>400501</v>
      </c>
      <c r="G825" s="156" t="s">
        <v>2400</v>
      </c>
      <c r="H825" s="156" t="s">
        <v>1961</v>
      </c>
      <c r="I825" s="156" t="s">
        <v>91</v>
      </c>
      <c r="J825" s="156" t="s">
        <v>91</v>
      </c>
      <c r="K825" s="156" t="s">
        <v>276</v>
      </c>
      <c r="L825" s="156">
        <v>1</v>
      </c>
      <c r="M825" s="171">
        <v>116.94</v>
      </c>
      <c r="N825" s="156">
        <v>0</v>
      </c>
      <c r="O825" s="156">
        <v>1</v>
      </c>
      <c r="P825" s="156"/>
      <c r="Q825" s="156"/>
      <c r="R825" s="156">
        <v>1</v>
      </c>
      <c r="S825" s="171">
        <v>116.94</v>
      </c>
    </row>
    <row r="826" spans="1:19" x14ac:dyDescent="0.25">
      <c r="A826" s="155" t="s">
        <v>109</v>
      </c>
      <c r="B826" s="155" t="s">
        <v>607</v>
      </c>
      <c r="C826" s="155">
        <v>4900</v>
      </c>
      <c r="D826" s="155" t="s">
        <v>3209</v>
      </c>
      <c r="E826" s="155" t="s">
        <v>1930</v>
      </c>
      <c r="F826" s="155">
        <v>500999</v>
      </c>
      <c r="G826" s="155" t="s">
        <v>2262</v>
      </c>
      <c r="H826" s="155">
        <v>2</v>
      </c>
      <c r="I826" s="155" t="s">
        <v>94</v>
      </c>
      <c r="J826" s="155" t="s">
        <v>94</v>
      </c>
      <c r="K826" s="155"/>
      <c r="L826" s="155">
        <v>0</v>
      </c>
      <c r="M826" s="170">
        <v>0</v>
      </c>
      <c r="N826" s="155">
        <v>0</v>
      </c>
      <c r="O826" s="155">
        <v>0</v>
      </c>
      <c r="P826" s="155" t="s">
        <v>2424</v>
      </c>
      <c r="Q826" s="155" t="s">
        <v>2432</v>
      </c>
      <c r="R826" s="155">
        <v>1</v>
      </c>
      <c r="S826" s="170">
        <v>116.94</v>
      </c>
    </row>
    <row r="827" spans="1:19" x14ac:dyDescent="0.25">
      <c r="A827" s="156" t="s">
        <v>109</v>
      </c>
      <c r="B827" s="156" t="s">
        <v>265</v>
      </c>
      <c r="C827" s="156">
        <v>2004</v>
      </c>
      <c r="D827" s="156" t="s">
        <v>3213</v>
      </c>
      <c r="E827" s="156" t="s">
        <v>3214</v>
      </c>
      <c r="F827" s="156">
        <v>513801</v>
      </c>
      <c r="G827" s="156" t="s">
        <v>2320</v>
      </c>
      <c r="H827" s="156">
        <v>2</v>
      </c>
      <c r="I827" s="156" t="s">
        <v>91</v>
      </c>
      <c r="J827" s="156" t="s">
        <v>94</v>
      </c>
      <c r="K827" s="156"/>
      <c r="L827" s="156">
        <v>0</v>
      </c>
      <c r="M827" s="171">
        <v>0</v>
      </c>
      <c r="N827" s="156">
        <v>0</v>
      </c>
      <c r="O827" s="156">
        <v>0</v>
      </c>
      <c r="P827" s="156" t="s">
        <v>2358</v>
      </c>
      <c r="Q827" s="156" t="s">
        <v>2359</v>
      </c>
      <c r="R827" s="156">
        <v>1</v>
      </c>
      <c r="S827" s="171">
        <v>116.94</v>
      </c>
    </row>
    <row r="828" spans="1:19" x14ac:dyDescent="0.25">
      <c r="A828" s="155" t="s">
        <v>109</v>
      </c>
      <c r="B828" s="155" t="s">
        <v>607</v>
      </c>
      <c r="C828" s="155" t="s">
        <v>3215</v>
      </c>
      <c r="D828" s="155" t="s">
        <v>3216</v>
      </c>
      <c r="E828" s="155" t="s">
        <v>2059</v>
      </c>
      <c r="F828" s="155">
        <v>500901</v>
      </c>
      <c r="G828" s="155" t="s">
        <v>2262</v>
      </c>
      <c r="H828" s="155">
        <v>1</v>
      </c>
      <c r="I828" s="155" t="s">
        <v>94</v>
      </c>
      <c r="J828" s="155" t="s">
        <v>94</v>
      </c>
      <c r="K828" s="155"/>
      <c r="L828" s="155">
        <v>0</v>
      </c>
      <c r="M828" s="170">
        <v>0</v>
      </c>
      <c r="N828" s="155">
        <v>0</v>
      </c>
      <c r="O828" s="155">
        <v>0</v>
      </c>
      <c r="P828" s="155" t="s">
        <v>2871</v>
      </c>
      <c r="Q828" s="155" t="s">
        <v>2468</v>
      </c>
      <c r="R828" s="155">
        <v>1</v>
      </c>
      <c r="S828" s="170">
        <v>116.94</v>
      </c>
    </row>
    <row r="829" spans="1:19" x14ac:dyDescent="0.25">
      <c r="A829" s="156" t="s">
        <v>109</v>
      </c>
      <c r="B829" s="156" t="s">
        <v>607</v>
      </c>
      <c r="C829" s="156" t="s">
        <v>3217</v>
      </c>
      <c r="D829" s="156" t="s">
        <v>3218</v>
      </c>
      <c r="E829" s="156" t="s">
        <v>3219</v>
      </c>
      <c r="F829" s="156">
        <v>500901</v>
      </c>
      <c r="G829" s="156" t="s">
        <v>2262</v>
      </c>
      <c r="H829" s="156">
        <v>1</v>
      </c>
      <c r="I829" s="156" t="s">
        <v>94</v>
      </c>
      <c r="J829" s="156" t="s">
        <v>94</v>
      </c>
      <c r="K829" s="156"/>
      <c r="L829" s="156">
        <v>0</v>
      </c>
      <c r="M829" s="171">
        <v>0</v>
      </c>
      <c r="N829" s="156">
        <v>0</v>
      </c>
      <c r="O829" s="156">
        <v>0</v>
      </c>
      <c r="P829" s="156" t="s">
        <v>2501</v>
      </c>
      <c r="Q829" s="156" t="s">
        <v>2502</v>
      </c>
      <c r="R829" s="156">
        <v>1</v>
      </c>
      <c r="S829" s="171">
        <v>116.94</v>
      </c>
    </row>
    <row r="830" spans="1:19" x14ac:dyDescent="0.25">
      <c r="A830" s="155" t="s">
        <v>109</v>
      </c>
      <c r="B830" s="155" t="s">
        <v>863</v>
      </c>
      <c r="C830" s="155">
        <v>2111</v>
      </c>
      <c r="D830" s="155" t="s">
        <v>215</v>
      </c>
      <c r="E830" s="155" t="s">
        <v>898</v>
      </c>
      <c r="F830" s="155">
        <v>540102</v>
      </c>
      <c r="G830" s="155" t="s">
        <v>176</v>
      </c>
      <c r="H830" s="155" t="s">
        <v>2010</v>
      </c>
      <c r="I830" s="155" t="s">
        <v>91</v>
      </c>
      <c r="J830" s="155" t="s">
        <v>91</v>
      </c>
      <c r="K830" s="155" t="s">
        <v>276</v>
      </c>
      <c r="L830" s="155">
        <v>1</v>
      </c>
      <c r="M830" s="170">
        <v>116.94</v>
      </c>
      <c r="N830" s="155">
        <v>0</v>
      </c>
      <c r="O830" s="155">
        <v>1</v>
      </c>
      <c r="P830" s="155"/>
      <c r="Q830" s="155"/>
      <c r="R830" s="155">
        <v>1</v>
      </c>
      <c r="S830" s="170">
        <v>116.94</v>
      </c>
    </row>
    <row r="831" spans="1:19" x14ac:dyDescent="0.25">
      <c r="A831" s="156" t="s">
        <v>109</v>
      </c>
      <c r="B831" s="156" t="s">
        <v>277</v>
      </c>
      <c r="C831" s="156">
        <v>1101</v>
      </c>
      <c r="D831" s="156" t="s">
        <v>141</v>
      </c>
      <c r="E831" s="156" t="s">
        <v>140</v>
      </c>
      <c r="F831" s="156">
        <v>451101</v>
      </c>
      <c r="G831" s="156" t="s">
        <v>2282</v>
      </c>
      <c r="H831" s="156" t="s">
        <v>2015</v>
      </c>
      <c r="I831" s="156" t="s">
        <v>91</v>
      </c>
      <c r="J831" s="156" t="s">
        <v>91</v>
      </c>
      <c r="K831" s="156" t="s">
        <v>276</v>
      </c>
      <c r="L831" s="156">
        <v>1</v>
      </c>
      <c r="M831" s="171">
        <v>116.94</v>
      </c>
      <c r="N831" s="156">
        <v>0</v>
      </c>
      <c r="O831" s="156">
        <v>1</v>
      </c>
      <c r="P831" s="156"/>
      <c r="Q831" s="156"/>
      <c r="R831" s="156">
        <v>1</v>
      </c>
      <c r="S831" s="171">
        <v>116.94</v>
      </c>
    </row>
    <row r="832" spans="1:19" x14ac:dyDescent="0.25">
      <c r="A832" s="155" t="s">
        <v>109</v>
      </c>
      <c r="B832" s="155" t="s">
        <v>2481</v>
      </c>
      <c r="C832" s="155">
        <v>4000</v>
      </c>
      <c r="D832" s="155" t="s">
        <v>3220</v>
      </c>
      <c r="E832" s="155" t="s">
        <v>3221</v>
      </c>
      <c r="F832" s="155">
        <v>50299</v>
      </c>
      <c r="G832" s="155" t="s">
        <v>2262</v>
      </c>
      <c r="H832" s="155">
        <v>1</v>
      </c>
      <c r="I832" s="155" t="s">
        <v>94</v>
      </c>
      <c r="J832" s="155" t="s">
        <v>94</v>
      </c>
      <c r="K832" s="155"/>
      <c r="L832" s="155">
        <v>0</v>
      </c>
      <c r="M832" s="170">
        <v>0</v>
      </c>
      <c r="N832" s="155">
        <v>0</v>
      </c>
      <c r="O832" s="155">
        <v>0</v>
      </c>
      <c r="P832" s="155" t="s">
        <v>2484</v>
      </c>
      <c r="Q832" s="155" t="s">
        <v>2409</v>
      </c>
      <c r="R832" s="155">
        <v>1</v>
      </c>
      <c r="S832" s="170">
        <v>116.94</v>
      </c>
    </row>
    <row r="833" spans="1:19" x14ac:dyDescent="0.25">
      <c r="A833" s="156" t="s">
        <v>109</v>
      </c>
      <c r="B833" s="156" t="s">
        <v>265</v>
      </c>
      <c r="C833" s="156">
        <v>6105</v>
      </c>
      <c r="D833" s="156" t="s">
        <v>2767</v>
      </c>
      <c r="E833" s="156" t="s">
        <v>2768</v>
      </c>
      <c r="F833" s="156">
        <v>513801</v>
      </c>
      <c r="G833" s="156" t="s">
        <v>2320</v>
      </c>
      <c r="H833" s="156" t="s">
        <v>569</v>
      </c>
      <c r="I833" s="156" t="s">
        <v>91</v>
      </c>
      <c r="J833" s="156" t="s">
        <v>94</v>
      </c>
      <c r="K833" s="156"/>
      <c r="L833" s="156">
        <v>0</v>
      </c>
      <c r="M833" s="171">
        <v>0</v>
      </c>
      <c r="N833" s="156">
        <v>0</v>
      </c>
      <c r="O833" s="156">
        <v>0</v>
      </c>
      <c r="P833" s="156" t="s">
        <v>2855</v>
      </c>
      <c r="Q833" s="156" t="s">
        <v>2856</v>
      </c>
      <c r="R833" s="156">
        <v>1</v>
      </c>
      <c r="S833" s="171">
        <v>116.94</v>
      </c>
    </row>
    <row r="834" spans="1:19" x14ac:dyDescent="0.25">
      <c r="A834" s="155" t="s">
        <v>109</v>
      </c>
      <c r="B834" s="155" t="s">
        <v>265</v>
      </c>
      <c r="C834" s="155">
        <v>6105</v>
      </c>
      <c r="D834" s="155" t="s">
        <v>2767</v>
      </c>
      <c r="E834" s="155" t="s">
        <v>2768</v>
      </c>
      <c r="F834" s="155">
        <v>513801</v>
      </c>
      <c r="G834" s="155" t="s">
        <v>2320</v>
      </c>
      <c r="H834" s="155" t="s">
        <v>575</v>
      </c>
      <c r="I834" s="155" t="s">
        <v>91</v>
      </c>
      <c r="J834" s="155" t="s">
        <v>94</v>
      </c>
      <c r="K834" s="155"/>
      <c r="L834" s="155">
        <v>0</v>
      </c>
      <c r="M834" s="170">
        <v>0</v>
      </c>
      <c r="N834" s="155">
        <v>0</v>
      </c>
      <c r="O834" s="155">
        <v>0</v>
      </c>
      <c r="P834" s="155" t="s">
        <v>2986</v>
      </c>
      <c r="Q834" s="155" t="s">
        <v>2987</v>
      </c>
      <c r="R834" s="155">
        <v>1</v>
      </c>
      <c r="S834" s="170">
        <v>116.94</v>
      </c>
    </row>
    <row r="835" spans="1:19" x14ac:dyDescent="0.25">
      <c r="A835" s="156" t="s">
        <v>109</v>
      </c>
      <c r="B835" s="156" t="s">
        <v>270</v>
      </c>
      <c r="C835" s="156">
        <v>1101</v>
      </c>
      <c r="D835" s="156" t="s">
        <v>113</v>
      </c>
      <c r="E835" s="156" t="s">
        <v>178</v>
      </c>
      <c r="F835" s="156">
        <v>420101</v>
      </c>
      <c r="G835" s="156" t="s">
        <v>114</v>
      </c>
      <c r="H835" s="156" t="s">
        <v>2015</v>
      </c>
      <c r="I835" s="156" t="s">
        <v>91</v>
      </c>
      <c r="J835" s="156" t="s">
        <v>91</v>
      </c>
      <c r="K835" s="156" t="s">
        <v>276</v>
      </c>
      <c r="L835" s="156">
        <v>1</v>
      </c>
      <c r="M835" s="171">
        <v>116.94</v>
      </c>
      <c r="N835" s="156">
        <v>0</v>
      </c>
      <c r="O835" s="156">
        <v>1</v>
      </c>
      <c r="P835" s="156"/>
      <c r="Q835" s="156"/>
      <c r="R835" s="156">
        <v>1</v>
      </c>
      <c r="S835" s="171">
        <v>116.94</v>
      </c>
    </row>
    <row r="836" spans="1:19" x14ac:dyDescent="0.25">
      <c r="A836" s="155" t="s">
        <v>109</v>
      </c>
      <c r="B836" s="155" t="s">
        <v>570</v>
      </c>
      <c r="C836" s="155">
        <v>1100</v>
      </c>
      <c r="D836" s="155" t="s">
        <v>3048</v>
      </c>
      <c r="E836" s="155" t="s">
        <v>573</v>
      </c>
      <c r="F836" s="155">
        <v>500703</v>
      </c>
      <c r="G836" s="155" t="s">
        <v>2262</v>
      </c>
      <c r="H836" s="155" t="s">
        <v>1961</v>
      </c>
      <c r="I836" s="155" t="s">
        <v>91</v>
      </c>
      <c r="J836" s="155" t="s">
        <v>91</v>
      </c>
      <c r="K836" s="155" t="s">
        <v>276</v>
      </c>
      <c r="L836" s="155">
        <v>1</v>
      </c>
      <c r="M836" s="170">
        <v>116.94</v>
      </c>
      <c r="N836" s="155">
        <v>0</v>
      </c>
      <c r="O836" s="155">
        <v>1</v>
      </c>
      <c r="P836" s="155"/>
      <c r="Q836" s="155"/>
      <c r="R836" s="155">
        <v>1</v>
      </c>
      <c r="S836" s="170">
        <v>116.94</v>
      </c>
    </row>
    <row r="837" spans="1:19" x14ac:dyDescent="0.25">
      <c r="A837" s="156" t="s">
        <v>109</v>
      </c>
      <c r="B837" s="156" t="s">
        <v>1058</v>
      </c>
      <c r="C837" s="156">
        <v>4950</v>
      </c>
      <c r="D837" s="156" t="s">
        <v>3222</v>
      </c>
      <c r="E837" s="156" t="s">
        <v>1138</v>
      </c>
      <c r="F837" s="156">
        <v>131203</v>
      </c>
      <c r="G837" s="156" t="s">
        <v>2259</v>
      </c>
      <c r="H837" s="156">
        <v>1</v>
      </c>
      <c r="I837" s="156" t="s">
        <v>94</v>
      </c>
      <c r="J837" s="156" t="s">
        <v>94</v>
      </c>
      <c r="K837" s="156"/>
      <c r="L837" s="156">
        <v>0</v>
      </c>
      <c r="M837" s="171">
        <v>0</v>
      </c>
      <c r="N837" s="156">
        <v>0</v>
      </c>
      <c r="O837" s="156">
        <v>0</v>
      </c>
      <c r="P837" s="156" t="s">
        <v>2271</v>
      </c>
      <c r="Q837" s="156" t="s">
        <v>2272</v>
      </c>
      <c r="R837" s="156">
        <v>1</v>
      </c>
      <c r="S837" s="171">
        <v>116.94</v>
      </c>
    </row>
    <row r="838" spans="1:19" x14ac:dyDescent="0.25">
      <c r="A838" s="155" t="s">
        <v>109</v>
      </c>
      <c r="B838" s="155" t="s">
        <v>353</v>
      </c>
      <c r="C838" s="155">
        <v>4730</v>
      </c>
      <c r="D838" s="155" t="s">
        <v>3223</v>
      </c>
      <c r="E838" s="155" t="s">
        <v>1950</v>
      </c>
      <c r="F838" s="155">
        <v>260101</v>
      </c>
      <c r="G838" s="155" t="s">
        <v>105</v>
      </c>
      <c r="H838" s="155">
        <v>2</v>
      </c>
      <c r="I838" s="155" t="s">
        <v>94</v>
      </c>
      <c r="J838" s="155" t="s">
        <v>94</v>
      </c>
      <c r="K838" s="155" t="s">
        <v>276</v>
      </c>
      <c r="L838" s="155">
        <v>1</v>
      </c>
      <c r="M838" s="170">
        <v>116.94</v>
      </c>
      <c r="N838" s="155">
        <v>0</v>
      </c>
      <c r="O838" s="155">
        <v>1</v>
      </c>
      <c r="P838" s="155" t="s">
        <v>2560</v>
      </c>
      <c r="Q838" s="155" t="s">
        <v>2561</v>
      </c>
      <c r="R838" s="155">
        <v>1</v>
      </c>
      <c r="S838" s="170">
        <v>116.94</v>
      </c>
    </row>
    <row r="839" spans="1:19" x14ac:dyDescent="0.25">
      <c r="A839" s="156" t="s">
        <v>109</v>
      </c>
      <c r="B839" s="156" t="s">
        <v>347</v>
      </c>
      <c r="C839" s="156">
        <v>2132</v>
      </c>
      <c r="D839" s="156" t="s">
        <v>2842</v>
      </c>
      <c r="E839" s="156" t="s">
        <v>470</v>
      </c>
      <c r="F839" s="156">
        <v>231402</v>
      </c>
      <c r="G839" s="156" t="s">
        <v>119</v>
      </c>
      <c r="H839" s="156" t="s">
        <v>1942</v>
      </c>
      <c r="I839" s="156" t="s">
        <v>91</v>
      </c>
      <c r="J839" s="156" t="s">
        <v>91</v>
      </c>
      <c r="K839" s="156" t="s">
        <v>276</v>
      </c>
      <c r="L839" s="156">
        <v>1</v>
      </c>
      <c r="M839" s="171">
        <v>116.94</v>
      </c>
      <c r="N839" s="156">
        <v>0</v>
      </c>
      <c r="O839" s="156">
        <v>1</v>
      </c>
      <c r="P839" s="156"/>
      <c r="Q839" s="156"/>
      <c r="R839" s="156">
        <v>1</v>
      </c>
      <c r="S839" s="171">
        <v>116.94</v>
      </c>
    </row>
    <row r="840" spans="1:19" x14ac:dyDescent="0.25">
      <c r="A840" s="155" t="s">
        <v>109</v>
      </c>
      <c r="B840" s="155" t="s">
        <v>570</v>
      </c>
      <c r="C840" s="155">
        <v>1100</v>
      </c>
      <c r="D840" s="155" t="s">
        <v>3048</v>
      </c>
      <c r="E840" s="155" t="s">
        <v>573</v>
      </c>
      <c r="F840" s="155">
        <v>500703</v>
      </c>
      <c r="G840" s="155" t="s">
        <v>2262</v>
      </c>
      <c r="H840" s="155" t="s">
        <v>2018</v>
      </c>
      <c r="I840" s="155" t="s">
        <v>91</v>
      </c>
      <c r="J840" s="155" t="s">
        <v>91</v>
      </c>
      <c r="K840" s="155" t="s">
        <v>276</v>
      </c>
      <c r="L840" s="155">
        <v>1</v>
      </c>
      <c r="M840" s="170">
        <v>116.94</v>
      </c>
      <c r="N840" s="155">
        <v>0</v>
      </c>
      <c r="O840" s="155">
        <v>1</v>
      </c>
      <c r="P840" s="155"/>
      <c r="Q840" s="155"/>
      <c r="R840" s="155">
        <v>1</v>
      </c>
      <c r="S840" s="170">
        <v>116.94</v>
      </c>
    </row>
    <row r="841" spans="1:19" x14ac:dyDescent="0.25">
      <c r="A841" s="156" t="s">
        <v>109</v>
      </c>
      <c r="B841" s="156" t="s">
        <v>347</v>
      </c>
      <c r="C841" s="156">
        <v>1101</v>
      </c>
      <c r="D841" s="156" t="s">
        <v>124</v>
      </c>
      <c r="E841" s="156" t="s">
        <v>349</v>
      </c>
      <c r="F841" s="156">
        <v>231301</v>
      </c>
      <c r="G841" s="156" t="s">
        <v>119</v>
      </c>
      <c r="H841" s="156" t="s">
        <v>1996</v>
      </c>
      <c r="I841" s="156" t="s">
        <v>91</v>
      </c>
      <c r="J841" s="156" t="s">
        <v>91</v>
      </c>
      <c r="K841" s="156" t="s">
        <v>276</v>
      </c>
      <c r="L841" s="156">
        <v>1</v>
      </c>
      <c r="M841" s="171">
        <v>116.94</v>
      </c>
      <c r="N841" s="156">
        <v>0</v>
      </c>
      <c r="O841" s="156">
        <v>1</v>
      </c>
      <c r="P841" s="156"/>
      <c r="Q841" s="156"/>
      <c r="R841" s="156">
        <v>1</v>
      </c>
      <c r="S841" s="171">
        <v>116.94</v>
      </c>
    </row>
    <row r="842" spans="1:19" x14ac:dyDescent="0.25">
      <c r="A842" s="155" t="s">
        <v>109</v>
      </c>
      <c r="B842" s="155" t="s">
        <v>645</v>
      </c>
      <c r="C842" s="155" t="s">
        <v>2979</v>
      </c>
      <c r="D842" s="155" t="s">
        <v>2980</v>
      </c>
      <c r="E842" s="155" t="s">
        <v>1328</v>
      </c>
      <c r="F842" s="155">
        <v>400601</v>
      </c>
      <c r="G842" s="155" t="s">
        <v>2400</v>
      </c>
      <c r="H842" s="155" t="s">
        <v>1996</v>
      </c>
      <c r="I842" s="155" t="s">
        <v>91</v>
      </c>
      <c r="J842" s="155" t="s">
        <v>91</v>
      </c>
      <c r="K842" s="155" t="s">
        <v>276</v>
      </c>
      <c r="L842" s="155">
        <v>1</v>
      </c>
      <c r="M842" s="170">
        <v>116.94</v>
      </c>
      <c r="N842" s="155">
        <v>0</v>
      </c>
      <c r="O842" s="155">
        <v>1</v>
      </c>
      <c r="P842" s="155"/>
      <c r="Q842" s="155"/>
      <c r="R842" s="155">
        <v>1</v>
      </c>
      <c r="S842" s="170">
        <v>116.94</v>
      </c>
    </row>
    <row r="843" spans="1:19" x14ac:dyDescent="0.25">
      <c r="A843" s="156" t="s">
        <v>109</v>
      </c>
      <c r="B843" s="156" t="s">
        <v>347</v>
      </c>
      <c r="C843" s="156">
        <v>1102</v>
      </c>
      <c r="D843" s="156" t="s">
        <v>2563</v>
      </c>
      <c r="E843" s="156" t="s">
        <v>421</v>
      </c>
      <c r="F843" s="156">
        <v>231301</v>
      </c>
      <c r="G843" s="156" t="s">
        <v>119</v>
      </c>
      <c r="H843" s="156" t="s">
        <v>2136</v>
      </c>
      <c r="I843" s="156" t="s">
        <v>91</v>
      </c>
      <c r="J843" s="156" t="s">
        <v>91</v>
      </c>
      <c r="K843" s="156" t="s">
        <v>276</v>
      </c>
      <c r="L843" s="156">
        <v>1</v>
      </c>
      <c r="M843" s="171">
        <v>116.94</v>
      </c>
      <c r="N843" s="156">
        <v>0</v>
      </c>
      <c r="O843" s="156">
        <v>1</v>
      </c>
      <c r="P843" s="156"/>
      <c r="Q843" s="156"/>
      <c r="R843" s="156">
        <v>1</v>
      </c>
      <c r="S843" s="171">
        <v>116.94</v>
      </c>
    </row>
    <row r="844" spans="1:19" x14ac:dyDescent="0.25">
      <c r="A844" s="155" t="s">
        <v>109</v>
      </c>
      <c r="B844" s="155" t="s">
        <v>1196</v>
      </c>
      <c r="C844" s="155">
        <v>1111</v>
      </c>
      <c r="D844" s="155" t="s">
        <v>123</v>
      </c>
      <c r="E844" s="155" t="s">
        <v>122</v>
      </c>
      <c r="F844" s="155">
        <v>270101</v>
      </c>
      <c r="G844" s="155" t="s">
        <v>2313</v>
      </c>
      <c r="H844" s="155" t="s">
        <v>2033</v>
      </c>
      <c r="I844" s="155" t="s">
        <v>91</v>
      </c>
      <c r="J844" s="155" t="s">
        <v>91</v>
      </c>
      <c r="K844" s="155" t="s">
        <v>276</v>
      </c>
      <c r="L844" s="155">
        <v>1</v>
      </c>
      <c r="M844" s="170">
        <v>116.94</v>
      </c>
      <c r="N844" s="155">
        <v>0</v>
      </c>
      <c r="O844" s="155">
        <v>1</v>
      </c>
      <c r="P844" s="155"/>
      <c r="Q844" s="155"/>
      <c r="R844" s="155">
        <v>1</v>
      </c>
      <c r="S844" s="170">
        <v>116.94</v>
      </c>
    </row>
    <row r="845" spans="1:19" x14ac:dyDescent="0.25">
      <c r="A845" s="156" t="s">
        <v>109</v>
      </c>
      <c r="B845" s="156" t="s">
        <v>1508</v>
      </c>
      <c r="C845" s="156">
        <v>2010</v>
      </c>
      <c r="D845" s="156" t="s">
        <v>198</v>
      </c>
      <c r="E845" s="156" t="s">
        <v>1510</v>
      </c>
      <c r="F845" s="156">
        <v>380101</v>
      </c>
      <c r="G845" s="156" t="s">
        <v>3203</v>
      </c>
      <c r="H845" s="156" t="s">
        <v>2031</v>
      </c>
      <c r="I845" s="156" t="s">
        <v>91</v>
      </c>
      <c r="J845" s="156" t="s">
        <v>91</v>
      </c>
      <c r="K845" s="156" t="s">
        <v>276</v>
      </c>
      <c r="L845" s="156">
        <v>1</v>
      </c>
      <c r="M845" s="171">
        <v>116.94</v>
      </c>
      <c r="N845" s="156">
        <v>0</v>
      </c>
      <c r="O845" s="156">
        <v>1</v>
      </c>
      <c r="P845" s="156"/>
      <c r="Q845" s="156"/>
      <c r="R845" s="156">
        <v>1</v>
      </c>
      <c r="S845" s="171">
        <v>116.94</v>
      </c>
    </row>
    <row r="846" spans="1:19" x14ac:dyDescent="0.25">
      <c r="A846" s="155" t="s">
        <v>109</v>
      </c>
      <c r="B846" s="155" t="s">
        <v>1600</v>
      </c>
      <c r="C846" s="155">
        <v>315</v>
      </c>
      <c r="D846" s="155" t="s">
        <v>3224</v>
      </c>
      <c r="E846" s="155" t="s">
        <v>3225</v>
      </c>
      <c r="F846" s="155">
        <v>320108</v>
      </c>
      <c r="G846" s="155" t="s">
        <v>2917</v>
      </c>
      <c r="H846" s="155">
        <v>0</v>
      </c>
      <c r="I846" s="155" t="s">
        <v>94</v>
      </c>
      <c r="J846" s="155" t="s">
        <v>94</v>
      </c>
      <c r="K846" s="155" t="s">
        <v>276</v>
      </c>
      <c r="L846" s="155">
        <v>1</v>
      </c>
      <c r="M846" s="170">
        <v>116.94</v>
      </c>
      <c r="N846" s="155">
        <v>0</v>
      </c>
      <c r="O846" s="155">
        <v>1</v>
      </c>
      <c r="P846" s="155" t="s">
        <v>2915</v>
      </c>
      <c r="Q846" s="155" t="s">
        <v>2465</v>
      </c>
      <c r="R846" s="155">
        <v>1</v>
      </c>
      <c r="S846" s="170">
        <v>116.94</v>
      </c>
    </row>
    <row r="847" spans="1:19" x14ac:dyDescent="0.25">
      <c r="A847" s="156" t="s">
        <v>109</v>
      </c>
      <c r="B847" s="156" t="s">
        <v>1012</v>
      </c>
      <c r="C847" s="156">
        <v>3020</v>
      </c>
      <c r="D847" s="156" t="s">
        <v>3226</v>
      </c>
      <c r="E847" s="156" t="s">
        <v>1014</v>
      </c>
      <c r="F847" s="156">
        <v>131315</v>
      </c>
      <c r="G847" s="156" t="s">
        <v>2259</v>
      </c>
      <c r="H847" s="156">
        <v>1</v>
      </c>
      <c r="I847" s="156" t="s">
        <v>94</v>
      </c>
      <c r="J847" s="156" t="s">
        <v>94</v>
      </c>
      <c r="K847" s="156"/>
      <c r="L847" s="156">
        <v>0</v>
      </c>
      <c r="M847" s="171">
        <v>0</v>
      </c>
      <c r="N847" s="156">
        <v>0</v>
      </c>
      <c r="O847" s="156">
        <v>0</v>
      </c>
      <c r="P847" s="156" t="s">
        <v>2296</v>
      </c>
      <c r="Q847" s="156" t="s">
        <v>2297</v>
      </c>
      <c r="R847" s="156">
        <v>1</v>
      </c>
      <c r="S847" s="171">
        <v>116.94</v>
      </c>
    </row>
    <row r="848" spans="1:19" x14ac:dyDescent="0.25">
      <c r="A848" s="155" t="s">
        <v>109</v>
      </c>
      <c r="B848" s="155" t="s">
        <v>347</v>
      </c>
      <c r="C848" s="155">
        <v>1102</v>
      </c>
      <c r="D848" s="155" t="s">
        <v>2563</v>
      </c>
      <c r="E848" s="155" t="s">
        <v>421</v>
      </c>
      <c r="F848" s="155">
        <v>231301</v>
      </c>
      <c r="G848" s="155" t="s">
        <v>119</v>
      </c>
      <c r="H848" s="155" t="s">
        <v>2138</v>
      </c>
      <c r="I848" s="155" t="s">
        <v>91</v>
      </c>
      <c r="J848" s="155" t="s">
        <v>91</v>
      </c>
      <c r="K848" s="155" t="s">
        <v>276</v>
      </c>
      <c r="L848" s="155">
        <v>1</v>
      </c>
      <c r="M848" s="170">
        <v>116.94</v>
      </c>
      <c r="N848" s="155">
        <v>0</v>
      </c>
      <c r="O848" s="155">
        <v>1</v>
      </c>
      <c r="P848" s="155"/>
      <c r="Q848" s="155"/>
      <c r="R848" s="155">
        <v>1</v>
      </c>
      <c r="S848" s="170">
        <v>116.94</v>
      </c>
    </row>
    <row r="849" spans="1:19" x14ac:dyDescent="0.25">
      <c r="A849" s="156" t="s">
        <v>109</v>
      </c>
      <c r="B849" s="156" t="s">
        <v>863</v>
      </c>
      <c r="C849" s="156">
        <v>1111</v>
      </c>
      <c r="D849" s="156" t="s">
        <v>175</v>
      </c>
      <c r="E849" s="156" t="s">
        <v>1044</v>
      </c>
      <c r="F849" s="156">
        <v>540101</v>
      </c>
      <c r="G849" s="156" t="s">
        <v>176</v>
      </c>
      <c r="H849" s="156" t="s">
        <v>1286</v>
      </c>
      <c r="I849" s="156" t="s">
        <v>91</v>
      </c>
      <c r="J849" s="156" t="s">
        <v>91</v>
      </c>
      <c r="K849" s="156" t="s">
        <v>276</v>
      </c>
      <c r="L849" s="156">
        <v>1</v>
      </c>
      <c r="M849" s="171">
        <v>116.94</v>
      </c>
      <c r="N849" s="156">
        <v>0</v>
      </c>
      <c r="O849" s="156">
        <v>1</v>
      </c>
      <c r="P849" s="156"/>
      <c r="Q849" s="156"/>
      <c r="R849" s="156">
        <v>1</v>
      </c>
      <c r="S849" s="171">
        <v>116.94</v>
      </c>
    </row>
    <row r="850" spans="1:19" x14ac:dyDescent="0.25">
      <c r="A850" s="155" t="s">
        <v>109</v>
      </c>
      <c r="B850" s="155" t="s">
        <v>863</v>
      </c>
      <c r="C850" s="155">
        <v>2111</v>
      </c>
      <c r="D850" s="155" t="s">
        <v>215</v>
      </c>
      <c r="E850" s="155" t="s">
        <v>898</v>
      </c>
      <c r="F850" s="155">
        <v>540102</v>
      </c>
      <c r="G850" s="155" t="s">
        <v>176</v>
      </c>
      <c r="H850" s="155" t="s">
        <v>3227</v>
      </c>
      <c r="I850" s="155" t="s">
        <v>91</v>
      </c>
      <c r="J850" s="155" t="s">
        <v>91</v>
      </c>
      <c r="K850" s="155" t="s">
        <v>276</v>
      </c>
      <c r="L850" s="155">
        <v>1</v>
      </c>
      <c r="M850" s="170">
        <v>116.94</v>
      </c>
      <c r="N850" s="155">
        <v>0</v>
      </c>
      <c r="O850" s="155">
        <v>1</v>
      </c>
      <c r="P850" s="155"/>
      <c r="Q850" s="155"/>
      <c r="R850" s="155">
        <v>1</v>
      </c>
      <c r="S850" s="170">
        <v>116.94</v>
      </c>
    </row>
    <row r="851" spans="1:19" x14ac:dyDescent="0.25">
      <c r="A851" s="156" t="s">
        <v>109</v>
      </c>
      <c r="B851" s="156" t="s">
        <v>867</v>
      </c>
      <c r="C851" s="156">
        <v>1101</v>
      </c>
      <c r="D851" s="156" t="s">
        <v>90</v>
      </c>
      <c r="E851" s="156" t="s">
        <v>89</v>
      </c>
      <c r="F851" s="156">
        <v>451002</v>
      </c>
      <c r="G851" s="156" t="s">
        <v>2282</v>
      </c>
      <c r="H851" s="156" t="s">
        <v>3227</v>
      </c>
      <c r="I851" s="156" t="s">
        <v>91</v>
      </c>
      <c r="J851" s="156" t="s">
        <v>91</v>
      </c>
      <c r="K851" s="156" t="s">
        <v>276</v>
      </c>
      <c r="L851" s="156">
        <v>1</v>
      </c>
      <c r="M851" s="171">
        <v>116.94</v>
      </c>
      <c r="N851" s="156">
        <v>0</v>
      </c>
      <c r="O851" s="156">
        <v>1</v>
      </c>
      <c r="P851" s="156"/>
      <c r="Q851" s="156"/>
      <c r="R851" s="156">
        <v>1</v>
      </c>
      <c r="S851" s="171">
        <v>116.94</v>
      </c>
    </row>
    <row r="852" spans="1:19" x14ac:dyDescent="0.25">
      <c r="A852" s="155" t="s">
        <v>109</v>
      </c>
      <c r="B852" s="155" t="s">
        <v>277</v>
      </c>
      <c r="C852" s="155">
        <v>1101</v>
      </c>
      <c r="D852" s="155" t="s">
        <v>141</v>
      </c>
      <c r="E852" s="155" t="s">
        <v>140</v>
      </c>
      <c r="F852" s="155">
        <v>451101</v>
      </c>
      <c r="G852" s="155" t="s">
        <v>2282</v>
      </c>
      <c r="H852" s="155" t="s">
        <v>2002</v>
      </c>
      <c r="I852" s="155" t="s">
        <v>91</v>
      </c>
      <c r="J852" s="155" t="s">
        <v>91</v>
      </c>
      <c r="K852" s="155" t="s">
        <v>276</v>
      </c>
      <c r="L852" s="155">
        <v>1</v>
      </c>
      <c r="M852" s="170">
        <v>116.94</v>
      </c>
      <c r="N852" s="155">
        <v>0</v>
      </c>
      <c r="O852" s="155">
        <v>1</v>
      </c>
      <c r="P852" s="155"/>
      <c r="Q852" s="155"/>
      <c r="R852" s="155">
        <v>1</v>
      </c>
      <c r="S852" s="170">
        <v>116.94</v>
      </c>
    </row>
    <row r="853" spans="1:19" x14ac:dyDescent="0.25">
      <c r="A853" s="156" t="s">
        <v>109</v>
      </c>
      <c r="B853" s="156" t="s">
        <v>726</v>
      </c>
      <c r="C853" s="156">
        <v>4930</v>
      </c>
      <c r="D853" s="156" t="s">
        <v>3228</v>
      </c>
      <c r="E853" s="156" t="s">
        <v>2155</v>
      </c>
      <c r="F853" s="156">
        <v>110701</v>
      </c>
      <c r="G853" s="156" t="s">
        <v>2387</v>
      </c>
      <c r="H853" s="156">
        <v>1</v>
      </c>
      <c r="I853" s="156" t="s">
        <v>94</v>
      </c>
      <c r="J853" s="156" t="s">
        <v>94</v>
      </c>
      <c r="K853" s="156" t="s">
        <v>2729</v>
      </c>
      <c r="L853" s="156">
        <v>0</v>
      </c>
      <c r="M853" s="171">
        <v>0</v>
      </c>
      <c r="N853" s="156">
        <v>0</v>
      </c>
      <c r="O853" s="156">
        <v>0</v>
      </c>
      <c r="P853" s="156" t="s">
        <v>2938</v>
      </c>
      <c r="Q853" s="156" t="s">
        <v>2939</v>
      </c>
      <c r="R853" s="156">
        <v>1</v>
      </c>
      <c r="S853" s="171">
        <v>116.94</v>
      </c>
    </row>
    <row r="854" spans="1:19" x14ac:dyDescent="0.25">
      <c r="A854" s="155" t="s">
        <v>109</v>
      </c>
      <c r="B854" s="155" t="s">
        <v>353</v>
      </c>
      <c r="C854" s="155" t="s">
        <v>630</v>
      </c>
      <c r="D854" s="155" t="s">
        <v>3087</v>
      </c>
      <c r="E854" s="155" t="s">
        <v>632</v>
      </c>
      <c r="F854" s="155">
        <v>260101</v>
      </c>
      <c r="G854" s="155" t="s">
        <v>105</v>
      </c>
      <c r="H854" s="155" t="s">
        <v>2015</v>
      </c>
      <c r="I854" s="155" t="s">
        <v>91</v>
      </c>
      <c r="J854" s="155" t="s">
        <v>91</v>
      </c>
      <c r="K854" s="155" t="s">
        <v>276</v>
      </c>
      <c r="L854" s="155">
        <v>1</v>
      </c>
      <c r="M854" s="170">
        <v>116.94</v>
      </c>
      <c r="N854" s="155">
        <v>0</v>
      </c>
      <c r="O854" s="155">
        <v>1</v>
      </c>
      <c r="P854" s="155"/>
      <c r="Q854" s="155"/>
      <c r="R854" s="155">
        <v>1</v>
      </c>
      <c r="S854" s="170">
        <v>116.94</v>
      </c>
    </row>
    <row r="855" spans="1:19" x14ac:dyDescent="0.25">
      <c r="A855" s="156" t="s">
        <v>109</v>
      </c>
      <c r="B855" s="156" t="s">
        <v>607</v>
      </c>
      <c r="C855" s="156" t="s">
        <v>642</v>
      </c>
      <c r="D855" s="156" t="s">
        <v>3229</v>
      </c>
      <c r="E855" s="156" t="s">
        <v>641</v>
      </c>
      <c r="F855" s="156">
        <v>500901</v>
      </c>
      <c r="G855" s="156" t="s">
        <v>2262</v>
      </c>
      <c r="H855" s="156">
        <v>1</v>
      </c>
      <c r="I855" s="156" t="s">
        <v>94</v>
      </c>
      <c r="J855" s="156" t="s">
        <v>94</v>
      </c>
      <c r="K855" s="156"/>
      <c r="L855" s="156">
        <v>0</v>
      </c>
      <c r="M855" s="171">
        <v>0</v>
      </c>
      <c r="N855" s="156">
        <v>0</v>
      </c>
      <c r="O855" s="156">
        <v>0</v>
      </c>
      <c r="P855" s="156" t="s">
        <v>2533</v>
      </c>
      <c r="Q855" s="156" t="s">
        <v>2534</v>
      </c>
      <c r="R855" s="156">
        <v>1</v>
      </c>
      <c r="S855" s="171">
        <v>116.94</v>
      </c>
    </row>
    <row r="856" spans="1:19" x14ac:dyDescent="0.25">
      <c r="A856" s="155" t="s">
        <v>109</v>
      </c>
      <c r="B856" s="155" t="s">
        <v>607</v>
      </c>
      <c r="C856" s="155" t="s">
        <v>639</v>
      </c>
      <c r="D856" s="155" t="s">
        <v>3172</v>
      </c>
      <c r="E856" s="155" t="s">
        <v>641</v>
      </c>
      <c r="F856" s="155">
        <v>500908</v>
      </c>
      <c r="G856" s="155" t="s">
        <v>2262</v>
      </c>
      <c r="H856" s="155">
        <v>2</v>
      </c>
      <c r="I856" s="155" t="s">
        <v>94</v>
      </c>
      <c r="J856" s="155" t="s">
        <v>94</v>
      </c>
      <c r="K856" s="155"/>
      <c r="L856" s="155">
        <v>0</v>
      </c>
      <c r="M856" s="170">
        <v>0</v>
      </c>
      <c r="N856" s="155">
        <v>0</v>
      </c>
      <c r="O856" s="155">
        <v>0</v>
      </c>
      <c r="P856" s="155" t="s">
        <v>3142</v>
      </c>
      <c r="Q856" s="155" t="s">
        <v>3143</v>
      </c>
      <c r="R856" s="155">
        <v>1</v>
      </c>
      <c r="S856" s="170">
        <v>116.94</v>
      </c>
    </row>
    <row r="857" spans="1:19" x14ac:dyDescent="0.25">
      <c r="A857" s="156" t="s">
        <v>109</v>
      </c>
      <c r="B857" s="156" t="s">
        <v>559</v>
      </c>
      <c r="C857" s="156">
        <v>4470</v>
      </c>
      <c r="D857" s="156" t="s">
        <v>3230</v>
      </c>
      <c r="E857" s="156" t="s">
        <v>3231</v>
      </c>
      <c r="F857" s="156">
        <v>400599</v>
      </c>
      <c r="G857" s="156" t="s">
        <v>2400</v>
      </c>
      <c r="H857" s="156">
        <v>1</v>
      </c>
      <c r="I857" s="156" t="s">
        <v>94</v>
      </c>
      <c r="J857" s="156" t="s">
        <v>94</v>
      </c>
      <c r="K857" s="156"/>
      <c r="L857" s="156">
        <v>0</v>
      </c>
      <c r="M857" s="171">
        <v>0</v>
      </c>
      <c r="N857" s="156">
        <v>0</v>
      </c>
      <c r="O857" s="156">
        <v>0</v>
      </c>
      <c r="P857" s="156" t="s">
        <v>2331</v>
      </c>
      <c r="Q857" s="156" t="s">
        <v>2332</v>
      </c>
      <c r="R857" s="156">
        <v>1</v>
      </c>
      <c r="S857" s="171">
        <v>116.94</v>
      </c>
    </row>
    <row r="858" spans="1:19" x14ac:dyDescent="0.25">
      <c r="A858" s="155" t="s">
        <v>109</v>
      </c>
      <c r="B858" s="155" t="s">
        <v>1414</v>
      </c>
      <c r="C858" s="155">
        <v>3070</v>
      </c>
      <c r="D858" s="155" t="s">
        <v>3232</v>
      </c>
      <c r="E858" s="155" t="s">
        <v>1427</v>
      </c>
      <c r="F858" s="155">
        <v>360117</v>
      </c>
      <c r="G858" s="155" t="s">
        <v>2663</v>
      </c>
      <c r="H858" s="155">
        <v>1</v>
      </c>
      <c r="I858" s="155" t="s">
        <v>94</v>
      </c>
      <c r="J858" s="155" t="s">
        <v>94</v>
      </c>
      <c r="K858" s="155"/>
      <c r="L858" s="155">
        <v>0</v>
      </c>
      <c r="M858" s="170">
        <v>0</v>
      </c>
      <c r="N858" s="155">
        <v>0</v>
      </c>
      <c r="O858" s="155">
        <v>0</v>
      </c>
      <c r="P858" s="155" t="s">
        <v>2812</v>
      </c>
      <c r="Q858" s="155" t="s">
        <v>2465</v>
      </c>
      <c r="R858" s="155">
        <v>1</v>
      </c>
      <c r="S858" s="170">
        <v>116.94</v>
      </c>
    </row>
    <row r="859" spans="1:19" x14ac:dyDescent="0.25">
      <c r="A859" s="156" t="s">
        <v>109</v>
      </c>
      <c r="B859" s="156" t="s">
        <v>347</v>
      </c>
      <c r="C859" s="156">
        <v>2131</v>
      </c>
      <c r="D859" s="156" t="s">
        <v>2474</v>
      </c>
      <c r="E859" s="156" t="s">
        <v>467</v>
      </c>
      <c r="F859" s="156">
        <v>231402</v>
      </c>
      <c r="G859" s="156" t="s">
        <v>119</v>
      </c>
      <c r="H859" s="156" t="s">
        <v>1259</v>
      </c>
      <c r="I859" s="156" t="s">
        <v>91</v>
      </c>
      <c r="J859" s="156" t="s">
        <v>91</v>
      </c>
      <c r="K859" s="156" t="s">
        <v>276</v>
      </c>
      <c r="L859" s="156">
        <v>1</v>
      </c>
      <c r="M859" s="171">
        <v>116.94</v>
      </c>
      <c r="N859" s="156">
        <v>0</v>
      </c>
      <c r="O859" s="156">
        <v>1</v>
      </c>
      <c r="P859" s="156"/>
      <c r="Q859" s="156"/>
      <c r="R859" s="156">
        <v>1</v>
      </c>
      <c r="S859" s="171">
        <v>116.94</v>
      </c>
    </row>
    <row r="860" spans="1:19" x14ac:dyDescent="0.25">
      <c r="A860" s="155" t="s">
        <v>109</v>
      </c>
      <c r="B860" s="155" t="s">
        <v>863</v>
      </c>
      <c r="C860" s="155">
        <v>1112</v>
      </c>
      <c r="D860" s="155" t="s">
        <v>197</v>
      </c>
      <c r="E860" s="155" t="s">
        <v>866</v>
      </c>
      <c r="F860" s="155">
        <v>540101</v>
      </c>
      <c r="G860" s="155" t="s">
        <v>176</v>
      </c>
      <c r="H860" s="155" t="s">
        <v>2018</v>
      </c>
      <c r="I860" s="155" t="s">
        <v>91</v>
      </c>
      <c r="J860" s="155" t="s">
        <v>91</v>
      </c>
      <c r="K860" s="155" t="s">
        <v>276</v>
      </c>
      <c r="L860" s="155">
        <v>1</v>
      </c>
      <c r="M860" s="170">
        <v>116.94</v>
      </c>
      <c r="N860" s="155">
        <v>0</v>
      </c>
      <c r="O860" s="155">
        <v>1</v>
      </c>
      <c r="P860" s="155"/>
      <c r="Q860" s="155"/>
      <c r="R860" s="155">
        <v>1</v>
      </c>
      <c r="S860" s="170">
        <v>116.94</v>
      </c>
    </row>
    <row r="861" spans="1:19" x14ac:dyDescent="0.25">
      <c r="A861" s="156" t="s">
        <v>109</v>
      </c>
      <c r="B861" s="156" t="s">
        <v>270</v>
      </c>
      <c r="C861" s="156">
        <v>1101</v>
      </c>
      <c r="D861" s="156" t="s">
        <v>113</v>
      </c>
      <c r="E861" s="156" t="s">
        <v>178</v>
      </c>
      <c r="F861" s="156">
        <v>420101</v>
      </c>
      <c r="G861" s="156" t="s">
        <v>114</v>
      </c>
      <c r="H861" s="156" t="s">
        <v>2010</v>
      </c>
      <c r="I861" s="156" t="s">
        <v>91</v>
      </c>
      <c r="J861" s="156" t="s">
        <v>91</v>
      </c>
      <c r="K861" s="156" t="s">
        <v>276</v>
      </c>
      <c r="L861" s="156">
        <v>1</v>
      </c>
      <c r="M861" s="171">
        <v>116.94</v>
      </c>
      <c r="N861" s="156">
        <v>0</v>
      </c>
      <c r="O861" s="156">
        <v>1</v>
      </c>
      <c r="P861" s="156"/>
      <c r="Q861" s="156"/>
      <c r="R861" s="156">
        <v>1</v>
      </c>
      <c r="S861" s="171">
        <v>116.94</v>
      </c>
    </row>
    <row r="862" spans="1:19" x14ac:dyDescent="0.25">
      <c r="A862" s="155" t="s">
        <v>109</v>
      </c>
      <c r="B862" s="155" t="s">
        <v>620</v>
      </c>
      <c r="C862" s="155">
        <v>2202</v>
      </c>
      <c r="D862" s="155" t="s">
        <v>2835</v>
      </c>
      <c r="E862" s="155" t="s">
        <v>623</v>
      </c>
      <c r="F862" s="155">
        <v>30104</v>
      </c>
      <c r="G862" s="155" t="s">
        <v>2330</v>
      </c>
      <c r="H862" s="155" t="s">
        <v>2015</v>
      </c>
      <c r="I862" s="155" t="s">
        <v>91</v>
      </c>
      <c r="J862" s="155" t="s">
        <v>91</v>
      </c>
      <c r="K862" s="155" t="s">
        <v>276</v>
      </c>
      <c r="L862" s="155">
        <v>1</v>
      </c>
      <c r="M862" s="170">
        <v>116.94</v>
      </c>
      <c r="N862" s="155">
        <v>0</v>
      </c>
      <c r="O862" s="155">
        <v>1</v>
      </c>
      <c r="P862" s="155"/>
      <c r="Q862" s="155"/>
      <c r="R862" s="155">
        <v>1</v>
      </c>
      <c r="S862" s="170">
        <v>116.94</v>
      </c>
    </row>
    <row r="863" spans="1:19" x14ac:dyDescent="0.25">
      <c r="A863" s="156" t="s">
        <v>109</v>
      </c>
      <c r="B863" s="156" t="s">
        <v>863</v>
      </c>
      <c r="C863" s="156">
        <v>1111</v>
      </c>
      <c r="D863" s="156" t="s">
        <v>175</v>
      </c>
      <c r="E863" s="156" t="s">
        <v>1044</v>
      </c>
      <c r="F863" s="156">
        <v>540101</v>
      </c>
      <c r="G863" s="156" t="s">
        <v>176</v>
      </c>
      <c r="H863" s="156" t="s">
        <v>1296</v>
      </c>
      <c r="I863" s="156" t="s">
        <v>91</v>
      </c>
      <c r="J863" s="156" t="s">
        <v>91</v>
      </c>
      <c r="K863" s="156" t="s">
        <v>276</v>
      </c>
      <c r="L863" s="156">
        <v>1</v>
      </c>
      <c r="M863" s="171">
        <v>116.94</v>
      </c>
      <c r="N863" s="156">
        <v>0</v>
      </c>
      <c r="O863" s="156">
        <v>1</v>
      </c>
      <c r="P863" s="156"/>
      <c r="Q863" s="156"/>
      <c r="R863" s="156">
        <v>1</v>
      </c>
      <c r="S863" s="171">
        <v>116.94</v>
      </c>
    </row>
    <row r="864" spans="1:19" x14ac:dyDescent="0.25">
      <c r="A864" s="155" t="s">
        <v>109</v>
      </c>
      <c r="B864" s="155" t="s">
        <v>867</v>
      </c>
      <c r="C864" s="155">
        <v>1101</v>
      </c>
      <c r="D864" s="155" t="s">
        <v>90</v>
      </c>
      <c r="E864" s="155" t="s">
        <v>89</v>
      </c>
      <c r="F864" s="155">
        <v>451002</v>
      </c>
      <c r="G864" s="155" t="s">
        <v>2282</v>
      </c>
      <c r="H864" s="155" t="s">
        <v>2074</v>
      </c>
      <c r="I864" s="155" t="s">
        <v>91</v>
      </c>
      <c r="J864" s="155" t="s">
        <v>91</v>
      </c>
      <c r="K864" s="155" t="s">
        <v>276</v>
      </c>
      <c r="L864" s="155">
        <v>1</v>
      </c>
      <c r="M864" s="170">
        <v>116.94</v>
      </c>
      <c r="N864" s="155">
        <v>0</v>
      </c>
      <c r="O864" s="155">
        <v>1</v>
      </c>
      <c r="P864" s="155"/>
      <c r="Q864" s="155"/>
      <c r="R864" s="155">
        <v>1</v>
      </c>
      <c r="S864" s="170">
        <v>116.94</v>
      </c>
    </row>
    <row r="865" spans="1:19" x14ac:dyDescent="0.25">
      <c r="A865" s="156" t="s">
        <v>109</v>
      </c>
      <c r="B865" s="156" t="s">
        <v>347</v>
      </c>
      <c r="C865" s="156">
        <v>2132</v>
      </c>
      <c r="D865" s="156" t="s">
        <v>2842</v>
      </c>
      <c r="E865" s="156" t="s">
        <v>470</v>
      </c>
      <c r="F865" s="156">
        <v>231402</v>
      </c>
      <c r="G865" s="156" t="s">
        <v>119</v>
      </c>
      <c r="H865" s="156" t="s">
        <v>2037</v>
      </c>
      <c r="I865" s="156" t="s">
        <v>91</v>
      </c>
      <c r="J865" s="156" t="s">
        <v>91</v>
      </c>
      <c r="K865" s="156" t="s">
        <v>276</v>
      </c>
      <c r="L865" s="156">
        <v>1</v>
      </c>
      <c r="M865" s="171">
        <v>116.94</v>
      </c>
      <c r="N865" s="156">
        <v>0</v>
      </c>
      <c r="O865" s="156">
        <v>1</v>
      </c>
      <c r="P865" s="156"/>
      <c r="Q865" s="156"/>
      <c r="R865" s="156">
        <v>1</v>
      </c>
      <c r="S865" s="171">
        <v>116.94</v>
      </c>
    </row>
    <row r="866" spans="1:19" x14ac:dyDescent="0.25">
      <c r="A866" s="155" t="s">
        <v>109</v>
      </c>
      <c r="B866" s="155" t="s">
        <v>347</v>
      </c>
      <c r="C866" s="155">
        <v>2131</v>
      </c>
      <c r="D866" s="155" t="s">
        <v>2474</v>
      </c>
      <c r="E866" s="155" t="s">
        <v>467</v>
      </c>
      <c r="F866" s="155">
        <v>231402</v>
      </c>
      <c r="G866" s="155" t="s">
        <v>119</v>
      </c>
      <c r="H866" s="155" t="s">
        <v>1302</v>
      </c>
      <c r="I866" s="155" t="s">
        <v>91</v>
      </c>
      <c r="J866" s="155" t="s">
        <v>91</v>
      </c>
      <c r="K866" s="155" t="s">
        <v>276</v>
      </c>
      <c r="L866" s="155">
        <v>1</v>
      </c>
      <c r="M866" s="170">
        <v>116.94</v>
      </c>
      <c r="N866" s="155">
        <v>0</v>
      </c>
      <c r="O866" s="155">
        <v>1</v>
      </c>
      <c r="P866" s="155"/>
      <c r="Q866" s="155"/>
      <c r="R866" s="155">
        <v>1</v>
      </c>
      <c r="S866" s="170">
        <v>116.94</v>
      </c>
    </row>
    <row r="867" spans="1:19" x14ac:dyDescent="0.25">
      <c r="A867" s="156" t="s">
        <v>109</v>
      </c>
      <c r="B867" s="156" t="s">
        <v>863</v>
      </c>
      <c r="C867" s="156">
        <v>1111</v>
      </c>
      <c r="D867" s="156" t="s">
        <v>175</v>
      </c>
      <c r="E867" s="156" t="s">
        <v>1044</v>
      </c>
      <c r="F867" s="156">
        <v>540101</v>
      </c>
      <c r="G867" s="156" t="s">
        <v>176</v>
      </c>
      <c r="H867" s="156" t="s">
        <v>2097</v>
      </c>
      <c r="I867" s="156" t="s">
        <v>91</v>
      </c>
      <c r="J867" s="156" t="s">
        <v>91</v>
      </c>
      <c r="K867" s="156" t="s">
        <v>276</v>
      </c>
      <c r="L867" s="156">
        <v>1</v>
      </c>
      <c r="M867" s="171">
        <v>116.94</v>
      </c>
      <c r="N867" s="156">
        <v>0</v>
      </c>
      <c r="O867" s="156">
        <v>1</v>
      </c>
      <c r="P867" s="156"/>
      <c r="Q867" s="156"/>
      <c r="R867" s="156">
        <v>1</v>
      </c>
      <c r="S867" s="171">
        <v>116.94</v>
      </c>
    </row>
    <row r="868" spans="1:19" x14ac:dyDescent="0.25">
      <c r="A868" s="155" t="s">
        <v>109</v>
      </c>
      <c r="B868" s="155" t="s">
        <v>353</v>
      </c>
      <c r="C868" s="155">
        <v>4730</v>
      </c>
      <c r="D868" s="155" t="s">
        <v>3223</v>
      </c>
      <c r="E868" s="155" t="s">
        <v>1950</v>
      </c>
      <c r="F868" s="155">
        <v>260101</v>
      </c>
      <c r="G868" s="155" t="s">
        <v>105</v>
      </c>
      <c r="H868" s="155">
        <v>3</v>
      </c>
      <c r="I868" s="155" t="s">
        <v>94</v>
      </c>
      <c r="J868" s="155" t="s">
        <v>94</v>
      </c>
      <c r="K868" s="155" t="s">
        <v>276</v>
      </c>
      <c r="L868" s="155">
        <v>1</v>
      </c>
      <c r="M868" s="170">
        <v>116.94</v>
      </c>
      <c r="N868" s="155">
        <v>0</v>
      </c>
      <c r="O868" s="155">
        <v>1</v>
      </c>
      <c r="P868" s="155" t="s">
        <v>2580</v>
      </c>
      <c r="Q868" s="155" t="s">
        <v>2581</v>
      </c>
      <c r="R868" s="155">
        <v>1</v>
      </c>
      <c r="S868" s="170">
        <v>116.94</v>
      </c>
    </row>
    <row r="869" spans="1:19" x14ac:dyDescent="0.25">
      <c r="A869" s="156" t="s">
        <v>109</v>
      </c>
      <c r="B869" s="156" t="s">
        <v>726</v>
      </c>
      <c r="C869" s="156">
        <v>4940</v>
      </c>
      <c r="D869" s="156" t="s">
        <v>2709</v>
      </c>
      <c r="E869" s="156" t="s">
        <v>2710</v>
      </c>
      <c r="F869" s="156">
        <v>110701</v>
      </c>
      <c r="G869" s="156" t="s">
        <v>2387</v>
      </c>
      <c r="H869" s="156">
        <v>0</v>
      </c>
      <c r="I869" s="156" t="s">
        <v>94</v>
      </c>
      <c r="J869" s="156" t="s">
        <v>94</v>
      </c>
      <c r="K869" s="156" t="s">
        <v>2711</v>
      </c>
      <c r="L869" s="156">
        <v>0</v>
      </c>
      <c r="M869" s="171">
        <v>0</v>
      </c>
      <c r="N869" s="156">
        <v>0</v>
      </c>
      <c r="O869" s="156">
        <v>0</v>
      </c>
      <c r="P869" s="156" t="s">
        <v>2507</v>
      </c>
      <c r="Q869" s="156" t="s">
        <v>2508</v>
      </c>
      <c r="R869" s="156">
        <v>1</v>
      </c>
      <c r="S869" s="171">
        <v>116.94</v>
      </c>
    </row>
    <row r="870" spans="1:19" x14ac:dyDescent="0.25">
      <c r="A870" s="155" t="s">
        <v>109</v>
      </c>
      <c r="B870" s="155" t="s">
        <v>570</v>
      </c>
      <c r="C870" s="155">
        <v>1100</v>
      </c>
      <c r="D870" s="155" t="s">
        <v>3048</v>
      </c>
      <c r="E870" s="155" t="s">
        <v>573</v>
      </c>
      <c r="F870" s="155">
        <v>500703</v>
      </c>
      <c r="G870" s="155" t="s">
        <v>2262</v>
      </c>
      <c r="H870" s="155" t="s">
        <v>2163</v>
      </c>
      <c r="I870" s="155" t="s">
        <v>91</v>
      </c>
      <c r="J870" s="155" t="s">
        <v>91</v>
      </c>
      <c r="K870" s="155" t="s">
        <v>276</v>
      </c>
      <c r="L870" s="155">
        <v>1</v>
      </c>
      <c r="M870" s="170">
        <v>116.94</v>
      </c>
      <c r="N870" s="155">
        <v>0</v>
      </c>
      <c r="O870" s="155">
        <v>1</v>
      </c>
      <c r="P870" s="155"/>
      <c r="Q870" s="155"/>
      <c r="R870" s="155">
        <v>1</v>
      </c>
      <c r="S870" s="170">
        <v>116.94</v>
      </c>
    </row>
    <row r="871" spans="1:19" x14ac:dyDescent="0.25">
      <c r="A871" s="156" t="s">
        <v>109</v>
      </c>
      <c r="B871" s="156" t="s">
        <v>620</v>
      </c>
      <c r="C871" s="156">
        <v>2202</v>
      </c>
      <c r="D871" s="156" t="s">
        <v>2835</v>
      </c>
      <c r="E871" s="156" t="s">
        <v>623</v>
      </c>
      <c r="F871" s="156">
        <v>30104</v>
      </c>
      <c r="G871" s="156" t="s">
        <v>2330</v>
      </c>
      <c r="H871" s="156" t="s">
        <v>2163</v>
      </c>
      <c r="I871" s="156" t="s">
        <v>91</v>
      </c>
      <c r="J871" s="156" t="s">
        <v>91</v>
      </c>
      <c r="K871" s="156" t="s">
        <v>276</v>
      </c>
      <c r="L871" s="156">
        <v>1</v>
      </c>
      <c r="M871" s="171">
        <v>116.94</v>
      </c>
      <c r="N871" s="156">
        <v>0</v>
      </c>
      <c r="O871" s="156">
        <v>1</v>
      </c>
      <c r="P871" s="156"/>
      <c r="Q871" s="156"/>
      <c r="R871" s="156">
        <v>1</v>
      </c>
      <c r="S871" s="171">
        <v>116.94</v>
      </c>
    </row>
    <row r="872" spans="1:19" x14ac:dyDescent="0.25">
      <c r="A872" s="155" t="s">
        <v>109</v>
      </c>
      <c r="B872" s="155" t="s">
        <v>1271</v>
      </c>
      <c r="C872" s="155">
        <v>1100</v>
      </c>
      <c r="D872" s="155" t="s">
        <v>2978</v>
      </c>
      <c r="E872" s="155" t="s">
        <v>1273</v>
      </c>
      <c r="F872" s="155">
        <v>231304</v>
      </c>
      <c r="G872" s="155" t="s">
        <v>119</v>
      </c>
      <c r="H872" s="155" t="s">
        <v>2168</v>
      </c>
      <c r="I872" s="155" t="s">
        <v>91</v>
      </c>
      <c r="J872" s="155" t="s">
        <v>91</v>
      </c>
      <c r="K872" s="155" t="s">
        <v>276</v>
      </c>
      <c r="L872" s="155">
        <v>1</v>
      </c>
      <c r="M872" s="170">
        <v>116.94</v>
      </c>
      <c r="N872" s="155">
        <v>0</v>
      </c>
      <c r="O872" s="155">
        <v>1</v>
      </c>
      <c r="P872" s="155"/>
      <c r="Q872" s="155"/>
      <c r="R872" s="155">
        <v>1</v>
      </c>
      <c r="S872" s="170">
        <v>116.94</v>
      </c>
    </row>
    <row r="873" spans="1:19" x14ac:dyDescent="0.25">
      <c r="A873" s="156" t="s">
        <v>109</v>
      </c>
      <c r="B873" s="156" t="s">
        <v>347</v>
      </c>
      <c r="C873" s="156">
        <v>1101</v>
      </c>
      <c r="D873" s="156" t="s">
        <v>124</v>
      </c>
      <c r="E873" s="156" t="s">
        <v>349</v>
      </c>
      <c r="F873" s="156">
        <v>231301</v>
      </c>
      <c r="G873" s="156" t="s">
        <v>119</v>
      </c>
      <c r="H873" s="156" t="s">
        <v>2168</v>
      </c>
      <c r="I873" s="156" t="s">
        <v>91</v>
      </c>
      <c r="J873" s="156" t="s">
        <v>91</v>
      </c>
      <c r="K873" s="156" t="s">
        <v>276</v>
      </c>
      <c r="L873" s="156">
        <v>1</v>
      </c>
      <c r="M873" s="171">
        <v>116.94</v>
      </c>
      <c r="N873" s="156">
        <v>0</v>
      </c>
      <c r="O873" s="156">
        <v>1</v>
      </c>
      <c r="P873" s="156"/>
      <c r="Q873" s="156"/>
      <c r="R873" s="156">
        <v>1</v>
      </c>
      <c r="S873" s="171">
        <v>116.94</v>
      </c>
    </row>
    <row r="874" spans="1:19" x14ac:dyDescent="0.25">
      <c r="A874" s="155" t="s">
        <v>109</v>
      </c>
      <c r="B874" s="155" t="s">
        <v>1015</v>
      </c>
      <c r="C874" s="155">
        <v>4950</v>
      </c>
      <c r="D874" s="155" t="s">
        <v>3233</v>
      </c>
      <c r="E874" s="155" t="s">
        <v>1136</v>
      </c>
      <c r="F874" s="155">
        <v>131202</v>
      </c>
      <c r="G874" s="155" t="s">
        <v>2259</v>
      </c>
      <c r="H874" s="155">
        <v>1</v>
      </c>
      <c r="I874" s="155" t="s">
        <v>94</v>
      </c>
      <c r="J874" s="155" t="s">
        <v>94</v>
      </c>
      <c r="K874" s="155"/>
      <c r="L874" s="155">
        <v>0</v>
      </c>
      <c r="M874" s="170">
        <v>0</v>
      </c>
      <c r="N874" s="155">
        <v>0</v>
      </c>
      <c r="O874" s="155">
        <v>0</v>
      </c>
      <c r="P874" s="155" t="s">
        <v>2730</v>
      </c>
      <c r="Q874" s="155" t="s">
        <v>2655</v>
      </c>
      <c r="R874" s="155">
        <v>1</v>
      </c>
      <c r="S874" s="170">
        <v>116.94</v>
      </c>
    </row>
    <row r="875" spans="1:19" x14ac:dyDescent="0.25">
      <c r="A875" s="156" t="s">
        <v>109</v>
      </c>
      <c r="B875" s="156" t="s">
        <v>1015</v>
      </c>
      <c r="C875" s="156">
        <v>3600</v>
      </c>
      <c r="D875" s="156" t="s">
        <v>2749</v>
      </c>
      <c r="E875" s="156" t="s">
        <v>1111</v>
      </c>
      <c r="F875" s="156">
        <v>131202</v>
      </c>
      <c r="G875" s="156" t="s">
        <v>2259</v>
      </c>
      <c r="H875" s="156">
        <v>3</v>
      </c>
      <c r="I875" s="156" t="s">
        <v>94</v>
      </c>
      <c r="J875" s="156" t="s">
        <v>94</v>
      </c>
      <c r="K875" s="156"/>
      <c r="L875" s="156">
        <v>0</v>
      </c>
      <c r="M875" s="171">
        <v>0</v>
      </c>
      <c r="N875" s="156">
        <v>0</v>
      </c>
      <c r="O875" s="156">
        <v>0</v>
      </c>
      <c r="P875" s="156" t="s">
        <v>2730</v>
      </c>
      <c r="Q875" s="156" t="s">
        <v>2655</v>
      </c>
      <c r="R875" s="156">
        <v>1</v>
      </c>
      <c r="S875" s="171">
        <v>116.94</v>
      </c>
    </row>
    <row r="876" spans="1:19" x14ac:dyDescent="0.25">
      <c r="A876" s="155" t="s">
        <v>109</v>
      </c>
      <c r="B876" s="155" t="s">
        <v>347</v>
      </c>
      <c r="C876" s="155">
        <v>2111</v>
      </c>
      <c r="D876" s="155" t="s">
        <v>118</v>
      </c>
      <c r="E876" s="155" t="s">
        <v>117</v>
      </c>
      <c r="F876" s="155">
        <v>230101</v>
      </c>
      <c r="G876" s="155" t="s">
        <v>119</v>
      </c>
      <c r="H876" s="155" t="s">
        <v>2168</v>
      </c>
      <c r="I876" s="155" t="s">
        <v>91</v>
      </c>
      <c r="J876" s="155" t="s">
        <v>91</v>
      </c>
      <c r="K876" s="155" t="s">
        <v>276</v>
      </c>
      <c r="L876" s="155">
        <v>1</v>
      </c>
      <c r="M876" s="170">
        <v>116.94</v>
      </c>
      <c r="N876" s="155">
        <v>0</v>
      </c>
      <c r="O876" s="155">
        <v>1</v>
      </c>
      <c r="P876" s="155"/>
      <c r="Q876" s="155"/>
      <c r="R876" s="155">
        <v>1</v>
      </c>
      <c r="S876" s="170">
        <v>116.94</v>
      </c>
    </row>
    <row r="877" spans="1:19" x14ac:dyDescent="0.25">
      <c r="A877" s="156" t="s">
        <v>109</v>
      </c>
      <c r="B877" s="156" t="s">
        <v>863</v>
      </c>
      <c r="C877" s="156">
        <v>1112</v>
      </c>
      <c r="D877" s="156" t="s">
        <v>197</v>
      </c>
      <c r="E877" s="156" t="s">
        <v>866</v>
      </c>
      <c r="F877" s="156">
        <v>540101</v>
      </c>
      <c r="G877" s="156" t="s">
        <v>176</v>
      </c>
      <c r="H877" s="156" t="s">
        <v>2097</v>
      </c>
      <c r="I877" s="156" t="s">
        <v>91</v>
      </c>
      <c r="J877" s="156" t="s">
        <v>91</v>
      </c>
      <c r="K877" s="156" t="s">
        <v>276</v>
      </c>
      <c r="L877" s="156">
        <v>1</v>
      </c>
      <c r="M877" s="171">
        <v>116.94</v>
      </c>
      <c r="N877" s="156">
        <v>0</v>
      </c>
      <c r="O877" s="156">
        <v>1</v>
      </c>
      <c r="P877" s="156"/>
      <c r="Q877" s="156"/>
      <c r="R877" s="156">
        <v>1</v>
      </c>
      <c r="S877" s="171">
        <v>116.94</v>
      </c>
    </row>
    <row r="878" spans="1:19" x14ac:dyDescent="0.25">
      <c r="A878" s="155" t="s">
        <v>109</v>
      </c>
      <c r="B878" s="155" t="s">
        <v>863</v>
      </c>
      <c r="C878" s="155">
        <v>2111</v>
      </c>
      <c r="D878" s="155" t="s">
        <v>215</v>
      </c>
      <c r="E878" s="155" t="s">
        <v>898</v>
      </c>
      <c r="F878" s="155">
        <v>540102</v>
      </c>
      <c r="G878" s="155" t="s">
        <v>176</v>
      </c>
      <c r="H878" s="155" t="s">
        <v>2213</v>
      </c>
      <c r="I878" s="155" t="s">
        <v>91</v>
      </c>
      <c r="J878" s="155" t="s">
        <v>91</v>
      </c>
      <c r="K878" s="155" t="s">
        <v>276</v>
      </c>
      <c r="L878" s="155">
        <v>1</v>
      </c>
      <c r="M878" s="170">
        <v>116.94</v>
      </c>
      <c r="N878" s="155">
        <v>0</v>
      </c>
      <c r="O878" s="155">
        <v>1</v>
      </c>
      <c r="P878" s="155"/>
      <c r="Q878" s="155"/>
      <c r="R878" s="155">
        <v>1</v>
      </c>
      <c r="S878" s="170">
        <v>116.94</v>
      </c>
    </row>
    <row r="879" spans="1:19" x14ac:dyDescent="0.25">
      <c r="A879" s="156" t="s">
        <v>109</v>
      </c>
      <c r="B879" s="156" t="s">
        <v>863</v>
      </c>
      <c r="C879" s="156">
        <v>1111</v>
      </c>
      <c r="D879" s="156" t="s">
        <v>175</v>
      </c>
      <c r="E879" s="156" t="s">
        <v>1044</v>
      </c>
      <c r="F879" s="156">
        <v>540101</v>
      </c>
      <c r="G879" s="156" t="s">
        <v>176</v>
      </c>
      <c r="H879" s="156" t="s">
        <v>2171</v>
      </c>
      <c r="I879" s="156" t="s">
        <v>91</v>
      </c>
      <c r="J879" s="156" t="s">
        <v>91</v>
      </c>
      <c r="K879" s="156" t="s">
        <v>276</v>
      </c>
      <c r="L879" s="156">
        <v>1</v>
      </c>
      <c r="M879" s="171">
        <v>116.94</v>
      </c>
      <c r="N879" s="156">
        <v>0</v>
      </c>
      <c r="O879" s="156">
        <v>1</v>
      </c>
      <c r="P879" s="156"/>
      <c r="Q879" s="156"/>
      <c r="R879" s="156">
        <v>1</v>
      </c>
      <c r="S879" s="171">
        <v>116.94</v>
      </c>
    </row>
    <row r="880" spans="1:19" x14ac:dyDescent="0.25">
      <c r="A880" s="155" t="s">
        <v>109</v>
      </c>
      <c r="B880" s="155" t="s">
        <v>270</v>
      </c>
      <c r="C880" s="155">
        <v>1101</v>
      </c>
      <c r="D880" s="155" t="s">
        <v>113</v>
      </c>
      <c r="E880" s="155" t="s">
        <v>178</v>
      </c>
      <c r="F880" s="155">
        <v>420101</v>
      </c>
      <c r="G880" s="155" t="s">
        <v>114</v>
      </c>
      <c r="H880" s="155" t="s">
        <v>2168</v>
      </c>
      <c r="I880" s="155" t="s">
        <v>91</v>
      </c>
      <c r="J880" s="155" t="s">
        <v>91</v>
      </c>
      <c r="K880" s="155" t="s">
        <v>276</v>
      </c>
      <c r="L880" s="155">
        <v>1</v>
      </c>
      <c r="M880" s="170">
        <v>116.94</v>
      </c>
      <c r="N880" s="155">
        <v>0</v>
      </c>
      <c r="O880" s="155">
        <v>1</v>
      </c>
      <c r="P880" s="155"/>
      <c r="Q880" s="155"/>
      <c r="R880" s="155">
        <v>1</v>
      </c>
      <c r="S880" s="170">
        <v>116.94</v>
      </c>
    </row>
    <row r="881" spans="1:19" x14ac:dyDescent="0.25">
      <c r="A881" s="156" t="s">
        <v>109</v>
      </c>
      <c r="B881" s="156" t="s">
        <v>277</v>
      </c>
      <c r="C881" s="156">
        <v>1101</v>
      </c>
      <c r="D881" s="156" t="s">
        <v>141</v>
      </c>
      <c r="E881" s="156" t="s">
        <v>140</v>
      </c>
      <c r="F881" s="156">
        <v>451101</v>
      </c>
      <c r="G881" s="156" t="s">
        <v>2282</v>
      </c>
      <c r="H881" s="156" t="s">
        <v>2168</v>
      </c>
      <c r="I881" s="156" t="s">
        <v>91</v>
      </c>
      <c r="J881" s="156" t="s">
        <v>91</v>
      </c>
      <c r="K881" s="156" t="s">
        <v>276</v>
      </c>
      <c r="L881" s="156">
        <v>1</v>
      </c>
      <c r="M881" s="171">
        <v>116.94</v>
      </c>
      <c r="N881" s="156">
        <v>0</v>
      </c>
      <c r="O881" s="156">
        <v>1</v>
      </c>
      <c r="P881" s="156"/>
      <c r="Q881" s="156"/>
      <c r="R881" s="156">
        <v>1</v>
      </c>
      <c r="S881" s="171">
        <v>116.94</v>
      </c>
    </row>
    <row r="882" spans="1:19" x14ac:dyDescent="0.25">
      <c r="A882" s="155" t="s">
        <v>109</v>
      </c>
      <c r="B882" s="155" t="s">
        <v>353</v>
      </c>
      <c r="C882" s="155" t="s">
        <v>416</v>
      </c>
      <c r="D882" s="155" t="s">
        <v>3157</v>
      </c>
      <c r="E882" s="155" t="s">
        <v>418</v>
      </c>
      <c r="F882" s="155">
        <v>260101</v>
      </c>
      <c r="G882" s="155" t="s">
        <v>105</v>
      </c>
      <c r="H882" s="155">
        <v>1</v>
      </c>
      <c r="I882" s="155" t="s">
        <v>94</v>
      </c>
      <c r="J882" s="155" t="s">
        <v>94</v>
      </c>
      <c r="K882" s="155" t="s">
        <v>276</v>
      </c>
      <c r="L882" s="155">
        <v>0</v>
      </c>
      <c r="M882" s="170">
        <v>0</v>
      </c>
      <c r="N882" s="155">
        <v>0</v>
      </c>
      <c r="O882" s="155">
        <v>0</v>
      </c>
      <c r="P882" s="155" t="s">
        <v>2271</v>
      </c>
      <c r="Q882" s="155" t="s">
        <v>2793</v>
      </c>
      <c r="R882" s="155">
        <v>0</v>
      </c>
      <c r="S882" s="170">
        <v>0</v>
      </c>
    </row>
    <row r="883" spans="1:19" x14ac:dyDescent="0.25">
      <c r="A883" s="156" t="s">
        <v>109</v>
      </c>
      <c r="B883" s="156" t="s">
        <v>353</v>
      </c>
      <c r="C883" s="156" t="s">
        <v>416</v>
      </c>
      <c r="D883" s="156" t="s">
        <v>3157</v>
      </c>
      <c r="E883" s="156" t="s">
        <v>418</v>
      </c>
      <c r="F883" s="156">
        <v>260101</v>
      </c>
      <c r="G883" s="156" t="s">
        <v>105</v>
      </c>
      <c r="H883" s="156">
        <v>0</v>
      </c>
      <c r="I883" s="156" t="s">
        <v>94</v>
      </c>
      <c r="J883" s="156" t="s">
        <v>94</v>
      </c>
      <c r="K883" s="156" t="s">
        <v>276</v>
      </c>
      <c r="L883" s="156">
        <v>0</v>
      </c>
      <c r="M883" s="171">
        <v>0</v>
      </c>
      <c r="N883" s="156">
        <v>0</v>
      </c>
      <c r="O883" s="156">
        <v>0</v>
      </c>
      <c r="P883" s="156" t="s">
        <v>2392</v>
      </c>
      <c r="Q883" s="156" t="s">
        <v>2393</v>
      </c>
      <c r="R883" s="156">
        <v>0</v>
      </c>
      <c r="S883" s="171">
        <v>0</v>
      </c>
    </row>
    <row r="884" spans="1:19" x14ac:dyDescent="0.25">
      <c r="A884" s="155" t="s">
        <v>109</v>
      </c>
      <c r="B884" s="155" t="s">
        <v>353</v>
      </c>
      <c r="C884" s="155" t="s">
        <v>416</v>
      </c>
      <c r="D884" s="155" t="s">
        <v>3157</v>
      </c>
      <c r="E884" s="155" t="s">
        <v>418</v>
      </c>
      <c r="F884" s="155">
        <v>260101</v>
      </c>
      <c r="G884" s="155" t="s">
        <v>105</v>
      </c>
      <c r="H884" s="155">
        <v>2</v>
      </c>
      <c r="I884" s="155" t="s">
        <v>94</v>
      </c>
      <c r="J884" s="155" t="s">
        <v>94</v>
      </c>
      <c r="K884" s="155" t="s">
        <v>276</v>
      </c>
      <c r="L884" s="155">
        <v>0</v>
      </c>
      <c r="M884" s="170">
        <v>0</v>
      </c>
      <c r="N884" s="155">
        <v>0</v>
      </c>
      <c r="O884" s="155">
        <v>0</v>
      </c>
      <c r="P884" s="155" t="s">
        <v>2580</v>
      </c>
      <c r="Q884" s="155" t="s">
        <v>2581</v>
      </c>
      <c r="R884" s="155">
        <v>0</v>
      </c>
      <c r="S884" s="170">
        <v>0</v>
      </c>
    </row>
    <row r="885" spans="1:19" x14ac:dyDescent="0.25">
      <c r="A885" s="156" t="s">
        <v>109</v>
      </c>
      <c r="B885" s="156" t="s">
        <v>353</v>
      </c>
      <c r="C885" s="156" t="s">
        <v>416</v>
      </c>
      <c r="D885" s="156" t="s">
        <v>3157</v>
      </c>
      <c r="E885" s="156" t="s">
        <v>418</v>
      </c>
      <c r="F885" s="156">
        <v>260101</v>
      </c>
      <c r="G885" s="156" t="s">
        <v>105</v>
      </c>
      <c r="H885" s="156">
        <v>3</v>
      </c>
      <c r="I885" s="156" t="s">
        <v>94</v>
      </c>
      <c r="J885" s="156" t="s">
        <v>94</v>
      </c>
      <c r="K885" s="156" t="s">
        <v>276</v>
      </c>
      <c r="L885" s="156">
        <v>0</v>
      </c>
      <c r="M885" s="171">
        <v>0</v>
      </c>
      <c r="N885" s="156">
        <v>0</v>
      </c>
      <c r="O885" s="156">
        <v>0</v>
      </c>
      <c r="P885" s="156" t="s">
        <v>2292</v>
      </c>
      <c r="Q885" s="156" t="s">
        <v>2293</v>
      </c>
      <c r="R885" s="156">
        <v>0</v>
      </c>
      <c r="S885" s="171">
        <v>0</v>
      </c>
    </row>
    <row r="886" spans="1:19" x14ac:dyDescent="0.25">
      <c r="A886" s="155" t="s">
        <v>109</v>
      </c>
      <c r="B886" s="155" t="s">
        <v>353</v>
      </c>
      <c r="C886" s="155" t="s">
        <v>416</v>
      </c>
      <c r="D886" s="155" t="s">
        <v>3157</v>
      </c>
      <c r="E886" s="155" t="s">
        <v>418</v>
      </c>
      <c r="F886" s="155">
        <v>260101</v>
      </c>
      <c r="G886" s="155" t="s">
        <v>105</v>
      </c>
      <c r="H886" s="155">
        <v>5</v>
      </c>
      <c r="I886" s="155" t="s">
        <v>94</v>
      </c>
      <c r="J886" s="155" t="s">
        <v>94</v>
      </c>
      <c r="K886" s="155" t="s">
        <v>276</v>
      </c>
      <c r="L886" s="155">
        <v>0</v>
      </c>
      <c r="M886" s="170">
        <v>0</v>
      </c>
      <c r="N886" s="155">
        <v>0</v>
      </c>
      <c r="O886" s="155">
        <v>0</v>
      </c>
      <c r="P886" s="155" t="s">
        <v>2624</v>
      </c>
      <c r="Q886" s="155" t="s">
        <v>2625</v>
      </c>
      <c r="R886" s="155">
        <v>0</v>
      </c>
      <c r="S886" s="170">
        <v>0</v>
      </c>
    </row>
    <row r="887" spans="1:19" x14ac:dyDescent="0.25">
      <c r="A887" s="156" t="s">
        <v>109</v>
      </c>
      <c r="B887" s="156" t="s">
        <v>353</v>
      </c>
      <c r="C887" s="156" t="s">
        <v>426</v>
      </c>
      <c r="D887" s="156" t="s">
        <v>3158</v>
      </c>
      <c r="E887" s="156" t="s">
        <v>428</v>
      </c>
      <c r="F887" s="156">
        <v>260101</v>
      </c>
      <c r="G887" s="156" t="s">
        <v>105</v>
      </c>
      <c r="H887" s="156">
        <v>2</v>
      </c>
      <c r="I887" s="156" t="s">
        <v>94</v>
      </c>
      <c r="J887" s="156" t="s">
        <v>94</v>
      </c>
      <c r="K887" s="156" t="s">
        <v>276</v>
      </c>
      <c r="L887" s="156">
        <v>0</v>
      </c>
      <c r="M887" s="171">
        <v>0</v>
      </c>
      <c r="N887" s="156">
        <v>0</v>
      </c>
      <c r="O887" s="156">
        <v>0</v>
      </c>
      <c r="P887" s="156" t="s">
        <v>2580</v>
      </c>
      <c r="Q887" s="156" t="s">
        <v>2581</v>
      </c>
      <c r="R887" s="156">
        <v>0</v>
      </c>
      <c r="S887" s="171">
        <v>0</v>
      </c>
    </row>
    <row r="888" spans="1:19" x14ac:dyDescent="0.25">
      <c r="A888" s="155" t="s">
        <v>109</v>
      </c>
      <c r="B888" s="155" t="s">
        <v>353</v>
      </c>
      <c r="C888" s="155" t="s">
        <v>426</v>
      </c>
      <c r="D888" s="155" t="s">
        <v>3158</v>
      </c>
      <c r="E888" s="155" t="s">
        <v>428</v>
      </c>
      <c r="F888" s="155">
        <v>260101</v>
      </c>
      <c r="G888" s="155" t="s">
        <v>105</v>
      </c>
      <c r="H888" s="155">
        <v>4</v>
      </c>
      <c r="I888" s="155" t="s">
        <v>94</v>
      </c>
      <c r="J888" s="155" t="s">
        <v>94</v>
      </c>
      <c r="K888" s="155" t="s">
        <v>276</v>
      </c>
      <c r="L888" s="155">
        <v>0</v>
      </c>
      <c r="M888" s="170">
        <v>0</v>
      </c>
      <c r="N888" s="155">
        <v>0</v>
      </c>
      <c r="O888" s="155">
        <v>0</v>
      </c>
      <c r="P888" s="155" t="s">
        <v>2560</v>
      </c>
      <c r="Q888" s="155" t="s">
        <v>2561</v>
      </c>
      <c r="R888" s="155">
        <v>0</v>
      </c>
      <c r="S888" s="170">
        <v>0</v>
      </c>
    </row>
    <row r="889" spans="1:19" x14ac:dyDescent="0.25">
      <c r="A889" s="156" t="s">
        <v>109</v>
      </c>
      <c r="B889" s="156" t="s">
        <v>265</v>
      </c>
      <c r="C889" s="156" t="s">
        <v>2788</v>
      </c>
      <c r="D889" s="156" t="s">
        <v>2789</v>
      </c>
      <c r="E889" s="156" t="s">
        <v>2790</v>
      </c>
      <c r="F889" s="156">
        <v>513801</v>
      </c>
      <c r="G889" s="156" t="s">
        <v>2320</v>
      </c>
      <c r="H889" s="156">
        <v>5</v>
      </c>
      <c r="I889" s="156" t="s">
        <v>94</v>
      </c>
      <c r="J889" s="156" t="s">
        <v>94</v>
      </c>
      <c r="K889" s="156" t="s">
        <v>2628</v>
      </c>
      <c r="L889" s="156">
        <v>0</v>
      </c>
      <c r="M889" s="171">
        <v>0</v>
      </c>
      <c r="N889" s="156">
        <v>0</v>
      </c>
      <c r="O889" s="156">
        <v>0</v>
      </c>
      <c r="P889" s="156" t="s">
        <v>2321</v>
      </c>
      <c r="Q889" s="156" t="s">
        <v>2322</v>
      </c>
      <c r="R889" s="156">
        <v>0</v>
      </c>
      <c r="S889" s="171">
        <v>0</v>
      </c>
    </row>
    <row r="890" spans="1:19" x14ac:dyDescent="0.25">
      <c r="A890" s="155" t="s">
        <v>109</v>
      </c>
      <c r="B890" s="155" t="s">
        <v>353</v>
      </c>
      <c r="C890" s="155">
        <v>4730</v>
      </c>
      <c r="D890" s="155" t="s">
        <v>3223</v>
      </c>
      <c r="E890" s="155" t="s">
        <v>1950</v>
      </c>
      <c r="F890" s="155">
        <v>260101</v>
      </c>
      <c r="G890" s="155" t="s">
        <v>105</v>
      </c>
      <c r="H890" s="155">
        <v>1</v>
      </c>
      <c r="I890" s="155" t="s">
        <v>94</v>
      </c>
      <c r="J890" s="155" t="s">
        <v>94</v>
      </c>
      <c r="K890" s="155" t="s">
        <v>276</v>
      </c>
      <c r="L890" s="155">
        <v>0</v>
      </c>
      <c r="M890" s="170">
        <v>0</v>
      </c>
      <c r="N890" s="155">
        <v>0</v>
      </c>
      <c r="O890" s="155">
        <v>0</v>
      </c>
      <c r="P890" s="155" t="s">
        <v>2580</v>
      </c>
      <c r="Q890" s="155" t="s">
        <v>2581</v>
      </c>
      <c r="R890" s="155">
        <v>0</v>
      </c>
      <c r="S890" s="170">
        <v>0</v>
      </c>
    </row>
    <row r="891" spans="1:19" x14ac:dyDescent="0.25">
      <c r="A891" s="156" t="s">
        <v>109</v>
      </c>
      <c r="B891" s="156" t="s">
        <v>270</v>
      </c>
      <c r="C891" s="156">
        <v>4492</v>
      </c>
      <c r="D891" s="156" t="s">
        <v>3106</v>
      </c>
      <c r="E891" s="156" t="s">
        <v>1100</v>
      </c>
      <c r="F891" s="156">
        <v>429999</v>
      </c>
      <c r="G891" s="156" t="s">
        <v>114</v>
      </c>
      <c r="H891" s="156">
        <v>1</v>
      </c>
      <c r="I891" s="156" t="s">
        <v>94</v>
      </c>
      <c r="J891" s="156" t="s">
        <v>94</v>
      </c>
      <c r="K891" s="156" t="s">
        <v>276</v>
      </c>
      <c r="L891" s="156">
        <v>0</v>
      </c>
      <c r="M891" s="171">
        <v>0</v>
      </c>
      <c r="N891" s="156">
        <v>0</v>
      </c>
      <c r="O891" s="156">
        <v>0</v>
      </c>
      <c r="P891" s="156" t="s">
        <v>2323</v>
      </c>
      <c r="Q891" s="156" t="s">
        <v>2324</v>
      </c>
      <c r="R891" s="156">
        <v>0</v>
      </c>
      <c r="S891" s="171">
        <v>0</v>
      </c>
    </row>
    <row r="892" spans="1:19" x14ac:dyDescent="0.25">
      <c r="A892" s="155" t="s">
        <v>109</v>
      </c>
      <c r="B892" s="155" t="s">
        <v>277</v>
      </c>
      <c r="C892" s="155">
        <v>4492</v>
      </c>
      <c r="D892" s="155" t="s">
        <v>3107</v>
      </c>
      <c r="E892" s="155" t="s">
        <v>1104</v>
      </c>
      <c r="F892" s="155">
        <v>451101</v>
      </c>
      <c r="G892" s="155" t="s">
        <v>2282</v>
      </c>
      <c r="H892" s="155">
        <v>2</v>
      </c>
      <c r="I892" s="155" t="s">
        <v>94</v>
      </c>
      <c r="J892" s="155" t="s">
        <v>94</v>
      </c>
      <c r="K892" s="155" t="s">
        <v>276</v>
      </c>
      <c r="L892" s="155">
        <v>0</v>
      </c>
      <c r="M892" s="170">
        <v>0</v>
      </c>
      <c r="N892" s="155">
        <v>0</v>
      </c>
      <c r="O892" s="155">
        <v>0</v>
      </c>
      <c r="P892" s="155" t="s">
        <v>2323</v>
      </c>
      <c r="Q892" s="155" t="s">
        <v>2324</v>
      </c>
      <c r="R892" s="155">
        <v>0</v>
      </c>
      <c r="S892" s="170">
        <v>0</v>
      </c>
    </row>
    <row r="893" spans="1:19" x14ac:dyDescent="0.25">
      <c r="A893" s="156" t="s">
        <v>109</v>
      </c>
      <c r="B893" s="156" t="s">
        <v>265</v>
      </c>
      <c r="C893" s="156">
        <v>6105</v>
      </c>
      <c r="D893" s="156" t="s">
        <v>2767</v>
      </c>
      <c r="E893" s="156" t="s">
        <v>2768</v>
      </c>
      <c r="F893" s="156">
        <v>513801</v>
      </c>
      <c r="G893" s="156" t="s">
        <v>2320</v>
      </c>
      <c r="H893" s="156" t="s">
        <v>269</v>
      </c>
      <c r="I893" s="156" t="s">
        <v>91</v>
      </c>
      <c r="J893" s="156" t="s">
        <v>94</v>
      </c>
      <c r="K893" s="156"/>
      <c r="L893" s="156">
        <v>0</v>
      </c>
      <c r="M893" s="171">
        <v>0</v>
      </c>
      <c r="N893" s="156">
        <v>0</v>
      </c>
      <c r="O893" s="156">
        <v>0</v>
      </c>
      <c r="P893" s="156" t="s">
        <v>2769</v>
      </c>
      <c r="Q893" s="156" t="s">
        <v>2770</v>
      </c>
      <c r="R893" s="156">
        <v>0</v>
      </c>
      <c r="S893" s="171">
        <v>0</v>
      </c>
    </row>
    <row r="894" spans="1:19" x14ac:dyDescent="0.25">
      <c r="A894" s="155" t="s">
        <v>109</v>
      </c>
      <c r="B894" s="155" t="s">
        <v>1196</v>
      </c>
      <c r="C894" s="155">
        <v>999</v>
      </c>
      <c r="D894" s="155" t="s">
        <v>3234</v>
      </c>
      <c r="E894" s="155" t="s">
        <v>1234</v>
      </c>
      <c r="F894" s="155">
        <v>320104</v>
      </c>
      <c r="G894" s="155" t="s">
        <v>2917</v>
      </c>
      <c r="H894" s="155">
        <v>1</v>
      </c>
      <c r="I894" s="155" t="s">
        <v>94</v>
      </c>
      <c r="J894" s="155" t="s">
        <v>94</v>
      </c>
      <c r="K894" s="155"/>
      <c r="L894" s="155">
        <v>0</v>
      </c>
      <c r="M894" s="170">
        <v>0</v>
      </c>
      <c r="N894" s="155">
        <v>0</v>
      </c>
      <c r="O894" s="155">
        <v>0</v>
      </c>
      <c r="P894" s="155" t="s">
        <v>2657</v>
      </c>
      <c r="Q894" s="155" t="s">
        <v>2658</v>
      </c>
      <c r="R894" s="155">
        <v>0</v>
      </c>
      <c r="S894" s="170">
        <v>0</v>
      </c>
    </row>
    <row r="895" spans="1:19" x14ac:dyDescent="0.25">
      <c r="A895" s="156" t="s">
        <v>109</v>
      </c>
      <c r="B895" s="156" t="s">
        <v>1024</v>
      </c>
      <c r="C895" s="156">
        <v>4620</v>
      </c>
      <c r="D895" s="156" t="s">
        <v>3235</v>
      </c>
      <c r="E895" s="156" t="s">
        <v>1153</v>
      </c>
      <c r="F895" s="156">
        <v>131001</v>
      </c>
      <c r="G895" s="156" t="s">
        <v>2259</v>
      </c>
      <c r="H895" s="156">
        <v>1</v>
      </c>
      <c r="I895" s="156" t="s">
        <v>94</v>
      </c>
      <c r="J895" s="156" t="s">
        <v>94</v>
      </c>
      <c r="K895" s="156"/>
      <c r="L895" s="156">
        <v>0</v>
      </c>
      <c r="M895" s="171">
        <v>0</v>
      </c>
      <c r="N895" s="156">
        <v>0</v>
      </c>
      <c r="O895" s="156">
        <v>0</v>
      </c>
      <c r="P895" s="156" t="s">
        <v>2691</v>
      </c>
      <c r="Q895" s="156" t="s">
        <v>2692</v>
      </c>
      <c r="R895" s="156">
        <v>0</v>
      </c>
      <c r="S895" s="171">
        <v>0</v>
      </c>
    </row>
    <row r="896" spans="1:19" x14ac:dyDescent="0.25">
      <c r="A896" s="155" t="s">
        <v>109</v>
      </c>
      <c r="B896" s="155" t="s">
        <v>1341</v>
      </c>
      <c r="C896" s="155">
        <v>3252</v>
      </c>
      <c r="D896" s="155" t="s">
        <v>3236</v>
      </c>
      <c r="E896" s="155" t="s">
        <v>1373</v>
      </c>
      <c r="F896" s="155">
        <v>500708</v>
      </c>
      <c r="G896" s="155" t="s">
        <v>2262</v>
      </c>
      <c r="H896" s="155">
        <v>1</v>
      </c>
      <c r="I896" s="155" t="s">
        <v>94</v>
      </c>
      <c r="J896" s="155" t="s">
        <v>94</v>
      </c>
      <c r="K896" s="155"/>
      <c r="L896" s="155">
        <v>0</v>
      </c>
      <c r="M896" s="170">
        <v>0</v>
      </c>
      <c r="N896" s="155">
        <v>0</v>
      </c>
      <c r="O896" s="155">
        <v>0</v>
      </c>
      <c r="P896" s="155" t="s">
        <v>2408</v>
      </c>
      <c r="Q896" s="155" t="s">
        <v>2717</v>
      </c>
      <c r="R896" s="155">
        <v>0</v>
      </c>
      <c r="S896" s="170">
        <v>0</v>
      </c>
    </row>
    <row r="897" spans="1:19" x14ac:dyDescent="0.25">
      <c r="A897" s="156" t="s">
        <v>109</v>
      </c>
      <c r="B897" s="156" t="s">
        <v>1341</v>
      </c>
      <c r="C897" s="156">
        <v>4274</v>
      </c>
      <c r="D897" s="156" t="s">
        <v>3237</v>
      </c>
      <c r="E897" s="156" t="s">
        <v>1379</v>
      </c>
      <c r="F897" s="156">
        <v>500708</v>
      </c>
      <c r="G897" s="156" t="s">
        <v>2262</v>
      </c>
      <c r="H897" s="156">
        <v>1</v>
      </c>
      <c r="I897" s="156" t="s">
        <v>94</v>
      </c>
      <c r="J897" s="156" t="s">
        <v>94</v>
      </c>
      <c r="K897" s="156"/>
      <c r="L897" s="156">
        <v>0</v>
      </c>
      <c r="M897" s="171">
        <v>0</v>
      </c>
      <c r="N897" s="156">
        <v>0</v>
      </c>
      <c r="O897" s="156">
        <v>0</v>
      </c>
      <c r="P897" s="156" t="s">
        <v>2408</v>
      </c>
      <c r="Q897" s="156" t="s">
        <v>2717</v>
      </c>
      <c r="R897" s="156">
        <v>0</v>
      </c>
      <c r="S897" s="171">
        <v>0</v>
      </c>
    </row>
    <row r="898" spans="1:19" x14ac:dyDescent="0.25">
      <c r="A898" s="155" t="s">
        <v>109</v>
      </c>
      <c r="B898" s="155" t="s">
        <v>1337</v>
      </c>
      <c r="C898" s="155">
        <v>4081</v>
      </c>
      <c r="D898" s="155" t="s">
        <v>3238</v>
      </c>
      <c r="E898" s="155" t="s">
        <v>1367</v>
      </c>
      <c r="F898" s="155">
        <v>500702</v>
      </c>
      <c r="G898" s="155" t="s">
        <v>2262</v>
      </c>
      <c r="H898" s="155">
        <v>1</v>
      </c>
      <c r="I898" s="155" t="s">
        <v>94</v>
      </c>
      <c r="J898" s="155" t="s">
        <v>94</v>
      </c>
      <c r="K898" s="155"/>
      <c r="L898" s="155">
        <v>0</v>
      </c>
      <c r="M898" s="170">
        <v>0</v>
      </c>
      <c r="N898" s="155">
        <v>0</v>
      </c>
      <c r="O898" s="155">
        <v>0</v>
      </c>
      <c r="P898" s="155" t="s">
        <v>2408</v>
      </c>
      <c r="Q898" s="155" t="s">
        <v>2717</v>
      </c>
      <c r="R898" s="155">
        <v>0</v>
      </c>
      <c r="S898" s="170">
        <v>0</v>
      </c>
    </row>
    <row r="899" spans="1:19" x14ac:dyDescent="0.25">
      <c r="A899" s="156" t="s">
        <v>109</v>
      </c>
      <c r="B899" s="156" t="s">
        <v>570</v>
      </c>
      <c r="C899" s="156">
        <v>4010</v>
      </c>
      <c r="D899" s="156" t="s">
        <v>3168</v>
      </c>
      <c r="E899" s="156" t="s">
        <v>1359</v>
      </c>
      <c r="F899" s="156">
        <v>500702</v>
      </c>
      <c r="G899" s="156" t="s">
        <v>2262</v>
      </c>
      <c r="H899" s="156">
        <v>1</v>
      </c>
      <c r="I899" s="156" t="s">
        <v>94</v>
      </c>
      <c r="J899" s="156" t="s">
        <v>94</v>
      </c>
      <c r="K899" s="156"/>
      <c r="L899" s="156">
        <v>0</v>
      </c>
      <c r="M899" s="171">
        <v>0</v>
      </c>
      <c r="N899" s="156">
        <v>0</v>
      </c>
      <c r="O899" s="156">
        <v>0</v>
      </c>
      <c r="P899" s="156" t="s">
        <v>2408</v>
      </c>
      <c r="Q899" s="156" t="s">
        <v>2717</v>
      </c>
      <c r="R899" s="156">
        <v>0</v>
      </c>
      <c r="S899" s="171">
        <v>0</v>
      </c>
    </row>
    <row r="900" spans="1:19" x14ac:dyDescent="0.25">
      <c r="A900" s="155" t="s">
        <v>109</v>
      </c>
      <c r="B900" s="155" t="s">
        <v>1341</v>
      </c>
      <c r="C900" s="155">
        <v>4023</v>
      </c>
      <c r="D900" s="155" t="s">
        <v>3239</v>
      </c>
      <c r="E900" s="155" t="s">
        <v>1561</v>
      </c>
      <c r="F900" s="155">
        <v>500201</v>
      </c>
      <c r="G900" s="155" t="s">
        <v>2262</v>
      </c>
      <c r="H900" s="155">
        <v>1</v>
      </c>
      <c r="I900" s="155" t="s">
        <v>94</v>
      </c>
      <c r="J900" s="155" t="s">
        <v>94</v>
      </c>
      <c r="K900" s="155"/>
      <c r="L900" s="155">
        <v>0</v>
      </c>
      <c r="M900" s="170">
        <v>0</v>
      </c>
      <c r="N900" s="155">
        <v>0</v>
      </c>
      <c r="O900" s="155">
        <v>0</v>
      </c>
      <c r="P900" s="155" t="s">
        <v>2739</v>
      </c>
      <c r="Q900" s="155" t="s">
        <v>2525</v>
      </c>
      <c r="R900" s="155">
        <v>0</v>
      </c>
      <c r="S900" s="170">
        <v>0</v>
      </c>
    </row>
    <row r="901" spans="1:19" x14ac:dyDescent="0.25">
      <c r="A901" s="156" t="s">
        <v>109</v>
      </c>
      <c r="B901" s="156" t="s">
        <v>1337</v>
      </c>
      <c r="C901" s="156">
        <v>4085</v>
      </c>
      <c r="D901" s="156" t="s">
        <v>3240</v>
      </c>
      <c r="E901" s="156" t="s">
        <v>1567</v>
      </c>
      <c r="F901" s="156">
        <v>500702</v>
      </c>
      <c r="G901" s="156" t="s">
        <v>2262</v>
      </c>
      <c r="H901" s="156">
        <v>1</v>
      </c>
      <c r="I901" s="156" t="s">
        <v>94</v>
      </c>
      <c r="J901" s="156" t="s">
        <v>94</v>
      </c>
      <c r="K901" s="156"/>
      <c r="L901" s="156">
        <v>0</v>
      </c>
      <c r="M901" s="171">
        <v>0</v>
      </c>
      <c r="N901" s="156">
        <v>0</v>
      </c>
      <c r="O901" s="156">
        <v>0</v>
      </c>
      <c r="P901" s="156" t="s">
        <v>2739</v>
      </c>
      <c r="Q901" s="156" t="s">
        <v>2525</v>
      </c>
      <c r="R901" s="156">
        <v>0</v>
      </c>
      <c r="S901" s="171">
        <v>0</v>
      </c>
    </row>
    <row r="902" spans="1:19" x14ac:dyDescent="0.25">
      <c r="A902" s="155" t="s">
        <v>109</v>
      </c>
      <c r="B902" s="155" t="s">
        <v>1341</v>
      </c>
      <c r="C902" s="155">
        <v>4064</v>
      </c>
      <c r="D902" s="155" t="s">
        <v>3241</v>
      </c>
      <c r="E902" s="155" t="s">
        <v>1595</v>
      </c>
      <c r="F902" s="155">
        <v>500402</v>
      </c>
      <c r="G902" s="155" t="s">
        <v>2262</v>
      </c>
      <c r="H902" s="155">
        <v>1</v>
      </c>
      <c r="I902" s="155" t="s">
        <v>94</v>
      </c>
      <c r="J902" s="155" t="s">
        <v>94</v>
      </c>
      <c r="K902" s="155"/>
      <c r="L902" s="155">
        <v>0</v>
      </c>
      <c r="M902" s="170">
        <v>0</v>
      </c>
      <c r="N902" s="155">
        <v>0</v>
      </c>
      <c r="O902" s="155">
        <v>0</v>
      </c>
      <c r="P902" s="155" t="s">
        <v>2739</v>
      </c>
      <c r="Q902" s="155" t="s">
        <v>2525</v>
      </c>
      <c r="R902" s="155">
        <v>0</v>
      </c>
      <c r="S902" s="170">
        <v>0</v>
      </c>
    </row>
    <row r="903" spans="1:19" x14ac:dyDescent="0.25">
      <c r="A903" s="156" t="s">
        <v>109</v>
      </c>
      <c r="B903" s="156" t="s">
        <v>1337</v>
      </c>
      <c r="C903" s="156">
        <v>4082</v>
      </c>
      <c r="D903" s="156" t="s">
        <v>3242</v>
      </c>
      <c r="E903" s="156" t="s">
        <v>1340</v>
      </c>
      <c r="F903" s="156">
        <v>500702</v>
      </c>
      <c r="G903" s="156" t="s">
        <v>2262</v>
      </c>
      <c r="H903" s="156">
        <v>1</v>
      </c>
      <c r="I903" s="156" t="s">
        <v>94</v>
      </c>
      <c r="J903" s="156" t="s">
        <v>94</v>
      </c>
      <c r="K903" s="156"/>
      <c r="L903" s="156">
        <v>0</v>
      </c>
      <c r="M903" s="171">
        <v>0</v>
      </c>
      <c r="N903" s="156">
        <v>0</v>
      </c>
      <c r="O903" s="156">
        <v>0</v>
      </c>
      <c r="P903" s="156" t="s">
        <v>2643</v>
      </c>
      <c r="Q903" s="156" t="s">
        <v>2644</v>
      </c>
      <c r="R903" s="156">
        <v>0</v>
      </c>
      <c r="S903" s="171">
        <v>0</v>
      </c>
    </row>
    <row r="904" spans="1:19" x14ac:dyDescent="0.25">
      <c r="A904" s="155" t="s">
        <v>109</v>
      </c>
      <c r="B904" s="155" t="s">
        <v>1341</v>
      </c>
      <c r="C904" s="155">
        <v>3152</v>
      </c>
      <c r="D904" s="155" t="s">
        <v>3243</v>
      </c>
      <c r="E904" s="155" t="s">
        <v>1347</v>
      </c>
      <c r="F904" s="155">
        <v>500711</v>
      </c>
      <c r="G904" s="155" t="s">
        <v>2262</v>
      </c>
      <c r="H904" s="155">
        <v>1</v>
      </c>
      <c r="I904" s="155" t="s">
        <v>94</v>
      </c>
      <c r="J904" s="155" t="s">
        <v>94</v>
      </c>
      <c r="K904" s="155"/>
      <c r="L904" s="155">
        <v>0</v>
      </c>
      <c r="M904" s="170">
        <v>0</v>
      </c>
      <c r="N904" s="155">
        <v>0</v>
      </c>
      <c r="O904" s="155">
        <v>0</v>
      </c>
      <c r="P904" s="155" t="s">
        <v>2643</v>
      </c>
      <c r="Q904" s="155" t="s">
        <v>2644</v>
      </c>
      <c r="R904" s="155">
        <v>0</v>
      </c>
      <c r="S904" s="170">
        <v>0</v>
      </c>
    </row>
    <row r="905" spans="1:19" x14ac:dyDescent="0.25">
      <c r="A905" s="156" t="s">
        <v>109</v>
      </c>
      <c r="B905" s="156" t="s">
        <v>1341</v>
      </c>
      <c r="C905" s="156">
        <v>4163</v>
      </c>
      <c r="D905" s="156" t="s">
        <v>3244</v>
      </c>
      <c r="E905" s="156" t="s">
        <v>1350</v>
      </c>
      <c r="F905" s="156">
        <v>500711</v>
      </c>
      <c r="G905" s="156" t="s">
        <v>2262</v>
      </c>
      <c r="H905" s="156">
        <v>1</v>
      </c>
      <c r="I905" s="156" t="s">
        <v>94</v>
      </c>
      <c r="J905" s="156" t="s">
        <v>94</v>
      </c>
      <c r="K905" s="156"/>
      <c r="L905" s="156">
        <v>0</v>
      </c>
      <c r="M905" s="171">
        <v>0</v>
      </c>
      <c r="N905" s="156">
        <v>0</v>
      </c>
      <c r="O905" s="156">
        <v>0</v>
      </c>
      <c r="P905" s="156" t="s">
        <v>2643</v>
      </c>
      <c r="Q905" s="156" t="s">
        <v>2644</v>
      </c>
      <c r="R905" s="156">
        <v>0</v>
      </c>
      <c r="S905" s="171">
        <v>0</v>
      </c>
    </row>
    <row r="906" spans="1:19" x14ac:dyDescent="0.25">
      <c r="A906" s="155" t="s">
        <v>109</v>
      </c>
      <c r="B906" s="155" t="s">
        <v>1337</v>
      </c>
      <c r="C906" s="155">
        <v>4084</v>
      </c>
      <c r="D906" s="155" t="s">
        <v>3245</v>
      </c>
      <c r="E906" s="155" t="s">
        <v>1579</v>
      </c>
      <c r="F906" s="155">
        <v>500702</v>
      </c>
      <c r="G906" s="155" t="s">
        <v>2262</v>
      </c>
      <c r="H906" s="155">
        <v>1</v>
      </c>
      <c r="I906" s="155" t="s">
        <v>94</v>
      </c>
      <c r="J906" s="155" t="s">
        <v>94</v>
      </c>
      <c r="K906" s="155"/>
      <c r="L906" s="155">
        <v>0</v>
      </c>
      <c r="M906" s="170">
        <v>0</v>
      </c>
      <c r="N906" s="155">
        <v>0</v>
      </c>
      <c r="O906" s="155">
        <v>0</v>
      </c>
      <c r="P906" s="155" t="s">
        <v>2739</v>
      </c>
      <c r="Q906" s="155" t="s">
        <v>2525</v>
      </c>
      <c r="R906" s="155">
        <v>0</v>
      </c>
      <c r="S906" s="170">
        <v>0</v>
      </c>
    </row>
    <row r="907" spans="1:19" x14ac:dyDescent="0.25">
      <c r="A907" s="156" t="s">
        <v>109</v>
      </c>
      <c r="B907" s="156" t="s">
        <v>1341</v>
      </c>
      <c r="C907" s="156">
        <v>4004</v>
      </c>
      <c r="D907" s="156" t="s">
        <v>3246</v>
      </c>
      <c r="E907" s="156" t="s">
        <v>1591</v>
      </c>
      <c r="F907" s="156">
        <v>500709</v>
      </c>
      <c r="G907" s="156" t="s">
        <v>2262</v>
      </c>
      <c r="H907" s="156">
        <v>1</v>
      </c>
      <c r="I907" s="156" t="s">
        <v>94</v>
      </c>
      <c r="J907" s="156" t="s">
        <v>94</v>
      </c>
      <c r="K907" s="156"/>
      <c r="L907" s="156">
        <v>0</v>
      </c>
      <c r="M907" s="171">
        <v>0</v>
      </c>
      <c r="N907" s="156">
        <v>0</v>
      </c>
      <c r="O907" s="156">
        <v>0</v>
      </c>
      <c r="P907" s="156" t="s">
        <v>2739</v>
      </c>
      <c r="Q907" s="156" t="s">
        <v>2525</v>
      </c>
      <c r="R907" s="156">
        <v>0</v>
      </c>
      <c r="S907" s="171">
        <v>0</v>
      </c>
    </row>
    <row r="908" spans="1:19" x14ac:dyDescent="0.25">
      <c r="A908" s="155" t="s">
        <v>109</v>
      </c>
      <c r="B908" s="155" t="s">
        <v>570</v>
      </c>
      <c r="C908" s="155">
        <v>4010</v>
      </c>
      <c r="D908" s="155" t="s">
        <v>3168</v>
      </c>
      <c r="E908" s="155" t="s">
        <v>1359</v>
      </c>
      <c r="F908" s="155">
        <v>500702</v>
      </c>
      <c r="G908" s="155" t="s">
        <v>2262</v>
      </c>
      <c r="H908" s="155">
        <v>2</v>
      </c>
      <c r="I908" s="155" t="s">
        <v>94</v>
      </c>
      <c r="J908" s="155" t="s">
        <v>94</v>
      </c>
      <c r="K908" s="155"/>
      <c r="L908" s="155">
        <v>0</v>
      </c>
      <c r="M908" s="170">
        <v>0</v>
      </c>
      <c r="N908" s="155">
        <v>0</v>
      </c>
      <c r="O908" s="155">
        <v>0</v>
      </c>
      <c r="P908" s="155" t="s">
        <v>2739</v>
      </c>
      <c r="Q908" s="155" t="s">
        <v>2525</v>
      </c>
      <c r="R908" s="155">
        <v>0</v>
      </c>
      <c r="S908" s="170">
        <v>0</v>
      </c>
    </row>
    <row r="909" spans="1:19" x14ac:dyDescent="0.25">
      <c r="A909" s="156" t="s">
        <v>109</v>
      </c>
      <c r="B909" s="156" t="s">
        <v>1341</v>
      </c>
      <c r="C909" s="156">
        <v>4014</v>
      </c>
      <c r="D909" s="156" t="s">
        <v>3247</v>
      </c>
      <c r="E909" s="156" t="s">
        <v>1395</v>
      </c>
      <c r="F909" s="156">
        <v>500605</v>
      </c>
      <c r="G909" s="156" t="s">
        <v>2262</v>
      </c>
      <c r="H909" s="156">
        <v>1</v>
      </c>
      <c r="I909" s="156" t="s">
        <v>94</v>
      </c>
      <c r="J909" s="156" t="s">
        <v>94</v>
      </c>
      <c r="K909" s="156"/>
      <c r="L909" s="156">
        <v>0</v>
      </c>
      <c r="M909" s="171">
        <v>0</v>
      </c>
      <c r="N909" s="156">
        <v>0</v>
      </c>
      <c r="O909" s="156">
        <v>0</v>
      </c>
      <c r="P909" s="156" t="s">
        <v>2347</v>
      </c>
      <c r="Q909" s="156" t="s">
        <v>2348</v>
      </c>
      <c r="R909" s="156">
        <v>0</v>
      </c>
      <c r="S909" s="171">
        <v>0</v>
      </c>
    </row>
    <row r="910" spans="1:19" x14ac:dyDescent="0.25">
      <c r="A910" s="155" t="s">
        <v>109</v>
      </c>
      <c r="B910" s="155" t="s">
        <v>1341</v>
      </c>
      <c r="C910" s="155">
        <v>4172</v>
      </c>
      <c r="D910" s="155" t="s">
        <v>3248</v>
      </c>
      <c r="E910" s="155" t="s">
        <v>1410</v>
      </c>
      <c r="F910" s="155">
        <v>110801</v>
      </c>
      <c r="G910" s="155" t="s">
        <v>2387</v>
      </c>
      <c r="H910" s="155">
        <v>1</v>
      </c>
      <c r="I910" s="155" t="s">
        <v>94</v>
      </c>
      <c r="J910" s="155" t="s">
        <v>94</v>
      </c>
      <c r="K910" s="155"/>
      <c r="L910" s="155">
        <v>0</v>
      </c>
      <c r="M910" s="170">
        <v>0</v>
      </c>
      <c r="N910" s="155">
        <v>0</v>
      </c>
      <c r="O910" s="155">
        <v>0</v>
      </c>
      <c r="P910" s="155" t="s">
        <v>2347</v>
      </c>
      <c r="Q910" s="155" t="s">
        <v>2348</v>
      </c>
      <c r="R910" s="155">
        <v>0</v>
      </c>
      <c r="S910" s="170">
        <v>0</v>
      </c>
    </row>
    <row r="911" spans="1:19" x14ac:dyDescent="0.25">
      <c r="A911" s="156" t="s">
        <v>109</v>
      </c>
      <c r="B911" s="156" t="s">
        <v>559</v>
      </c>
      <c r="C911" s="156" t="s">
        <v>2859</v>
      </c>
      <c r="D911" s="156" t="s">
        <v>2860</v>
      </c>
      <c r="E911" s="156" t="s">
        <v>2861</v>
      </c>
      <c r="F911" s="156">
        <v>400504</v>
      </c>
      <c r="G911" s="156" t="s">
        <v>2400</v>
      </c>
      <c r="H911" s="156">
        <v>1</v>
      </c>
      <c r="I911" s="156" t="s">
        <v>94</v>
      </c>
      <c r="J911" s="156" t="s">
        <v>94</v>
      </c>
      <c r="K911" s="156"/>
      <c r="L911" s="156">
        <v>0</v>
      </c>
      <c r="M911" s="171">
        <v>0</v>
      </c>
      <c r="N911" s="156">
        <v>0</v>
      </c>
      <c r="O911" s="156">
        <v>0</v>
      </c>
      <c r="P911" s="156" t="s">
        <v>2333</v>
      </c>
      <c r="Q911" s="156" t="s">
        <v>2322</v>
      </c>
      <c r="R911" s="156">
        <v>0</v>
      </c>
      <c r="S911" s="171">
        <v>0</v>
      </c>
    </row>
    <row r="912" spans="1:19" x14ac:dyDescent="0.25">
      <c r="A912" s="155" t="s">
        <v>109</v>
      </c>
      <c r="B912" s="155" t="s">
        <v>1414</v>
      </c>
      <c r="C912" s="155">
        <v>1112</v>
      </c>
      <c r="D912" s="155" t="s">
        <v>3249</v>
      </c>
      <c r="E912" s="155" t="s">
        <v>1474</v>
      </c>
      <c r="F912" s="155">
        <v>360117</v>
      </c>
      <c r="G912" s="155" t="s">
        <v>2663</v>
      </c>
      <c r="H912" s="155">
        <v>1</v>
      </c>
      <c r="I912" s="155" t="s">
        <v>94</v>
      </c>
      <c r="J912" s="155" t="s">
        <v>94</v>
      </c>
      <c r="K912" s="155"/>
      <c r="L912" s="155">
        <v>0</v>
      </c>
      <c r="M912" s="170">
        <v>0</v>
      </c>
      <c r="N912" s="155">
        <v>0</v>
      </c>
      <c r="O912" s="155">
        <v>0</v>
      </c>
      <c r="P912" s="155" t="s">
        <v>2263</v>
      </c>
      <c r="Q912" s="155" t="s">
        <v>2264</v>
      </c>
      <c r="R912" s="155">
        <v>0</v>
      </c>
      <c r="S912" s="170">
        <v>0</v>
      </c>
    </row>
    <row r="913" spans="1:19" x14ac:dyDescent="0.25">
      <c r="A913" s="156" t="s">
        <v>109</v>
      </c>
      <c r="B913" s="156" t="s">
        <v>1414</v>
      </c>
      <c r="C913" s="156">
        <v>2111</v>
      </c>
      <c r="D913" s="156" t="s">
        <v>3250</v>
      </c>
      <c r="E913" s="156" t="s">
        <v>1472</v>
      </c>
      <c r="F913" s="156">
        <v>500502</v>
      </c>
      <c r="G913" s="156" t="s">
        <v>2262</v>
      </c>
      <c r="H913" s="156">
        <v>1</v>
      </c>
      <c r="I913" s="156" t="s">
        <v>94</v>
      </c>
      <c r="J913" s="156" t="s">
        <v>94</v>
      </c>
      <c r="K913" s="156"/>
      <c r="L913" s="156">
        <v>0</v>
      </c>
      <c r="M913" s="171">
        <v>0</v>
      </c>
      <c r="N913" s="156">
        <v>0</v>
      </c>
      <c r="O913" s="156">
        <v>0</v>
      </c>
      <c r="P913" s="156" t="s">
        <v>2263</v>
      </c>
      <c r="Q913" s="156" t="s">
        <v>2264</v>
      </c>
      <c r="R913" s="156">
        <v>0</v>
      </c>
      <c r="S913" s="171">
        <v>0</v>
      </c>
    </row>
    <row r="914" spans="1:19" x14ac:dyDescent="0.25">
      <c r="A914" s="155" t="s">
        <v>109</v>
      </c>
      <c r="B914" s="155" t="s">
        <v>1414</v>
      </c>
      <c r="C914" s="155">
        <v>1112</v>
      </c>
      <c r="D914" s="155" t="s">
        <v>3249</v>
      </c>
      <c r="E914" s="155" t="s">
        <v>1474</v>
      </c>
      <c r="F914" s="155">
        <v>360117</v>
      </c>
      <c r="G914" s="155" t="s">
        <v>2663</v>
      </c>
      <c r="H914" s="155">
        <v>2</v>
      </c>
      <c r="I914" s="155" t="s">
        <v>94</v>
      </c>
      <c r="J914" s="155" t="s">
        <v>94</v>
      </c>
      <c r="K914" s="155"/>
      <c r="L914" s="155">
        <v>0</v>
      </c>
      <c r="M914" s="170">
        <v>0</v>
      </c>
      <c r="N914" s="155">
        <v>0</v>
      </c>
      <c r="O914" s="155">
        <v>0</v>
      </c>
      <c r="P914" s="155" t="s">
        <v>2263</v>
      </c>
      <c r="Q914" s="155" t="s">
        <v>2264</v>
      </c>
      <c r="R914" s="155">
        <v>0</v>
      </c>
      <c r="S914" s="170">
        <v>0</v>
      </c>
    </row>
    <row r="915" spans="1:19" x14ac:dyDescent="0.25">
      <c r="A915" s="156" t="s">
        <v>109</v>
      </c>
      <c r="B915" s="156" t="s">
        <v>607</v>
      </c>
      <c r="C915" s="156" t="s">
        <v>3251</v>
      </c>
      <c r="D915" s="156" t="s">
        <v>3252</v>
      </c>
      <c r="E915" s="156" t="s">
        <v>641</v>
      </c>
      <c r="F915" s="156">
        <v>500901</v>
      </c>
      <c r="G915" s="156" t="s">
        <v>2262</v>
      </c>
      <c r="H915" s="156">
        <v>1</v>
      </c>
      <c r="I915" s="156" t="s">
        <v>94</v>
      </c>
      <c r="J915" s="156" t="s">
        <v>94</v>
      </c>
      <c r="K915" s="156"/>
      <c r="L915" s="156">
        <v>0</v>
      </c>
      <c r="M915" s="171">
        <v>0</v>
      </c>
      <c r="N915" s="156">
        <v>0</v>
      </c>
      <c r="O915" s="156">
        <v>0</v>
      </c>
      <c r="P915" s="156" t="s">
        <v>2286</v>
      </c>
      <c r="Q915" s="156" t="s">
        <v>2476</v>
      </c>
      <c r="R915" s="156">
        <v>0</v>
      </c>
      <c r="S915" s="171">
        <v>0</v>
      </c>
    </row>
    <row r="916" spans="1:19" x14ac:dyDescent="0.25">
      <c r="A916" s="155" t="s">
        <v>109</v>
      </c>
      <c r="B916" s="155" t="s">
        <v>347</v>
      </c>
      <c r="C916" s="155">
        <v>1101</v>
      </c>
      <c r="D916" s="155" t="s">
        <v>124</v>
      </c>
      <c r="E916" s="155" t="s">
        <v>349</v>
      </c>
      <c r="F916" s="155">
        <v>231301</v>
      </c>
      <c r="G916" s="155" t="s">
        <v>119</v>
      </c>
      <c r="H916" s="155" t="s">
        <v>1299</v>
      </c>
      <c r="I916" s="155" t="s">
        <v>91</v>
      </c>
      <c r="J916" s="155" t="s">
        <v>91</v>
      </c>
      <c r="K916" s="155" t="s">
        <v>276</v>
      </c>
      <c r="L916" s="155">
        <v>0</v>
      </c>
      <c r="M916" s="170">
        <v>0</v>
      </c>
      <c r="N916" s="155">
        <v>0</v>
      </c>
      <c r="O916" s="155">
        <v>0</v>
      </c>
      <c r="P916" s="155"/>
      <c r="Q916" s="155"/>
      <c r="R916" s="155">
        <v>0</v>
      </c>
      <c r="S916" s="170">
        <v>0</v>
      </c>
    </row>
    <row r="917" spans="1:19" x14ac:dyDescent="0.25">
      <c r="A917" s="156" t="s">
        <v>109</v>
      </c>
      <c r="B917" s="156" t="s">
        <v>347</v>
      </c>
      <c r="C917" s="156">
        <v>1102</v>
      </c>
      <c r="D917" s="156" t="s">
        <v>2563</v>
      </c>
      <c r="E917" s="156" t="s">
        <v>421</v>
      </c>
      <c r="F917" s="156">
        <v>231301</v>
      </c>
      <c r="G917" s="156" t="s">
        <v>119</v>
      </c>
      <c r="H917" s="156" t="s">
        <v>2002</v>
      </c>
      <c r="I917" s="156" t="s">
        <v>91</v>
      </c>
      <c r="J917" s="156" t="s">
        <v>91</v>
      </c>
      <c r="K917" s="156" t="s">
        <v>276</v>
      </c>
      <c r="L917" s="156">
        <v>0</v>
      </c>
      <c r="M917" s="171">
        <v>0</v>
      </c>
      <c r="N917" s="156">
        <v>0</v>
      </c>
      <c r="O917" s="156">
        <v>0</v>
      </c>
      <c r="P917" s="156"/>
      <c r="Q917" s="156"/>
      <c r="R917" s="156">
        <v>0</v>
      </c>
      <c r="S917" s="171">
        <v>0</v>
      </c>
    </row>
    <row r="918" spans="1:19" x14ac:dyDescent="0.25">
      <c r="A918" s="155" t="s">
        <v>109</v>
      </c>
      <c r="B918" s="155" t="s">
        <v>347</v>
      </c>
      <c r="C918" s="155">
        <v>2111</v>
      </c>
      <c r="D918" s="155" t="s">
        <v>118</v>
      </c>
      <c r="E918" s="155" t="s">
        <v>117</v>
      </c>
      <c r="F918" s="155">
        <v>230101</v>
      </c>
      <c r="G918" s="155" t="s">
        <v>119</v>
      </c>
      <c r="H918" s="155" t="s">
        <v>1247</v>
      </c>
      <c r="I918" s="155" t="s">
        <v>91</v>
      </c>
      <c r="J918" s="155" t="s">
        <v>91</v>
      </c>
      <c r="K918" s="155" t="s">
        <v>276</v>
      </c>
      <c r="L918" s="155">
        <v>0</v>
      </c>
      <c r="M918" s="170">
        <v>0</v>
      </c>
      <c r="N918" s="155">
        <v>0</v>
      </c>
      <c r="O918" s="155">
        <v>0</v>
      </c>
      <c r="P918" s="155"/>
      <c r="Q918" s="155"/>
      <c r="R918" s="155">
        <v>0</v>
      </c>
      <c r="S918" s="170">
        <v>0</v>
      </c>
    </row>
    <row r="919" spans="1:19" x14ac:dyDescent="0.25">
      <c r="A919" s="156" t="s">
        <v>109</v>
      </c>
      <c r="B919" s="156" t="s">
        <v>347</v>
      </c>
      <c r="C919" s="156">
        <v>2132</v>
      </c>
      <c r="D919" s="156" t="s">
        <v>2842</v>
      </c>
      <c r="E919" s="156" t="s">
        <v>470</v>
      </c>
      <c r="F919" s="156">
        <v>231402</v>
      </c>
      <c r="G919" s="156" t="s">
        <v>119</v>
      </c>
      <c r="H919" s="156" t="s">
        <v>1247</v>
      </c>
      <c r="I919" s="156" t="s">
        <v>91</v>
      </c>
      <c r="J919" s="156" t="s">
        <v>91</v>
      </c>
      <c r="K919" s="156" t="s">
        <v>276</v>
      </c>
      <c r="L919" s="156">
        <v>0</v>
      </c>
      <c r="M919" s="171">
        <v>0</v>
      </c>
      <c r="N919" s="156">
        <v>0</v>
      </c>
      <c r="O919" s="156">
        <v>0</v>
      </c>
      <c r="P919" s="156"/>
      <c r="Q919" s="156"/>
      <c r="R919" s="156">
        <v>0</v>
      </c>
      <c r="S919" s="171">
        <v>0</v>
      </c>
    </row>
    <row r="920" spans="1:19" x14ac:dyDescent="0.25">
      <c r="A920" s="155" t="s">
        <v>109</v>
      </c>
      <c r="B920" s="155" t="s">
        <v>607</v>
      </c>
      <c r="C920" s="155" t="s">
        <v>3253</v>
      </c>
      <c r="D920" s="155" t="s">
        <v>3254</v>
      </c>
      <c r="E920" s="155" t="s">
        <v>1937</v>
      </c>
      <c r="F920" s="155">
        <v>500901</v>
      </c>
      <c r="G920" s="155" t="s">
        <v>2262</v>
      </c>
      <c r="H920" s="155">
        <v>1</v>
      </c>
      <c r="I920" s="155" t="s">
        <v>94</v>
      </c>
      <c r="J920" s="155" t="s">
        <v>94</v>
      </c>
      <c r="K920" s="155"/>
      <c r="L920" s="155">
        <v>0</v>
      </c>
      <c r="M920" s="170">
        <v>0</v>
      </c>
      <c r="N920" s="155">
        <v>0</v>
      </c>
      <c r="O920" s="155">
        <v>0</v>
      </c>
      <c r="P920" s="155" t="s">
        <v>3255</v>
      </c>
      <c r="Q920" s="155" t="s">
        <v>3256</v>
      </c>
      <c r="R920" s="155">
        <v>0</v>
      </c>
      <c r="S920" s="170">
        <v>0</v>
      </c>
    </row>
    <row r="921" spans="1:19" x14ac:dyDescent="0.25">
      <c r="A921" s="156" t="s">
        <v>109</v>
      </c>
      <c r="B921" s="156" t="s">
        <v>1196</v>
      </c>
      <c r="C921" s="156">
        <v>1101</v>
      </c>
      <c r="D921" s="156" t="s">
        <v>185</v>
      </c>
      <c r="E921" s="156" t="s">
        <v>1453</v>
      </c>
      <c r="F921" s="156">
        <v>270101</v>
      </c>
      <c r="G921" s="156" t="s">
        <v>2313</v>
      </c>
      <c r="H921" s="156" t="s">
        <v>1247</v>
      </c>
      <c r="I921" s="156" t="s">
        <v>91</v>
      </c>
      <c r="J921" s="156" t="s">
        <v>91</v>
      </c>
      <c r="K921" s="156" t="s">
        <v>276</v>
      </c>
      <c r="L921" s="156">
        <v>0</v>
      </c>
      <c r="M921" s="171">
        <v>0</v>
      </c>
      <c r="N921" s="156">
        <v>0</v>
      </c>
      <c r="O921" s="156">
        <v>0</v>
      </c>
      <c r="P921" s="156"/>
      <c r="Q921" s="156"/>
      <c r="R921" s="156">
        <v>0</v>
      </c>
      <c r="S921" s="171">
        <v>0</v>
      </c>
    </row>
    <row r="922" spans="1:19" x14ac:dyDescent="0.25">
      <c r="A922" s="155" t="s">
        <v>109</v>
      </c>
      <c r="B922" s="155" t="s">
        <v>607</v>
      </c>
      <c r="C922" s="155">
        <v>1100</v>
      </c>
      <c r="D922" s="155" t="s">
        <v>162</v>
      </c>
      <c r="E922" s="155" t="s">
        <v>153</v>
      </c>
      <c r="F922" s="155">
        <v>500901</v>
      </c>
      <c r="G922" s="155" t="s">
        <v>2262</v>
      </c>
      <c r="H922" s="155" t="s">
        <v>1299</v>
      </c>
      <c r="I922" s="155" t="s">
        <v>91</v>
      </c>
      <c r="J922" s="155" t="s">
        <v>91</v>
      </c>
      <c r="K922" s="155" t="s">
        <v>276</v>
      </c>
      <c r="L922" s="155">
        <v>0</v>
      </c>
      <c r="M922" s="170">
        <v>0</v>
      </c>
      <c r="N922" s="155">
        <v>0</v>
      </c>
      <c r="O922" s="155">
        <v>0</v>
      </c>
      <c r="P922" s="155"/>
      <c r="Q922" s="155"/>
      <c r="R922" s="155">
        <v>0</v>
      </c>
      <c r="S922" s="170">
        <v>0</v>
      </c>
    </row>
    <row r="923" spans="1:19" x14ac:dyDescent="0.25">
      <c r="A923" s="156" t="s">
        <v>109</v>
      </c>
      <c r="B923" s="156" t="s">
        <v>1508</v>
      </c>
      <c r="C923" s="156">
        <v>2010</v>
      </c>
      <c r="D923" s="156" t="s">
        <v>198</v>
      </c>
      <c r="E923" s="156" t="s">
        <v>1510</v>
      </c>
      <c r="F923" s="156">
        <v>380101</v>
      </c>
      <c r="G923" s="156" t="s">
        <v>3203</v>
      </c>
      <c r="H923" s="156" t="s">
        <v>1247</v>
      </c>
      <c r="I923" s="156" t="s">
        <v>91</v>
      </c>
      <c r="J923" s="156" t="s">
        <v>91</v>
      </c>
      <c r="K923" s="156" t="s">
        <v>276</v>
      </c>
      <c r="L923" s="156">
        <v>0</v>
      </c>
      <c r="M923" s="171">
        <v>0</v>
      </c>
      <c r="N923" s="156">
        <v>0</v>
      </c>
      <c r="O923" s="156">
        <v>0</v>
      </c>
      <c r="P923" s="156"/>
      <c r="Q923" s="156"/>
      <c r="R923" s="156">
        <v>0</v>
      </c>
      <c r="S923" s="171">
        <v>0</v>
      </c>
    </row>
    <row r="924" spans="1:19" x14ac:dyDescent="0.25">
      <c r="A924" s="155" t="s">
        <v>109</v>
      </c>
      <c r="B924" s="155" t="s">
        <v>867</v>
      </c>
      <c r="C924" s="155">
        <v>1101</v>
      </c>
      <c r="D924" s="155" t="s">
        <v>90</v>
      </c>
      <c r="E924" s="155" t="s">
        <v>89</v>
      </c>
      <c r="F924" s="155">
        <v>451002</v>
      </c>
      <c r="G924" s="155" t="s">
        <v>2282</v>
      </c>
      <c r="H924" s="155" t="s">
        <v>2002</v>
      </c>
      <c r="I924" s="155" t="s">
        <v>91</v>
      </c>
      <c r="J924" s="155" t="s">
        <v>91</v>
      </c>
      <c r="K924" s="155" t="s">
        <v>276</v>
      </c>
      <c r="L924" s="155">
        <v>0</v>
      </c>
      <c r="M924" s="170">
        <v>0</v>
      </c>
      <c r="N924" s="155">
        <v>0</v>
      </c>
      <c r="O924" s="155">
        <v>0</v>
      </c>
      <c r="P924" s="155"/>
      <c r="Q924" s="155"/>
      <c r="R924" s="155">
        <v>0</v>
      </c>
      <c r="S924" s="170">
        <v>0</v>
      </c>
    </row>
    <row r="925" spans="1:19" x14ac:dyDescent="0.25">
      <c r="A925" s="156" t="s">
        <v>109</v>
      </c>
      <c r="B925" s="156" t="s">
        <v>270</v>
      </c>
      <c r="C925" s="156">
        <v>1101</v>
      </c>
      <c r="D925" s="156" t="s">
        <v>113</v>
      </c>
      <c r="E925" s="156" t="s">
        <v>178</v>
      </c>
      <c r="F925" s="156">
        <v>420101</v>
      </c>
      <c r="G925" s="156" t="s">
        <v>114</v>
      </c>
      <c r="H925" s="156" t="s">
        <v>1299</v>
      </c>
      <c r="I925" s="156" t="s">
        <v>91</v>
      </c>
      <c r="J925" s="156" t="s">
        <v>91</v>
      </c>
      <c r="K925" s="156" t="s">
        <v>276</v>
      </c>
      <c r="L925" s="156">
        <v>0</v>
      </c>
      <c r="M925" s="171">
        <v>0</v>
      </c>
      <c r="N925" s="156">
        <v>0</v>
      </c>
      <c r="O925" s="156">
        <v>0</v>
      </c>
      <c r="P925" s="156"/>
      <c r="Q925" s="156"/>
      <c r="R925" s="156">
        <v>0</v>
      </c>
      <c r="S925" s="171">
        <v>0</v>
      </c>
    </row>
    <row r="926" spans="1:19" x14ac:dyDescent="0.25">
      <c r="A926" s="155" t="s">
        <v>109</v>
      </c>
      <c r="B926" s="155" t="s">
        <v>277</v>
      </c>
      <c r="C926" s="155">
        <v>1101</v>
      </c>
      <c r="D926" s="155" t="s">
        <v>141</v>
      </c>
      <c r="E926" s="155" t="s">
        <v>140</v>
      </c>
      <c r="F926" s="155">
        <v>451101</v>
      </c>
      <c r="G926" s="155" t="s">
        <v>2282</v>
      </c>
      <c r="H926" s="155" t="s">
        <v>1299</v>
      </c>
      <c r="I926" s="155" t="s">
        <v>91</v>
      </c>
      <c r="J926" s="155" t="s">
        <v>91</v>
      </c>
      <c r="K926" s="155" t="s">
        <v>276</v>
      </c>
      <c r="L926" s="155">
        <v>0</v>
      </c>
      <c r="M926" s="170">
        <v>0</v>
      </c>
      <c r="N926" s="155">
        <v>0</v>
      </c>
      <c r="O926" s="155">
        <v>0</v>
      </c>
      <c r="P926" s="155"/>
      <c r="Q926" s="155"/>
      <c r="R926" s="155">
        <v>0</v>
      </c>
      <c r="S926" s="170">
        <v>0</v>
      </c>
    </row>
    <row r="927" spans="1:19" x14ac:dyDescent="0.25">
      <c r="A927" s="156" t="s">
        <v>109</v>
      </c>
      <c r="B927" s="156" t="s">
        <v>503</v>
      </c>
      <c r="C927" s="156">
        <v>2001</v>
      </c>
      <c r="D927" s="156" t="s">
        <v>2951</v>
      </c>
      <c r="E927" s="156" t="s">
        <v>509</v>
      </c>
      <c r="F927" s="156">
        <v>160905</v>
      </c>
      <c r="G927" s="156" t="s">
        <v>152</v>
      </c>
      <c r="H927" s="156" t="s">
        <v>1247</v>
      </c>
      <c r="I927" s="156" t="s">
        <v>91</v>
      </c>
      <c r="J927" s="156" t="s">
        <v>91</v>
      </c>
      <c r="K927" s="156" t="s">
        <v>276</v>
      </c>
      <c r="L927" s="156">
        <v>0</v>
      </c>
      <c r="M927" s="171">
        <v>0</v>
      </c>
      <c r="N927" s="156">
        <v>0</v>
      </c>
      <c r="O927" s="156">
        <v>0</v>
      </c>
      <c r="P927" s="156"/>
      <c r="Q927" s="156"/>
      <c r="R927" s="156">
        <v>0</v>
      </c>
      <c r="S927" s="171">
        <v>0</v>
      </c>
    </row>
    <row r="928" spans="1:19" x14ac:dyDescent="0.25">
      <c r="A928" s="155" t="s">
        <v>109</v>
      </c>
      <c r="B928" s="155" t="s">
        <v>1849</v>
      </c>
      <c r="C928" s="155">
        <v>4830</v>
      </c>
      <c r="D928" s="155" t="s">
        <v>3186</v>
      </c>
      <c r="E928" s="155" t="s">
        <v>3187</v>
      </c>
      <c r="F928" s="155">
        <v>50106</v>
      </c>
      <c r="G928" s="155" t="s">
        <v>2262</v>
      </c>
      <c r="H928" s="155" t="s">
        <v>1853</v>
      </c>
      <c r="I928" s="155" t="s">
        <v>91</v>
      </c>
      <c r="J928" s="155" t="s">
        <v>94</v>
      </c>
      <c r="K928" s="155"/>
      <c r="L928" s="155">
        <v>0</v>
      </c>
      <c r="M928" s="170">
        <v>0</v>
      </c>
      <c r="N928" s="155">
        <v>0</v>
      </c>
      <c r="O928" s="155">
        <v>0</v>
      </c>
      <c r="P928" s="155"/>
      <c r="Q928" s="155"/>
      <c r="R928" s="155">
        <v>0</v>
      </c>
      <c r="S928" s="170">
        <v>0</v>
      </c>
    </row>
    <row r="929" spans="1:19" x14ac:dyDescent="0.25">
      <c r="A929" s="156" t="s">
        <v>109</v>
      </c>
      <c r="B929" s="156" t="s">
        <v>607</v>
      </c>
      <c r="C929" s="156" t="s">
        <v>3257</v>
      </c>
      <c r="D929" s="156" t="s">
        <v>3258</v>
      </c>
      <c r="E929" s="156" t="s">
        <v>1967</v>
      </c>
      <c r="F929" s="156">
        <v>500901</v>
      </c>
      <c r="G929" s="156" t="s">
        <v>2262</v>
      </c>
      <c r="H929" s="156">
        <v>1</v>
      </c>
      <c r="I929" s="156" t="s">
        <v>94</v>
      </c>
      <c r="J929" s="156" t="s">
        <v>94</v>
      </c>
      <c r="K929" s="156"/>
      <c r="L929" s="156">
        <v>0</v>
      </c>
      <c r="M929" s="171">
        <v>0</v>
      </c>
      <c r="N929" s="156">
        <v>0</v>
      </c>
      <c r="O929" s="156">
        <v>0</v>
      </c>
      <c r="P929" s="156" t="s">
        <v>2501</v>
      </c>
      <c r="Q929" s="156" t="s">
        <v>2502</v>
      </c>
      <c r="R929" s="156">
        <v>0</v>
      </c>
      <c r="S929" s="171">
        <v>0</v>
      </c>
    </row>
    <row r="930" spans="1:19" x14ac:dyDescent="0.25">
      <c r="A930" s="155" t="s">
        <v>109</v>
      </c>
      <c r="B930" s="155" t="s">
        <v>1879</v>
      </c>
      <c r="C930" s="155">
        <v>3111</v>
      </c>
      <c r="D930" s="155" t="s">
        <v>3259</v>
      </c>
      <c r="E930" s="155" t="s">
        <v>3260</v>
      </c>
      <c r="F930" s="155">
        <v>111005</v>
      </c>
      <c r="G930" s="155" t="s">
        <v>2387</v>
      </c>
      <c r="H930" s="155" t="s">
        <v>1882</v>
      </c>
      <c r="I930" s="155" t="s">
        <v>91</v>
      </c>
      <c r="J930" s="155" t="s">
        <v>94</v>
      </c>
      <c r="K930" s="155"/>
      <c r="L930" s="155">
        <v>0</v>
      </c>
      <c r="M930" s="170">
        <v>0</v>
      </c>
      <c r="N930" s="155">
        <v>0</v>
      </c>
      <c r="O930" s="155">
        <v>0</v>
      </c>
      <c r="P930" s="155"/>
      <c r="Q930" s="155"/>
      <c r="R930" s="155">
        <v>0</v>
      </c>
      <c r="S930" s="170">
        <v>0</v>
      </c>
    </row>
    <row r="931" spans="1:19" x14ac:dyDescent="0.25">
      <c r="A931" s="156" t="s">
        <v>109</v>
      </c>
      <c r="B931" s="156" t="s">
        <v>1879</v>
      </c>
      <c r="C931" s="156">
        <v>3200</v>
      </c>
      <c r="D931" s="156" t="s">
        <v>3261</v>
      </c>
      <c r="E931" s="156" t="s">
        <v>3262</v>
      </c>
      <c r="F931" s="156">
        <v>110103</v>
      </c>
      <c r="G931" s="156" t="s">
        <v>2387</v>
      </c>
      <c r="H931" s="156" t="s">
        <v>1882</v>
      </c>
      <c r="I931" s="156" t="s">
        <v>91</v>
      </c>
      <c r="J931" s="156" t="s">
        <v>94</v>
      </c>
      <c r="K931" s="156"/>
      <c r="L931" s="156">
        <v>0</v>
      </c>
      <c r="M931" s="171">
        <v>0</v>
      </c>
      <c r="N931" s="156">
        <v>0</v>
      </c>
      <c r="O931" s="156">
        <v>0</v>
      </c>
      <c r="P931" s="156"/>
      <c r="Q931" s="156"/>
      <c r="R931" s="156">
        <v>0</v>
      </c>
      <c r="S931" s="171">
        <v>0</v>
      </c>
    </row>
    <row r="932" spans="1:19" x14ac:dyDescent="0.25">
      <c r="A932" s="155" t="s">
        <v>109</v>
      </c>
      <c r="B932" s="155" t="s">
        <v>1879</v>
      </c>
      <c r="C932" s="155">
        <v>3410</v>
      </c>
      <c r="D932" s="155" t="s">
        <v>3263</v>
      </c>
      <c r="E932" s="155" t="s">
        <v>1900</v>
      </c>
      <c r="F932" s="155">
        <v>110103</v>
      </c>
      <c r="G932" s="155" t="s">
        <v>2387</v>
      </c>
      <c r="H932" s="155" t="s">
        <v>1882</v>
      </c>
      <c r="I932" s="155" t="s">
        <v>91</v>
      </c>
      <c r="J932" s="155" t="s">
        <v>94</v>
      </c>
      <c r="K932" s="155"/>
      <c r="L932" s="155">
        <v>0</v>
      </c>
      <c r="M932" s="170">
        <v>0</v>
      </c>
      <c r="N932" s="155">
        <v>0</v>
      </c>
      <c r="O932" s="155">
        <v>0</v>
      </c>
      <c r="P932" s="155"/>
      <c r="Q932" s="155"/>
      <c r="R932" s="155">
        <v>0</v>
      </c>
      <c r="S932" s="170">
        <v>0</v>
      </c>
    </row>
    <row r="933" spans="1:19" x14ac:dyDescent="0.25">
      <c r="A933" s="156" t="s">
        <v>109</v>
      </c>
      <c r="B933" s="156" t="s">
        <v>1879</v>
      </c>
      <c r="C933" s="156">
        <v>3510</v>
      </c>
      <c r="D933" s="156" t="s">
        <v>3264</v>
      </c>
      <c r="E933" s="156" t="s">
        <v>3265</v>
      </c>
      <c r="F933" s="156">
        <v>110103</v>
      </c>
      <c r="G933" s="156" t="s">
        <v>2387</v>
      </c>
      <c r="H933" s="156" t="s">
        <v>1882</v>
      </c>
      <c r="I933" s="156" t="s">
        <v>91</v>
      </c>
      <c r="J933" s="156" t="s">
        <v>94</v>
      </c>
      <c r="K933" s="156"/>
      <c r="L933" s="156">
        <v>0</v>
      </c>
      <c r="M933" s="171">
        <v>0</v>
      </c>
      <c r="N933" s="156">
        <v>0</v>
      </c>
      <c r="O933" s="156">
        <v>0</v>
      </c>
      <c r="P933" s="156"/>
      <c r="Q933" s="156"/>
      <c r="R933" s="156">
        <v>0</v>
      </c>
      <c r="S933" s="171">
        <v>0</v>
      </c>
    </row>
    <row r="934" spans="1:19" x14ac:dyDescent="0.25">
      <c r="A934" s="155" t="s">
        <v>109</v>
      </c>
      <c r="B934" s="155" t="s">
        <v>1879</v>
      </c>
      <c r="C934" s="155">
        <v>3600</v>
      </c>
      <c r="D934" s="155" t="s">
        <v>3266</v>
      </c>
      <c r="E934" s="155" t="s">
        <v>3267</v>
      </c>
      <c r="F934" s="155">
        <v>110103</v>
      </c>
      <c r="G934" s="155" t="s">
        <v>2387</v>
      </c>
      <c r="H934" s="155" t="s">
        <v>1882</v>
      </c>
      <c r="I934" s="155" t="s">
        <v>91</v>
      </c>
      <c r="J934" s="155" t="s">
        <v>94</v>
      </c>
      <c r="K934" s="155"/>
      <c r="L934" s="155">
        <v>0</v>
      </c>
      <c r="M934" s="170">
        <v>0</v>
      </c>
      <c r="N934" s="155">
        <v>0</v>
      </c>
      <c r="O934" s="155">
        <v>0</v>
      </c>
      <c r="P934" s="155"/>
      <c r="Q934" s="155"/>
      <c r="R934" s="155">
        <v>0</v>
      </c>
      <c r="S934" s="170">
        <v>0</v>
      </c>
    </row>
    <row r="935" spans="1:19" x14ac:dyDescent="0.25">
      <c r="A935" s="156" t="s">
        <v>109</v>
      </c>
      <c r="B935" s="156" t="s">
        <v>1879</v>
      </c>
      <c r="C935" s="156">
        <v>4020</v>
      </c>
      <c r="D935" s="156" t="s">
        <v>3268</v>
      </c>
      <c r="E935" s="156" t="s">
        <v>1905</v>
      </c>
      <c r="F935" s="156">
        <v>110103</v>
      </c>
      <c r="G935" s="156" t="s">
        <v>2387</v>
      </c>
      <c r="H935" s="156" t="s">
        <v>1882</v>
      </c>
      <c r="I935" s="156" t="s">
        <v>91</v>
      </c>
      <c r="J935" s="156" t="s">
        <v>94</v>
      </c>
      <c r="K935" s="156"/>
      <c r="L935" s="156">
        <v>0</v>
      </c>
      <c r="M935" s="171">
        <v>0</v>
      </c>
      <c r="N935" s="156">
        <v>0</v>
      </c>
      <c r="O935" s="156">
        <v>0</v>
      </c>
      <c r="P935" s="156"/>
      <c r="Q935" s="156"/>
      <c r="R935" s="156">
        <v>0</v>
      </c>
      <c r="S935" s="171">
        <v>0</v>
      </c>
    </row>
    <row r="936" spans="1:19" x14ac:dyDescent="0.25">
      <c r="A936" s="155" t="s">
        <v>109</v>
      </c>
      <c r="B936" s="155" t="s">
        <v>1879</v>
      </c>
      <c r="C936" s="155">
        <v>4030</v>
      </c>
      <c r="D936" s="155" t="s">
        <v>3269</v>
      </c>
      <c r="E936" s="155" t="s">
        <v>1908</v>
      </c>
      <c r="F936" s="155">
        <v>110103</v>
      </c>
      <c r="G936" s="155" t="s">
        <v>2387</v>
      </c>
      <c r="H936" s="155" t="s">
        <v>1882</v>
      </c>
      <c r="I936" s="155" t="s">
        <v>91</v>
      </c>
      <c r="J936" s="155" t="s">
        <v>94</v>
      </c>
      <c r="K936" s="155"/>
      <c r="L936" s="155">
        <v>0</v>
      </c>
      <c r="M936" s="170">
        <v>0</v>
      </c>
      <c r="N936" s="155">
        <v>0</v>
      </c>
      <c r="O936" s="155">
        <v>0</v>
      </c>
      <c r="P936" s="155"/>
      <c r="Q936" s="155"/>
      <c r="R936" s="155">
        <v>0</v>
      </c>
      <c r="S936" s="170">
        <v>0</v>
      </c>
    </row>
    <row r="937" spans="1:19" x14ac:dyDescent="0.25">
      <c r="A937" s="156" t="s">
        <v>109</v>
      </c>
      <c r="B937" s="156" t="s">
        <v>1879</v>
      </c>
      <c r="C937" s="156">
        <v>4112</v>
      </c>
      <c r="D937" s="156" t="s">
        <v>3270</v>
      </c>
      <c r="E937" s="156" t="s">
        <v>3271</v>
      </c>
      <c r="F937" s="156">
        <v>110103</v>
      </c>
      <c r="G937" s="156" t="s">
        <v>2387</v>
      </c>
      <c r="H937" s="156" t="s">
        <v>1882</v>
      </c>
      <c r="I937" s="156" t="s">
        <v>91</v>
      </c>
      <c r="J937" s="156" t="s">
        <v>94</v>
      </c>
      <c r="K937" s="156"/>
      <c r="L937" s="156">
        <v>0</v>
      </c>
      <c r="M937" s="171">
        <v>0</v>
      </c>
      <c r="N937" s="156">
        <v>0</v>
      </c>
      <c r="O937" s="156">
        <v>0</v>
      </c>
      <c r="P937" s="156"/>
      <c r="Q937" s="156"/>
      <c r="R937" s="156">
        <v>0</v>
      </c>
      <c r="S937" s="171">
        <v>0</v>
      </c>
    </row>
    <row r="938" spans="1:19" x14ac:dyDescent="0.25">
      <c r="A938" s="155" t="s">
        <v>109</v>
      </c>
      <c r="B938" s="155" t="s">
        <v>1879</v>
      </c>
      <c r="C938" s="155">
        <v>4601</v>
      </c>
      <c r="D938" s="155" t="s">
        <v>3272</v>
      </c>
      <c r="E938" s="155" t="s">
        <v>1915</v>
      </c>
      <c r="F938" s="155">
        <v>110103</v>
      </c>
      <c r="G938" s="155" t="s">
        <v>2387</v>
      </c>
      <c r="H938" s="155" t="s">
        <v>1882</v>
      </c>
      <c r="I938" s="155" t="s">
        <v>91</v>
      </c>
      <c r="J938" s="155" t="s">
        <v>94</v>
      </c>
      <c r="K938" s="155"/>
      <c r="L938" s="155">
        <v>0</v>
      </c>
      <c r="M938" s="170">
        <v>0</v>
      </c>
      <c r="N938" s="155">
        <v>0</v>
      </c>
      <c r="O938" s="155">
        <v>0</v>
      </c>
      <c r="P938" s="155"/>
      <c r="Q938" s="155"/>
      <c r="R938" s="155">
        <v>0</v>
      </c>
      <c r="S938" s="170">
        <v>0</v>
      </c>
    </row>
    <row r="939" spans="1:19" x14ac:dyDescent="0.25">
      <c r="A939" s="156" t="s">
        <v>109</v>
      </c>
      <c r="B939" s="156" t="s">
        <v>1879</v>
      </c>
      <c r="C939" s="156">
        <v>4610</v>
      </c>
      <c r="D939" s="156" t="s">
        <v>3273</v>
      </c>
      <c r="E939" s="156" t="s">
        <v>3274</v>
      </c>
      <c r="F939" s="156">
        <v>110103</v>
      </c>
      <c r="G939" s="156" t="s">
        <v>2387</v>
      </c>
      <c r="H939" s="156" t="s">
        <v>1882</v>
      </c>
      <c r="I939" s="156" t="s">
        <v>91</v>
      </c>
      <c r="J939" s="156" t="s">
        <v>94</v>
      </c>
      <c r="K939" s="156"/>
      <c r="L939" s="156">
        <v>0</v>
      </c>
      <c r="M939" s="171">
        <v>0</v>
      </c>
      <c r="N939" s="156">
        <v>0</v>
      </c>
      <c r="O939" s="156">
        <v>0</v>
      </c>
      <c r="P939" s="156" t="s">
        <v>2414</v>
      </c>
      <c r="Q939" s="156" t="s">
        <v>2415</v>
      </c>
      <c r="R939" s="156">
        <v>0</v>
      </c>
      <c r="S939" s="171">
        <v>0</v>
      </c>
    </row>
    <row r="940" spans="1:19" x14ac:dyDescent="0.25">
      <c r="A940" s="155" t="s">
        <v>109</v>
      </c>
      <c r="B940" s="155" t="s">
        <v>559</v>
      </c>
      <c r="C940" s="155" t="s">
        <v>560</v>
      </c>
      <c r="D940" s="155" t="s">
        <v>3199</v>
      </c>
      <c r="E940" s="155" t="s">
        <v>562</v>
      </c>
      <c r="F940" s="155">
        <v>400501</v>
      </c>
      <c r="G940" s="155" t="s">
        <v>2400</v>
      </c>
      <c r="H940" s="155" t="s">
        <v>1244</v>
      </c>
      <c r="I940" s="155" t="s">
        <v>91</v>
      </c>
      <c r="J940" s="155" t="s">
        <v>91</v>
      </c>
      <c r="K940" s="155" t="s">
        <v>276</v>
      </c>
      <c r="L940" s="155">
        <v>0</v>
      </c>
      <c r="M940" s="170">
        <v>0</v>
      </c>
      <c r="N940" s="155">
        <v>0</v>
      </c>
      <c r="O940" s="155">
        <v>0</v>
      </c>
      <c r="P940" s="155"/>
      <c r="Q940" s="155"/>
      <c r="R940" s="155">
        <v>0</v>
      </c>
      <c r="S940" s="170">
        <v>0</v>
      </c>
    </row>
    <row r="941" spans="1:19" x14ac:dyDescent="0.25">
      <c r="A941" s="156" t="s">
        <v>109</v>
      </c>
      <c r="B941" s="156" t="s">
        <v>559</v>
      </c>
      <c r="C941" s="156" t="s">
        <v>1268</v>
      </c>
      <c r="D941" s="156" t="s">
        <v>3200</v>
      </c>
      <c r="E941" s="156" t="s">
        <v>1270</v>
      </c>
      <c r="F941" s="156">
        <v>400501</v>
      </c>
      <c r="G941" s="156" t="s">
        <v>2400</v>
      </c>
      <c r="H941" s="156" t="s">
        <v>563</v>
      </c>
      <c r="I941" s="156" t="s">
        <v>91</v>
      </c>
      <c r="J941" s="156" t="s">
        <v>91</v>
      </c>
      <c r="K941" s="156" t="s">
        <v>276</v>
      </c>
      <c r="L941" s="156">
        <v>0</v>
      </c>
      <c r="M941" s="171">
        <v>0</v>
      </c>
      <c r="N941" s="156">
        <v>0</v>
      </c>
      <c r="O941" s="156">
        <v>0</v>
      </c>
      <c r="P941" s="156"/>
      <c r="Q941" s="156"/>
      <c r="R941" s="156">
        <v>0</v>
      </c>
      <c r="S941" s="171">
        <v>0</v>
      </c>
    </row>
    <row r="942" spans="1:19" x14ac:dyDescent="0.25">
      <c r="A942" s="155" t="s">
        <v>109</v>
      </c>
      <c r="B942" s="155" t="s">
        <v>570</v>
      </c>
      <c r="C942" s="155">
        <v>1100</v>
      </c>
      <c r="D942" s="155" t="s">
        <v>3048</v>
      </c>
      <c r="E942" s="155" t="s">
        <v>573</v>
      </c>
      <c r="F942" s="155">
        <v>500703</v>
      </c>
      <c r="G942" s="155" t="s">
        <v>2262</v>
      </c>
      <c r="H942" s="155" t="s">
        <v>1251</v>
      </c>
      <c r="I942" s="155" t="s">
        <v>91</v>
      </c>
      <c r="J942" s="155" t="s">
        <v>91</v>
      </c>
      <c r="K942" s="155" t="s">
        <v>276</v>
      </c>
      <c r="L942" s="155">
        <v>0</v>
      </c>
      <c r="M942" s="170">
        <v>0</v>
      </c>
      <c r="N942" s="155">
        <v>0</v>
      </c>
      <c r="O942" s="155">
        <v>0</v>
      </c>
      <c r="P942" s="155"/>
      <c r="Q942" s="155"/>
      <c r="R942" s="155">
        <v>0</v>
      </c>
      <c r="S942" s="170">
        <v>0</v>
      </c>
    </row>
    <row r="943" spans="1:19" x14ac:dyDescent="0.25">
      <c r="A943" s="156" t="s">
        <v>109</v>
      </c>
      <c r="B943" s="156" t="s">
        <v>347</v>
      </c>
      <c r="C943" s="156">
        <v>1102</v>
      </c>
      <c r="D943" s="156" t="s">
        <v>2563</v>
      </c>
      <c r="E943" s="156" t="s">
        <v>421</v>
      </c>
      <c r="F943" s="156">
        <v>231301</v>
      </c>
      <c r="G943" s="156" t="s">
        <v>119</v>
      </c>
      <c r="H943" s="156" t="s">
        <v>1286</v>
      </c>
      <c r="I943" s="156" t="s">
        <v>91</v>
      </c>
      <c r="J943" s="156" t="s">
        <v>91</v>
      </c>
      <c r="K943" s="156" t="s">
        <v>276</v>
      </c>
      <c r="L943" s="156">
        <v>0</v>
      </c>
      <c r="M943" s="171">
        <v>0</v>
      </c>
      <c r="N943" s="156">
        <v>0</v>
      </c>
      <c r="O943" s="156">
        <v>0</v>
      </c>
      <c r="P943" s="156"/>
      <c r="Q943" s="156"/>
      <c r="R943" s="156">
        <v>0</v>
      </c>
      <c r="S943" s="171">
        <v>0</v>
      </c>
    </row>
    <row r="944" spans="1:19" x14ac:dyDescent="0.25">
      <c r="A944" s="155" t="s">
        <v>109</v>
      </c>
      <c r="B944" s="155" t="s">
        <v>347</v>
      </c>
      <c r="C944" s="155">
        <v>1101</v>
      </c>
      <c r="D944" s="155" t="s">
        <v>124</v>
      </c>
      <c r="E944" s="155" t="s">
        <v>349</v>
      </c>
      <c r="F944" s="155">
        <v>231301</v>
      </c>
      <c r="G944" s="155" t="s">
        <v>119</v>
      </c>
      <c r="H944" s="155" t="s">
        <v>1302</v>
      </c>
      <c r="I944" s="155" t="s">
        <v>91</v>
      </c>
      <c r="J944" s="155" t="s">
        <v>91</v>
      </c>
      <c r="K944" s="155" t="s">
        <v>276</v>
      </c>
      <c r="L944" s="155">
        <v>0</v>
      </c>
      <c r="M944" s="170">
        <v>0</v>
      </c>
      <c r="N944" s="155">
        <v>0</v>
      </c>
      <c r="O944" s="155">
        <v>0</v>
      </c>
      <c r="P944" s="155"/>
      <c r="Q944" s="155"/>
      <c r="R944" s="155">
        <v>0</v>
      </c>
      <c r="S944" s="170">
        <v>0</v>
      </c>
    </row>
    <row r="945" spans="1:19" x14ac:dyDescent="0.25">
      <c r="A945" s="156" t="s">
        <v>109</v>
      </c>
      <c r="B945" s="156" t="s">
        <v>347</v>
      </c>
      <c r="C945" s="156">
        <v>1102</v>
      </c>
      <c r="D945" s="156" t="s">
        <v>2563</v>
      </c>
      <c r="E945" s="156" t="s">
        <v>421</v>
      </c>
      <c r="F945" s="156">
        <v>231301</v>
      </c>
      <c r="G945" s="156" t="s">
        <v>119</v>
      </c>
      <c r="H945" s="156" t="s">
        <v>1251</v>
      </c>
      <c r="I945" s="156" t="s">
        <v>91</v>
      </c>
      <c r="J945" s="156" t="s">
        <v>91</v>
      </c>
      <c r="K945" s="156" t="s">
        <v>276</v>
      </c>
      <c r="L945" s="156">
        <v>0</v>
      </c>
      <c r="M945" s="171">
        <v>0</v>
      </c>
      <c r="N945" s="156">
        <v>0</v>
      </c>
      <c r="O945" s="156">
        <v>0</v>
      </c>
      <c r="P945" s="156"/>
      <c r="Q945" s="156"/>
      <c r="R945" s="156">
        <v>0</v>
      </c>
      <c r="S945" s="171">
        <v>0</v>
      </c>
    </row>
    <row r="946" spans="1:19" x14ac:dyDescent="0.25">
      <c r="A946" s="155" t="s">
        <v>109</v>
      </c>
      <c r="B946" s="155" t="s">
        <v>347</v>
      </c>
      <c r="C946" s="155">
        <v>1102</v>
      </c>
      <c r="D946" s="155" t="s">
        <v>2563</v>
      </c>
      <c r="E946" s="155" t="s">
        <v>421</v>
      </c>
      <c r="F946" s="155">
        <v>231301</v>
      </c>
      <c r="G946" s="155" t="s">
        <v>119</v>
      </c>
      <c r="H946" s="155" t="s">
        <v>2076</v>
      </c>
      <c r="I946" s="155" t="s">
        <v>91</v>
      </c>
      <c r="J946" s="155" t="s">
        <v>91</v>
      </c>
      <c r="K946" s="155" t="s">
        <v>276</v>
      </c>
      <c r="L946" s="155">
        <v>0</v>
      </c>
      <c r="M946" s="170">
        <v>0</v>
      </c>
      <c r="N946" s="155">
        <v>0</v>
      </c>
      <c r="O946" s="155">
        <v>0</v>
      </c>
      <c r="P946" s="155"/>
      <c r="Q946" s="155"/>
      <c r="R946" s="155">
        <v>0</v>
      </c>
      <c r="S946" s="170">
        <v>0</v>
      </c>
    </row>
    <row r="947" spans="1:19" x14ac:dyDescent="0.25">
      <c r="A947" s="156" t="s">
        <v>109</v>
      </c>
      <c r="B947" s="156" t="s">
        <v>347</v>
      </c>
      <c r="C947" s="156">
        <v>1102</v>
      </c>
      <c r="D947" s="156" t="s">
        <v>2563</v>
      </c>
      <c r="E947" s="156" t="s">
        <v>421</v>
      </c>
      <c r="F947" s="156">
        <v>231301</v>
      </c>
      <c r="G947" s="156" t="s">
        <v>119</v>
      </c>
      <c r="H947" s="156" t="s">
        <v>2097</v>
      </c>
      <c r="I947" s="156" t="s">
        <v>91</v>
      </c>
      <c r="J947" s="156" t="s">
        <v>91</v>
      </c>
      <c r="K947" s="156" t="s">
        <v>276</v>
      </c>
      <c r="L947" s="156">
        <v>0</v>
      </c>
      <c r="M947" s="171">
        <v>0</v>
      </c>
      <c r="N947" s="156">
        <v>0</v>
      </c>
      <c r="O947" s="156">
        <v>0</v>
      </c>
      <c r="P947" s="156"/>
      <c r="Q947" s="156"/>
      <c r="R947" s="156">
        <v>0</v>
      </c>
      <c r="S947" s="171">
        <v>0</v>
      </c>
    </row>
    <row r="948" spans="1:19" x14ac:dyDescent="0.25">
      <c r="A948" s="155" t="s">
        <v>109</v>
      </c>
      <c r="B948" s="155" t="s">
        <v>347</v>
      </c>
      <c r="C948" s="155">
        <v>2111</v>
      </c>
      <c r="D948" s="155" t="s">
        <v>118</v>
      </c>
      <c r="E948" s="155" t="s">
        <v>117</v>
      </c>
      <c r="F948" s="155">
        <v>230101</v>
      </c>
      <c r="G948" s="155" t="s">
        <v>119</v>
      </c>
      <c r="H948" s="155" t="s">
        <v>1251</v>
      </c>
      <c r="I948" s="155" t="s">
        <v>91</v>
      </c>
      <c r="J948" s="155" t="s">
        <v>91</v>
      </c>
      <c r="K948" s="155" t="s">
        <v>276</v>
      </c>
      <c r="L948" s="155">
        <v>0</v>
      </c>
      <c r="M948" s="170">
        <v>0</v>
      </c>
      <c r="N948" s="155">
        <v>0</v>
      </c>
      <c r="O948" s="155">
        <v>0</v>
      </c>
      <c r="P948" s="155"/>
      <c r="Q948" s="155"/>
      <c r="R948" s="155">
        <v>0</v>
      </c>
      <c r="S948" s="170">
        <v>0</v>
      </c>
    </row>
    <row r="949" spans="1:19" x14ac:dyDescent="0.25">
      <c r="A949" s="156" t="s">
        <v>109</v>
      </c>
      <c r="B949" s="156" t="s">
        <v>347</v>
      </c>
      <c r="C949" s="156">
        <v>2112</v>
      </c>
      <c r="D949" s="156" t="s">
        <v>188</v>
      </c>
      <c r="E949" s="156" t="s">
        <v>187</v>
      </c>
      <c r="F949" s="156">
        <v>231401</v>
      </c>
      <c r="G949" s="156" t="s">
        <v>119</v>
      </c>
      <c r="H949" s="156" t="s">
        <v>563</v>
      </c>
      <c r="I949" s="156" t="s">
        <v>91</v>
      </c>
      <c r="J949" s="156" t="s">
        <v>91</v>
      </c>
      <c r="K949" s="156" t="s">
        <v>276</v>
      </c>
      <c r="L949" s="156">
        <v>0</v>
      </c>
      <c r="M949" s="171">
        <v>0</v>
      </c>
      <c r="N949" s="156">
        <v>0</v>
      </c>
      <c r="O949" s="156">
        <v>0</v>
      </c>
      <c r="P949" s="156"/>
      <c r="Q949" s="156"/>
      <c r="R949" s="156">
        <v>0</v>
      </c>
      <c r="S949" s="171">
        <v>0</v>
      </c>
    </row>
    <row r="950" spans="1:19" x14ac:dyDescent="0.25">
      <c r="A950" s="155" t="s">
        <v>109</v>
      </c>
      <c r="B950" s="155" t="s">
        <v>347</v>
      </c>
      <c r="C950" s="155">
        <v>2112</v>
      </c>
      <c r="D950" s="155" t="s">
        <v>188</v>
      </c>
      <c r="E950" s="155" t="s">
        <v>187</v>
      </c>
      <c r="F950" s="155">
        <v>231401</v>
      </c>
      <c r="G950" s="155" t="s">
        <v>119</v>
      </c>
      <c r="H950" s="155" t="s">
        <v>1251</v>
      </c>
      <c r="I950" s="155" t="s">
        <v>91</v>
      </c>
      <c r="J950" s="155" t="s">
        <v>91</v>
      </c>
      <c r="K950" s="155" t="s">
        <v>276</v>
      </c>
      <c r="L950" s="155">
        <v>0</v>
      </c>
      <c r="M950" s="170">
        <v>0</v>
      </c>
      <c r="N950" s="155">
        <v>0</v>
      </c>
      <c r="O950" s="155">
        <v>0</v>
      </c>
      <c r="P950" s="155"/>
      <c r="Q950" s="155"/>
      <c r="R950" s="155">
        <v>0</v>
      </c>
      <c r="S950" s="170">
        <v>0</v>
      </c>
    </row>
    <row r="951" spans="1:19" x14ac:dyDescent="0.25">
      <c r="A951" s="156" t="s">
        <v>109</v>
      </c>
      <c r="B951" s="156" t="s">
        <v>347</v>
      </c>
      <c r="C951" s="156">
        <v>2131</v>
      </c>
      <c r="D951" s="156" t="s">
        <v>2474</v>
      </c>
      <c r="E951" s="156" t="s">
        <v>467</v>
      </c>
      <c r="F951" s="156">
        <v>231402</v>
      </c>
      <c r="G951" s="156" t="s">
        <v>119</v>
      </c>
      <c r="H951" s="156" t="s">
        <v>1251</v>
      </c>
      <c r="I951" s="156" t="s">
        <v>91</v>
      </c>
      <c r="J951" s="156" t="s">
        <v>91</v>
      </c>
      <c r="K951" s="156" t="s">
        <v>276</v>
      </c>
      <c r="L951" s="156">
        <v>0</v>
      </c>
      <c r="M951" s="171">
        <v>0</v>
      </c>
      <c r="N951" s="156">
        <v>0</v>
      </c>
      <c r="O951" s="156">
        <v>0</v>
      </c>
      <c r="P951" s="156"/>
      <c r="Q951" s="156"/>
      <c r="R951" s="156">
        <v>0</v>
      </c>
      <c r="S951" s="171">
        <v>0</v>
      </c>
    </row>
    <row r="952" spans="1:19" x14ac:dyDescent="0.25">
      <c r="A952" s="155" t="s">
        <v>109</v>
      </c>
      <c r="B952" s="155" t="s">
        <v>645</v>
      </c>
      <c r="C952" s="155" t="s">
        <v>2979</v>
      </c>
      <c r="D952" s="155" t="s">
        <v>2980</v>
      </c>
      <c r="E952" s="155" t="s">
        <v>1328</v>
      </c>
      <c r="F952" s="155">
        <v>400601</v>
      </c>
      <c r="G952" s="155" t="s">
        <v>2400</v>
      </c>
      <c r="H952" s="155" t="s">
        <v>1265</v>
      </c>
      <c r="I952" s="155" t="s">
        <v>91</v>
      </c>
      <c r="J952" s="155" t="s">
        <v>91</v>
      </c>
      <c r="K952" s="155" t="s">
        <v>276</v>
      </c>
      <c r="L952" s="155">
        <v>0</v>
      </c>
      <c r="M952" s="170">
        <v>0</v>
      </c>
      <c r="N952" s="155">
        <v>0</v>
      </c>
      <c r="O952" s="155">
        <v>0</v>
      </c>
      <c r="P952" s="155"/>
      <c r="Q952" s="155"/>
      <c r="R952" s="155">
        <v>0</v>
      </c>
      <c r="S952" s="170">
        <v>0</v>
      </c>
    </row>
    <row r="953" spans="1:19" x14ac:dyDescent="0.25">
      <c r="A953" s="156" t="s">
        <v>109</v>
      </c>
      <c r="B953" s="156" t="s">
        <v>347</v>
      </c>
      <c r="C953" s="156">
        <v>2132</v>
      </c>
      <c r="D953" s="156" t="s">
        <v>2842</v>
      </c>
      <c r="E953" s="156" t="s">
        <v>470</v>
      </c>
      <c r="F953" s="156">
        <v>231402</v>
      </c>
      <c r="G953" s="156" t="s">
        <v>119</v>
      </c>
      <c r="H953" s="156" t="s">
        <v>1251</v>
      </c>
      <c r="I953" s="156" t="s">
        <v>91</v>
      </c>
      <c r="J953" s="156" t="s">
        <v>91</v>
      </c>
      <c r="K953" s="156" t="s">
        <v>276</v>
      </c>
      <c r="L953" s="156">
        <v>0</v>
      </c>
      <c r="M953" s="171">
        <v>0</v>
      </c>
      <c r="N953" s="156">
        <v>0</v>
      </c>
      <c r="O953" s="156">
        <v>0</v>
      </c>
      <c r="P953" s="156"/>
      <c r="Q953" s="156"/>
      <c r="R953" s="156">
        <v>0</v>
      </c>
      <c r="S953" s="171">
        <v>0</v>
      </c>
    </row>
    <row r="954" spans="1:19" x14ac:dyDescent="0.25">
      <c r="A954" s="155" t="s">
        <v>109</v>
      </c>
      <c r="B954" s="155" t="s">
        <v>863</v>
      </c>
      <c r="C954" s="155">
        <v>1112</v>
      </c>
      <c r="D954" s="155" t="s">
        <v>197</v>
      </c>
      <c r="E954" s="155" t="s">
        <v>866</v>
      </c>
      <c r="F954" s="155">
        <v>540101</v>
      </c>
      <c r="G954" s="155" t="s">
        <v>176</v>
      </c>
      <c r="H954" s="155" t="s">
        <v>1244</v>
      </c>
      <c r="I954" s="155" t="s">
        <v>91</v>
      </c>
      <c r="J954" s="155" t="s">
        <v>91</v>
      </c>
      <c r="K954" s="155" t="s">
        <v>276</v>
      </c>
      <c r="L954" s="155">
        <v>0</v>
      </c>
      <c r="M954" s="170">
        <v>0</v>
      </c>
      <c r="N954" s="155">
        <v>0</v>
      </c>
      <c r="O954" s="155">
        <v>0</v>
      </c>
      <c r="P954" s="155"/>
      <c r="Q954" s="155"/>
      <c r="R954" s="155">
        <v>0</v>
      </c>
      <c r="S954" s="170">
        <v>0</v>
      </c>
    </row>
    <row r="955" spans="1:19" x14ac:dyDescent="0.25">
      <c r="A955" s="156" t="s">
        <v>109</v>
      </c>
      <c r="B955" s="156" t="s">
        <v>863</v>
      </c>
      <c r="C955" s="156">
        <v>2111</v>
      </c>
      <c r="D955" s="156" t="s">
        <v>215</v>
      </c>
      <c r="E955" s="156" t="s">
        <v>898</v>
      </c>
      <c r="F955" s="156">
        <v>540102</v>
      </c>
      <c r="G955" s="156" t="s">
        <v>176</v>
      </c>
      <c r="H955" s="156" t="s">
        <v>1265</v>
      </c>
      <c r="I955" s="156" t="s">
        <v>91</v>
      </c>
      <c r="J955" s="156" t="s">
        <v>91</v>
      </c>
      <c r="K955" s="156" t="s">
        <v>276</v>
      </c>
      <c r="L955" s="156">
        <v>0</v>
      </c>
      <c r="M955" s="171">
        <v>0</v>
      </c>
      <c r="N955" s="156">
        <v>0</v>
      </c>
      <c r="O955" s="156">
        <v>0</v>
      </c>
      <c r="P955" s="156"/>
      <c r="Q955" s="156"/>
      <c r="R955" s="156">
        <v>0</v>
      </c>
      <c r="S955" s="171">
        <v>0</v>
      </c>
    </row>
    <row r="956" spans="1:19" x14ac:dyDescent="0.25">
      <c r="A956" s="155" t="s">
        <v>109</v>
      </c>
      <c r="B956" s="155" t="s">
        <v>863</v>
      </c>
      <c r="C956" s="155">
        <v>2111</v>
      </c>
      <c r="D956" s="155" t="s">
        <v>215</v>
      </c>
      <c r="E956" s="155" t="s">
        <v>898</v>
      </c>
      <c r="F956" s="155">
        <v>540102</v>
      </c>
      <c r="G956" s="155" t="s">
        <v>176</v>
      </c>
      <c r="H956" s="155" t="s">
        <v>1251</v>
      </c>
      <c r="I956" s="155" t="s">
        <v>91</v>
      </c>
      <c r="J956" s="155" t="s">
        <v>91</v>
      </c>
      <c r="K956" s="155" t="s">
        <v>276</v>
      </c>
      <c r="L956" s="155">
        <v>0</v>
      </c>
      <c r="M956" s="170">
        <v>0</v>
      </c>
      <c r="N956" s="155">
        <v>0</v>
      </c>
      <c r="O956" s="155">
        <v>0</v>
      </c>
      <c r="P956" s="155"/>
      <c r="Q956" s="155"/>
      <c r="R956" s="155">
        <v>0</v>
      </c>
      <c r="S956" s="170">
        <v>0</v>
      </c>
    </row>
    <row r="957" spans="1:19" x14ac:dyDescent="0.25">
      <c r="A957" s="156" t="s">
        <v>109</v>
      </c>
      <c r="B957" s="156" t="s">
        <v>863</v>
      </c>
      <c r="C957" s="156">
        <v>2111</v>
      </c>
      <c r="D957" s="156" t="s">
        <v>215</v>
      </c>
      <c r="E957" s="156" t="s">
        <v>898</v>
      </c>
      <c r="F957" s="156">
        <v>540102</v>
      </c>
      <c r="G957" s="156" t="s">
        <v>176</v>
      </c>
      <c r="H957" s="156" t="s">
        <v>1286</v>
      </c>
      <c r="I957" s="156" t="s">
        <v>91</v>
      </c>
      <c r="J957" s="156" t="s">
        <v>91</v>
      </c>
      <c r="K957" s="156" t="s">
        <v>276</v>
      </c>
      <c r="L957" s="156">
        <v>0</v>
      </c>
      <c r="M957" s="171">
        <v>0</v>
      </c>
      <c r="N957" s="156">
        <v>0</v>
      </c>
      <c r="O957" s="156">
        <v>0</v>
      </c>
      <c r="P957" s="156"/>
      <c r="Q957" s="156"/>
      <c r="R957" s="156">
        <v>0</v>
      </c>
      <c r="S957" s="171">
        <v>0</v>
      </c>
    </row>
    <row r="958" spans="1:19" x14ac:dyDescent="0.25">
      <c r="A958" s="155" t="s">
        <v>109</v>
      </c>
      <c r="B958" s="155" t="s">
        <v>1196</v>
      </c>
      <c r="C958" s="155">
        <v>1401</v>
      </c>
      <c r="D958" s="155" t="s">
        <v>3275</v>
      </c>
      <c r="E958" s="155" t="s">
        <v>1494</v>
      </c>
      <c r="F958" s="155">
        <v>270101</v>
      </c>
      <c r="G958" s="155" t="s">
        <v>2313</v>
      </c>
      <c r="H958" s="155" t="s">
        <v>1251</v>
      </c>
      <c r="I958" s="155" t="s">
        <v>91</v>
      </c>
      <c r="J958" s="155" t="s">
        <v>91</v>
      </c>
      <c r="K958" s="155" t="s">
        <v>276</v>
      </c>
      <c r="L958" s="155">
        <v>0</v>
      </c>
      <c r="M958" s="170">
        <v>0</v>
      </c>
      <c r="N958" s="155">
        <v>0</v>
      </c>
      <c r="O958" s="155">
        <v>0</v>
      </c>
      <c r="P958" s="155"/>
      <c r="Q958" s="155"/>
      <c r="R958" s="155">
        <v>0</v>
      </c>
      <c r="S958" s="170">
        <v>0</v>
      </c>
    </row>
    <row r="959" spans="1:19" x14ac:dyDescent="0.25">
      <c r="A959" s="156" t="s">
        <v>109</v>
      </c>
      <c r="B959" s="156" t="s">
        <v>1196</v>
      </c>
      <c r="C959" s="156">
        <v>1113</v>
      </c>
      <c r="D959" s="156" t="s">
        <v>129</v>
      </c>
      <c r="E959" s="156" t="s">
        <v>128</v>
      </c>
      <c r="F959" s="156">
        <v>270101</v>
      </c>
      <c r="G959" s="156" t="s">
        <v>2313</v>
      </c>
      <c r="H959" s="156" t="s">
        <v>1265</v>
      </c>
      <c r="I959" s="156" t="s">
        <v>91</v>
      </c>
      <c r="J959" s="156" t="s">
        <v>91</v>
      </c>
      <c r="K959" s="156" t="s">
        <v>276</v>
      </c>
      <c r="L959" s="156">
        <v>0</v>
      </c>
      <c r="M959" s="171">
        <v>0</v>
      </c>
      <c r="N959" s="156">
        <v>0</v>
      </c>
      <c r="O959" s="156">
        <v>0</v>
      </c>
      <c r="P959" s="156"/>
      <c r="Q959" s="156"/>
      <c r="R959" s="156">
        <v>0</v>
      </c>
      <c r="S959" s="171">
        <v>0</v>
      </c>
    </row>
    <row r="960" spans="1:19" x14ac:dyDescent="0.25">
      <c r="A960" s="155" t="s">
        <v>109</v>
      </c>
      <c r="B960" s="155" t="s">
        <v>1508</v>
      </c>
      <c r="C960" s="155">
        <v>2010</v>
      </c>
      <c r="D960" s="155" t="s">
        <v>198</v>
      </c>
      <c r="E960" s="155" t="s">
        <v>1510</v>
      </c>
      <c r="F960" s="155">
        <v>380101</v>
      </c>
      <c r="G960" s="155" t="s">
        <v>3203</v>
      </c>
      <c r="H960" s="155" t="s">
        <v>1244</v>
      </c>
      <c r="I960" s="155" t="s">
        <v>91</v>
      </c>
      <c r="J960" s="155" t="s">
        <v>91</v>
      </c>
      <c r="K960" s="155" t="s">
        <v>276</v>
      </c>
      <c r="L960" s="155">
        <v>0</v>
      </c>
      <c r="M960" s="170">
        <v>0</v>
      </c>
      <c r="N960" s="155">
        <v>0</v>
      </c>
      <c r="O960" s="155">
        <v>0</v>
      </c>
      <c r="P960" s="155"/>
      <c r="Q960" s="155"/>
      <c r="R960" s="155">
        <v>0</v>
      </c>
      <c r="S960" s="170">
        <v>0</v>
      </c>
    </row>
    <row r="961" spans="1:19" x14ac:dyDescent="0.25">
      <c r="A961" s="156" t="s">
        <v>109</v>
      </c>
      <c r="B961" s="156" t="s">
        <v>1508</v>
      </c>
      <c r="C961" s="156">
        <v>2010</v>
      </c>
      <c r="D961" s="156" t="s">
        <v>198</v>
      </c>
      <c r="E961" s="156" t="s">
        <v>1510</v>
      </c>
      <c r="F961" s="156">
        <v>380101</v>
      </c>
      <c r="G961" s="156" t="s">
        <v>3203</v>
      </c>
      <c r="H961" s="156" t="s">
        <v>1259</v>
      </c>
      <c r="I961" s="156" t="s">
        <v>91</v>
      </c>
      <c r="J961" s="156" t="s">
        <v>91</v>
      </c>
      <c r="K961" s="156" t="s">
        <v>276</v>
      </c>
      <c r="L961" s="156">
        <v>0</v>
      </c>
      <c r="M961" s="171">
        <v>0</v>
      </c>
      <c r="N961" s="156">
        <v>0</v>
      </c>
      <c r="O961" s="156">
        <v>0</v>
      </c>
      <c r="P961" s="156"/>
      <c r="Q961" s="156"/>
      <c r="R961" s="156">
        <v>0</v>
      </c>
      <c r="S961" s="171">
        <v>0</v>
      </c>
    </row>
    <row r="962" spans="1:19" x14ac:dyDescent="0.25">
      <c r="A962" s="155" t="s">
        <v>109</v>
      </c>
      <c r="B962" s="155" t="s">
        <v>1508</v>
      </c>
      <c r="C962" s="155">
        <v>2010</v>
      </c>
      <c r="D962" s="155" t="s">
        <v>198</v>
      </c>
      <c r="E962" s="155" t="s">
        <v>1510</v>
      </c>
      <c r="F962" s="155">
        <v>380101</v>
      </c>
      <c r="G962" s="155" t="s">
        <v>3203</v>
      </c>
      <c r="H962" s="155" t="s">
        <v>1265</v>
      </c>
      <c r="I962" s="155" t="s">
        <v>91</v>
      </c>
      <c r="J962" s="155" t="s">
        <v>91</v>
      </c>
      <c r="K962" s="155" t="s">
        <v>276</v>
      </c>
      <c r="L962" s="155">
        <v>0</v>
      </c>
      <c r="M962" s="170">
        <v>0</v>
      </c>
      <c r="N962" s="155">
        <v>0</v>
      </c>
      <c r="O962" s="155">
        <v>0</v>
      </c>
      <c r="P962" s="155"/>
      <c r="Q962" s="155"/>
      <c r="R962" s="155">
        <v>0</v>
      </c>
      <c r="S962" s="170">
        <v>0</v>
      </c>
    </row>
    <row r="963" spans="1:19" x14ac:dyDescent="0.25">
      <c r="A963" s="156" t="s">
        <v>109</v>
      </c>
      <c r="B963" s="156" t="s">
        <v>1508</v>
      </c>
      <c r="C963" s="156">
        <v>2010</v>
      </c>
      <c r="D963" s="156" t="s">
        <v>198</v>
      </c>
      <c r="E963" s="156" t="s">
        <v>1510</v>
      </c>
      <c r="F963" s="156">
        <v>380101</v>
      </c>
      <c r="G963" s="156" t="s">
        <v>3203</v>
      </c>
      <c r="H963" s="156" t="s">
        <v>1251</v>
      </c>
      <c r="I963" s="156" t="s">
        <v>91</v>
      </c>
      <c r="J963" s="156" t="s">
        <v>91</v>
      </c>
      <c r="K963" s="156" t="s">
        <v>276</v>
      </c>
      <c r="L963" s="156">
        <v>0</v>
      </c>
      <c r="M963" s="171">
        <v>0</v>
      </c>
      <c r="N963" s="156">
        <v>0</v>
      </c>
      <c r="O963" s="156">
        <v>0</v>
      </c>
      <c r="P963" s="156"/>
      <c r="Q963" s="156"/>
      <c r="R963" s="156">
        <v>0</v>
      </c>
      <c r="S963" s="171">
        <v>0</v>
      </c>
    </row>
    <row r="964" spans="1:19" x14ac:dyDescent="0.25">
      <c r="A964" s="155" t="s">
        <v>109</v>
      </c>
      <c r="B964" s="155" t="s">
        <v>277</v>
      </c>
      <c r="C964" s="155">
        <v>1101</v>
      </c>
      <c r="D964" s="155" t="s">
        <v>141</v>
      </c>
      <c r="E964" s="155" t="s">
        <v>140</v>
      </c>
      <c r="F964" s="155">
        <v>451101</v>
      </c>
      <c r="G964" s="155" t="s">
        <v>2282</v>
      </c>
      <c r="H964" s="155" t="s">
        <v>1251</v>
      </c>
      <c r="I964" s="155" t="s">
        <v>91</v>
      </c>
      <c r="J964" s="155" t="s">
        <v>91</v>
      </c>
      <c r="K964" s="155" t="s">
        <v>276</v>
      </c>
      <c r="L964" s="155">
        <v>0</v>
      </c>
      <c r="M964" s="170">
        <v>0</v>
      </c>
      <c r="N964" s="155">
        <v>0</v>
      </c>
      <c r="O964" s="155">
        <v>0</v>
      </c>
      <c r="P964" s="155"/>
      <c r="Q964" s="155"/>
      <c r="R964" s="155">
        <v>0</v>
      </c>
      <c r="S964" s="170">
        <v>0</v>
      </c>
    </row>
    <row r="965" spans="1:19" x14ac:dyDescent="0.25">
      <c r="A965" s="156" t="s">
        <v>109</v>
      </c>
      <c r="B965" s="156" t="s">
        <v>277</v>
      </c>
      <c r="C965" s="156">
        <v>1101</v>
      </c>
      <c r="D965" s="156" t="s">
        <v>141</v>
      </c>
      <c r="E965" s="156" t="s">
        <v>140</v>
      </c>
      <c r="F965" s="156">
        <v>451101</v>
      </c>
      <c r="G965" s="156" t="s">
        <v>2282</v>
      </c>
      <c r="H965" s="156" t="s">
        <v>1302</v>
      </c>
      <c r="I965" s="156" t="s">
        <v>91</v>
      </c>
      <c r="J965" s="156" t="s">
        <v>91</v>
      </c>
      <c r="K965" s="156" t="s">
        <v>276</v>
      </c>
      <c r="L965" s="156">
        <v>0</v>
      </c>
      <c r="M965" s="171">
        <v>0</v>
      </c>
      <c r="N965" s="156">
        <v>0</v>
      </c>
      <c r="O965" s="156">
        <v>0</v>
      </c>
      <c r="P965" s="156"/>
      <c r="Q965" s="156"/>
      <c r="R965" s="156">
        <v>0</v>
      </c>
      <c r="S965" s="171">
        <v>0</v>
      </c>
    </row>
    <row r="966" spans="1:19" x14ac:dyDescent="0.25">
      <c r="A966" s="155" t="s">
        <v>109</v>
      </c>
      <c r="B966" s="155" t="s">
        <v>503</v>
      </c>
      <c r="C966" s="155">
        <v>2001</v>
      </c>
      <c r="D966" s="155" t="s">
        <v>2951</v>
      </c>
      <c r="E966" s="155" t="s">
        <v>509</v>
      </c>
      <c r="F966" s="155">
        <v>160905</v>
      </c>
      <c r="G966" s="155" t="s">
        <v>152</v>
      </c>
      <c r="H966" s="155" t="s">
        <v>1251</v>
      </c>
      <c r="I966" s="155" t="s">
        <v>91</v>
      </c>
      <c r="J966" s="155" t="s">
        <v>91</v>
      </c>
      <c r="K966" s="155" t="s">
        <v>276</v>
      </c>
      <c r="L966" s="155">
        <v>0</v>
      </c>
      <c r="M966" s="170">
        <v>0</v>
      </c>
      <c r="N966" s="155">
        <v>0</v>
      </c>
      <c r="O966" s="155">
        <v>0</v>
      </c>
      <c r="P966" s="155"/>
      <c r="Q966" s="155"/>
      <c r="R966" s="155">
        <v>0</v>
      </c>
      <c r="S966" s="170">
        <v>0</v>
      </c>
    </row>
    <row r="967" spans="1:19" x14ac:dyDescent="0.25">
      <c r="A967" s="156" t="s">
        <v>109</v>
      </c>
      <c r="B967" s="156" t="s">
        <v>663</v>
      </c>
      <c r="C967" s="156" t="s">
        <v>1515</v>
      </c>
      <c r="D967" s="156" t="s">
        <v>192</v>
      </c>
      <c r="E967" s="156" t="s">
        <v>1517</v>
      </c>
      <c r="F967" s="156">
        <v>400801</v>
      </c>
      <c r="G967" s="156" t="s">
        <v>2400</v>
      </c>
      <c r="H967" s="156" t="s">
        <v>563</v>
      </c>
      <c r="I967" s="156" t="s">
        <v>91</v>
      </c>
      <c r="J967" s="156" t="s">
        <v>91</v>
      </c>
      <c r="K967" s="156" t="s">
        <v>276</v>
      </c>
      <c r="L967" s="156">
        <v>0</v>
      </c>
      <c r="M967" s="171">
        <v>0</v>
      </c>
      <c r="N967" s="156">
        <v>0</v>
      </c>
      <c r="O967" s="156">
        <v>0</v>
      </c>
      <c r="P967" s="156"/>
      <c r="Q967" s="156"/>
      <c r="R967" s="156">
        <v>0</v>
      </c>
      <c r="S967" s="171">
        <v>0</v>
      </c>
    </row>
    <row r="968" spans="1:19" x14ac:dyDescent="0.25">
      <c r="A968" s="155" t="s">
        <v>109</v>
      </c>
      <c r="B968" s="155" t="s">
        <v>663</v>
      </c>
      <c r="C968" s="155" t="s">
        <v>3276</v>
      </c>
      <c r="D968" s="155" t="s">
        <v>220</v>
      </c>
      <c r="E968" s="155" t="s">
        <v>3277</v>
      </c>
      <c r="F968" s="155">
        <v>400801</v>
      </c>
      <c r="G968" s="155" t="s">
        <v>2400</v>
      </c>
      <c r="H968" s="155" t="s">
        <v>563</v>
      </c>
      <c r="I968" s="155" t="s">
        <v>91</v>
      </c>
      <c r="J968" s="155" t="s">
        <v>91</v>
      </c>
      <c r="K968" s="155" t="s">
        <v>276</v>
      </c>
      <c r="L968" s="155">
        <v>0</v>
      </c>
      <c r="M968" s="170">
        <v>0</v>
      </c>
      <c r="N968" s="155">
        <v>0</v>
      </c>
      <c r="O968" s="155">
        <v>0</v>
      </c>
      <c r="P968" s="155"/>
      <c r="Q968" s="155"/>
      <c r="R968" s="155">
        <v>0</v>
      </c>
      <c r="S968" s="170">
        <v>0</v>
      </c>
    </row>
    <row r="969" spans="1:19" x14ac:dyDescent="0.25">
      <c r="A969" s="156" t="s">
        <v>109</v>
      </c>
      <c r="B969" s="156" t="s">
        <v>867</v>
      </c>
      <c r="C969" s="156">
        <v>1101</v>
      </c>
      <c r="D969" s="156" t="s">
        <v>90</v>
      </c>
      <c r="E969" s="156" t="s">
        <v>89</v>
      </c>
      <c r="F969" s="156">
        <v>451002</v>
      </c>
      <c r="G969" s="156" t="s">
        <v>2282</v>
      </c>
      <c r="H969" s="156" t="s">
        <v>1278</v>
      </c>
      <c r="I969" s="156" t="s">
        <v>91</v>
      </c>
      <c r="J969" s="156" t="s">
        <v>91</v>
      </c>
      <c r="K969" s="156" t="s">
        <v>276</v>
      </c>
      <c r="L969" s="156">
        <v>0</v>
      </c>
      <c r="M969" s="171">
        <v>0</v>
      </c>
      <c r="N969" s="156">
        <v>0</v>
      </c>
      <c r="O969" s="156">
        <v>0</v>
      </c>
      <c r="P969" s="156"/>
      <c r="Q969" s="156"/>
      <c r="R969" s="156">
        <v>0</v>
      </c>
      <c r="S969" s="171">
        <v>0</v>
      </c>
    </row>
    <row r="970" spans="1:19" x14ac:dyDescent="0.25">
      <c r="A970" s="155" t="s">
        <v>109</v>
      </c>
      <c r="B970" s="155" t="s">
        <v>277</v>
      </c>
      <c r="C970" s="155">
        <v>1101</v>
      </c>
      <c r="D970" s="155" t="s">
        <v>141</v>
      </c>
      <c r="E970" s="155" t="s">
        <v>140</v>
      </c>
      <c r="F970" s="155">
        <v>451101</v>
      </c>
      <c r="G970" s="155" t="s">
        <v>2282</v>
      </c>
      <c r="H970" s="155" t="s">
        <v>1244</v>
      </c>
      <c r="I970" s="155" t="s">
        <v>91</v>
      </c>
      <c r="J970" s="155" t="s">
        <v>91</v>
      </c>
      <c r="K970" s="155" t="s">
        <v>276</v>
      </c>
      <c r="L970" s="155">
        <v>0</v>
      </c>
      <c r="M970" s="170">
        <v>0</v>
      </c>
      <c r="N970" s="155">
        <v>0</v>
      </c>
      <c r="O970" s="155">
        <v>0</v>
      </c>
      <c r="P970" s="155"/>
      <c r="Q970" s="155"/>
      <c r="R970" s="155">
        <v>0</v>
      </c>
      <c r="S970" s="170">
        <v>0</v>
      </c>
    </row>
    <row r="971" spans="1:19" x14ac:dyDescent="0.25">
      <c r="A971" s="156" t="s">
        <v>109</v>
      </c>
      <c r="B971" s="156" t="s">
        <v>503</v>
      </c>
      <c r="C971" s="156">
        <v>2001</v>
      </c>
      <c r="D971" s="156" t="s">
        <v>2951</v>
      </c>
      <c r="E971" s="156" t="s">
        <v>509</v>
      </c>
      <c r="F971" s="156">
        <v>160905</v>
      </c>
      <c r="G971" s="156" t="s">
        <v>152</v>
      </c>
      <c r="H971" s="156" t="s">
        <v>563</v>
      </c>
      <c r="I971" s="156" t="s">
        <v>91</v>
      </c>
      <c r="J971" s="156" t="s">
        <v>91</v>
      </c>
      <c r="K971" s="156" t="s">
        <v>276</v>
      </c>
      <c r="L971" s="156">
        <v>0</v>
      </c>
      <c r="M971" s="171">
        <v>0</v>
      </c>
      <c r="N971" s="156">
        <v>0</v>
      </c>
      <c r="O971" s="156">
        <v>0</v>
      </c>
      <c r="P971" s="156"/>
      <c r="Q971" s="156"/>
      <c r="R971" s="156">
        <v>0</v>
      </c>
      <c r="S971" s="171">
        <v>0</v>
      </c>
    </row>
    <row r="972" spans="1:19" x14ac:dyDescent="0.25">
      <c r="A972" s="155" t="s">
        <v>109</v>
      </c>
      <c r="B972" s="155" t="s">
        <v>503</v>
      </c>
      <c r="C972" s="155">
        <v>2001</v>
      </c>
      <c r="D972" s="155" t="s">
        <v>2951</v>
      </c>
      <c r="E972" s="155" t="s">
        <v>509</v>
      </c>
      <c r="F972" s="155">
        <v>160905</v>
      </c>
      <c r="G972" s="155" t="s">
        <v>152</v>
      </c>
      <c r="H972" s="155" t="s">
        <v>1244</v>
      </c>
      <c r="I972" s="155" t="s">
        <v>91</v>
      </c>
      <c r="J972" s="155" t="s">
        <v>91</v>
      </c>
      <c r="K972" s="155" t="s">
        <v>276</v>
      </c>
      <c r="L972" s="155">
        <v>0</v>
      </c>
      <c r="M972" s="170">
        <v>0</v>
      </c>
      <c r="N972" s="155">
        <v>0</v>
      </c>
      <c r="O972" s="155">
        <v>0</v>
      </c>
      <c r="P972" s="155"/>
      <c r="Q972" s="155"/>
      <c r="R972" s="155">
        <v>0</v>
      </c>
      <c r="S972" s="170">
        <v>0</v>
      </c>
    </row>
    <row r="973" spans="1:19" x14ac:dyDescent="0.25">
      <c r="A973" s="156" t="s">
        <v>109</v>
      </c>
      <c r="B973" s="156" t="s">
        <v>503</v>
      </c>
      <c r="C973" s="156">
        <v>2002</v>
      </c>
      <c r="D973" s="156" t="s">
        <v>2950</v>
      </c>
      <c r="E973" s="156" t="s">
        <v>1548</v>
      </c>
      <c r="F973" s="156">
        <v>160905</v>
      </c>
      <c r="G973" s="156" t="s">
        <v>152</v>
      </c>
      <c r="H973" s="156" t="s">
        <v>563</v>
      </c>
      <c r="I973" s="156" t="s">
        <v>91</v>
      </c>
      <c r="J973" s="156" t="s">
        <v>91</v>
      </c>
      <c r="K973" s="156" t="s">
        <v>276</v>
      </c>
      <c r="L973" s="156">
        <v>0</v>
      </c>
      <c r="M973" s="171">
        <v>0</v>
      </c>
      <c r="N973" s="156">
        <v>0</v>
      </c>
      <c r="O973" s="156">
        <v>0</v>
      </c>
      <c r="P973" s="156"/>
      <c r="Q973" s="156"/>
      <c r="R973" s="156">
        <v>0</v>
      </c>
      <c r="S973" s="171">
        <v>0</v>
      </c>
    </row>
    <row r="974" spans="1:19" x14ac:dyDescent="0.25">
      <c r="A974" s="155" t="s">
        <v>109</v>
      </c>
      <c r="B974" s="155" t="s">
        <v>1196</v>
      </c>
      <c r="C974" s="155">
        <v>1401</v>
      </c>
      <c r="D974" s="155" t="s">
        <v>3275</v>
      </c>
      <c r="E974" s="155" t="s">
        <v>1494</v>
      </c>
      <c r="F974" s="155">
        <v>270101</v>
      </c>
      <c r="G974" s="155" t="s">
        <v>2313</v>
      </c>
      <c r="H974" s="155" t="s">
        <v>1247</v>
      </c>
      <c r="I974" s="155" t="s">
        <v>91</v>
      </c>
      <c r="J974" s="155" t="s">
        <v>91</v>
      </c>
      <c r="K974" s="155" t="s">
        <v>276</v>
      </c>
      <c r="L974" s="155">
        <v>0</v>
      </c>
      <c r="M974" s="170">
        <v>0</v>
      </c>
      <c r="N974" s="155">
        <v>0</v>
      </c>
      <c r="O974" s="155">
        <v>0</v>
      </c>
      <c r="P974" s="155"/>
      <c r="Q974" s="155"/>
      <c r="R974" s="155">
        <v>0</v>
      </c>
      <c r="S974" s="170">
        <v>0</v>
      </c>
    </row>
    <row r="975" spans="1:19" x14ac:dyDescent="0.25">
      <c r="A975" s="156" t="s">
        <v>109</v>
      </c>
      <c r="B975" s="156" t="s">
        <v>1196</v>
      </c>
      <c r="C975" s="156">
        <v>1401</v>
      </c>
      <c r="D975" s="156" t="s">
        <v>3275</v>
      </c>
      <c r="E975" s="156" t="s">
        <v>1494</v>
      </c>
      <c r="F975" s="156">
        <v>270101</v>
      </c>
      <c r="G975" s="156" t="s">
        <v>2313</v>
      </c>
      <c r="H975" s="156" t="s">
        <v>563</v>
      </c>
      <c r="I975" s="156" t="s">
        <v>91</v>
      </c>
      <c r="J975" s="156" t="s">
        <v>91</v>
      </c>
      <c r="K975" s="156" t="s">
        <v>276</v>
      </c>
      <c r="L975" s="156">
        <v>0</v>
      </c>
      <c r="M975" s="171">
        <v>0</v>
      </c>
      <c r="N975" s="156">
        <v>0</v>
      </c>
      <c r="O975" s="156">
        <v>0</v>
      </c>
      <c r="P975" s="156"/>
      <c r="Q975" s="156"/>
      <c r="R975" s="156">
        <v>0</v>
      </c>
      <c r="S975" s="171">
        <v>0</v>
      </c>
    </row>
    <row r="976" spans="1:19" x14ac:dyDescent="0.25">
      <c r="A976" s="155" t="s">
        <v>109</v>
      </c>
      <c r="B976" s="155" t="s">
        <v>1196</v>
      </c>
      <c r="C976" s="155">
        <v>1401</v>
      </c>
      <c r="D976" s="155" t="s">
        <v>3275</v>
      </c>
      <c r="E976" s="155" t="s">
        <v>1494</v>
      </c>
      <c r="F976" s="155">
        <v>270101</v>
      </c>
      <c r="G976" s="155" t="s">
        <v>2313</v>
      </c>
      <c r="H976" s="155" t="s">
        <v>1244</v>
      </c>
      <c r="I976" s="155" t="s">
        <v>91</v>
      </c>
      <c r="J976" s="155" t="s">
        <v>91</v>
      </c>
      <c r="K976" s="155" t="s">
        <v>276</v>
      </c>
      <c r="L976" s="155">
        <v>0</v>
      </c>
      <c r="M976" s="170">
        <v>0</v>
      </c>
      <c r="N976" s="155">
        <v>0</v>
      </c>
      <c r="O976" s="155">
        <v>0</v>
      </c>
      <c r="P976" s="155"/>
      <c r="Q976" s="155"/>
      <c r="R976" s="155">
        <v>0</v>
      </c>
      <c r="S976" s="170">
        <v>0</v>
      </c>
    </row>
    <row r="977" spans="1:19" x14ac:dyDescent="0.25">
      <c r="A977" s="156" t="s">
        <v>109</v>
      </c>
      <c r="B977" s="156" t="s">
        <v>1196</v>
      </c>
      <c r="C977" s="156">
        <v>1401</v>
      </c>
      <c r="D977" s="156" t="s">
        <v>3275</v>
      </c>
      <c r="E977" s="156" t="s">
        <v>1494</v>
      </c>
      <c r="F977" s="156">
        <v>270101</v>
      </c>
      <c r="G977" s="156" t="s">
        <v>2313</v>
      </c>
      <c r="H977" s="156" t="s">
        <v>1259</v>
      </c>
      <c r="I977" s="156" t="s">
        <v>91</v>
      </c>
      <c r="J977" s="156" t="s">
        <v>91</v>
      </c>
      <c r="K977" s="156" t="s">
        <v>276</v>
      </c>
      <c r="L977" s="156">
        <v>0</v>
      </c>
      <c r="M977" s="171">
        <v>0</v>
      </c>
      <c r="N977" s="156">
        <v>0</v>
      </c>
      <c r="O977" s="156">
        <v>0</v>
      </c>
      <c r="P977" s="156"/>
      <c r="Q977" s="156"/>
      <c r="R977" s="156">
        <v>0</v>
      </c>
      <c r="S977" s="171">
        <v>0</v>
      </c>
    </row>
    <row r="978" spans="1:19" x14ac:dyDescent="0.25">
      <c r="A978" s="155" t="s">
        <v>109</v>
      </c>
      <c r="B978" s="155" t="s">
        <v>347</v>
      </c>
      <c r="C978" s="155">
        <v>2131</v>
      </c>
      <c r="D978" s="155" t="s">
        <v>2474</v>
      </c>
      <c r="E978" s="155" t="s">
        <v>467</v>
      </c>
      <c r="F978" s="155">
        <v>231402</v>
      </c>
      <c r="G978" s="155" t="s">
        <v>119</v>
      </c>
      <c r="H978" s="155" t="s">
        <v>1942</v>
      </c>
      <c r="I978" s="155" t="s">
        <v>91</v>
      </c>
      <c r="J978" s="155" t="s">
        <v>91</v>
      </c>
      <c r="K978" s="155" t="s">
        <v>276</v>
      </c>
      <c r="L978" s="155">
        <v>0</v>
      </c>
      <c r="M978" s="170">
        <v>0</v>
      </c>
      <c r="N978" s="155">
        <v>0</v>
      </c>
      <c r="O978" s="155">
        <v>0</v>
      </c>
      <c r="P978" s="155"/>
      <c r="Q978" s="155"/>
      <c r="R978" s="155">
        <v>0</v>
      </c>
      <c r="S978" s="170">
        <v>0</v>
      </c>
    </row>
    <row r="979" spans="1:19" x14ac:dyDescent="0.25">
      <c r="A979" s="156" t="s">
        <v>109</v>
      </c>
      <c r="B979" s="156" t="s">
        <v>503</v>
      </c>
      <c r="C979" s="156">
        <v>2001</v>
      </c>
      <c r="D979" s="156" t="s">
        <v>2951</v>
      </c>
      <c r="E979" s="156" t="s">
        <v>509</v>
      </c>
      <c r="F979" s="156">
        <v>160905</v>
      </c>
      <c r="G979" s="156" t="s">
        <v>152</v>
      </c>
      <c r="H979" s="156" t="s">
        <v>1942</v>
      </c>
      <c r="I979" s="156" t="s">
        <v>91</v>
      </c>
      <c r="J979" s="156" t="s">
        <v>91</v>
      </c>
      <c r="K979" s="156" t="s">
        <v>276</v>
      </c>
      <c r="L979" s="156">
        <v>0</v>
      </c>
      <c r="M979" s="171">
        <v>0</v>
      </c>
      <c r="N979" s="156">
        <v>0</v>
      </c>
      <c r="O979" s="156">
        <v>0</v>
      </c>
      <c r="P979" s="156"/>
      <c r="Q979" s="156"/>
      <c r="R979" s="156">
        <v>0</v>
      </c>
      <c r="S979" s="171">
        <v>0</v>
      </c>
    </row>
    <row r="980" spans="1:19" x14ac:dyDescent="0.25">
      <c r="A980" s="155" t="s">
        <v>109</v>
      </c>
      <c r="B980" s="155" t="s">
        <v>503</v>
      </c>
      <c r="C980" s="155">
        <v>2002</v>
      </c>
      <c r="D980" s="155" t="s">
        <v>2950</v>
      </c>
      <c r="E980" s="155" t="s">
        <v>1548</v>
      </c>
      <c r="F980" s="155">
        <v>160905</v>
      </c>
      <c r="G980" s="155" t="s">
        <v>152</v>
      </c>
      <c r="H980" s="155" t="s">
        <v>2033</v>
      </c>
      <c r="I980" s="155" t="s">
        <v>91</v>
      </c>
      <c r="J980" s="155" t="s">
        <v>91</v>
      </c>
      <c r="K980" s="155" t="s">
        <v>276</v>
      </c>
      <c r="L980" s="155">
        <v>0</v>
      </c>
      <c r="M980" s="170">
        <v>0</v>
      </c>
      <c r="N980" s="155">
        <v>0</v>
      </c>
      <c r="O980" s="155">
        <v>0</v>
      </c>
      <c r="P980" s="155"/>
      <c r="Q980" s="155"/>
      <c r="R980" s="155">
        <v>0</v>
      </c>
      <c r="S980" s="170">
        <v>0</v>
      </c>
    </row>
    <row r="981" spans="1:19" x14ac:dyDescent="0.25">
      <c r="A981" s="156" t="s">
        <v>109</v>
      </c>
      <c r="B981" s="156" t="s">
        <v>1196</v>
      </c>
      <c r="C981" s="156">
        <v>1101</v>
      </c>
      <c r="D981" s="156" t="s">
        <v>185</v>
      </c>
      <c r="E981" s="156" t="s">
        <v>1453</v>
      </c>
      <c r="F981" s="156">
        <v>270101</v>
      </c>
      <c r="G981" s="156" t="s">
        <v>2313</v>
      </c>
      <c r="H981" s="156" t="s">
        <v>1518</v>
      </c>
      <c r="I981" s="156" t="s">
        <v>91</v>
      </c>
      <c r="J981" s="156" t="s">
        <v>91</v>
      </c>
      <c r="K981" s="156" t="s">
        <v>276</v>
      </c>
      <c r="L981" s="156">
        <v>0</v>
      </c>
      <c r="M981" s="171">
        <v>0</v>
      </c>
      <c r="N981" s="156">
        <v>0</v>
      </c>
      <c r="O981" s="156">
        <v>0</v>
      </c>
      <c r="P981" s="156"/>
      <c r="Q981" s="156"/>
      <c r="R981" s="156">
        <v>0</v>
      </c>
      <c r="S981" s="171">
        <v>0</v>
      </c>
    </row>
    <row r="982" spans="1:19" x14ac:dyDescent="0.25">
      <c r="A982" s="155" t="s">
        <v>109</v>
      </c>
      <c r="B982" s="155" t="s">
        <v>503</v>
      </c>
      <c r="C982" s="155">
        <v>2001</v>
      </c>
      <c r="D982" s="155" t="s">
        <v>2951</v>
      </c>
      <c r="E982" s="155" t="s">
        <v>509</v>
      </c>
      <c r="F982" s="155">
        <v>160905</v>
      </c>
      <c r="G982" s="155" t="s">
        <v>152</v>
      </c>
      <c r="H982" s="155" t="s">
        <v>1961</v>
      </c>
      <c r="I982" s="155" t="s">
        <v>91</v>
      </c>
      <c r="J982" s="155" t="s">
        <v>91</v>
      </c>
      <c r="K982" s="155" t="s">
        <v>276</v>
      </c>
      <c r="L982" s="155">
        <v>0</v>
      </c>
      <c r="M982" s="170">
        <v>0</v>
      </c>
      <c r="N982" s="155">
        <v>0</v>
      </c>
      <c r="O982" s="155">
        <v>0</v>
      </c>
      <c r="P982" s="155"/>
      <c r="Q982" s="155"/>
      <c r="R982" s="155">
        <v>0</v>
      </c>
      <c r="S982" s="170">
        <v>0</v>
      </c>
    </row>
    <row r="983" spans="1:19" x14ac:dyDescent="0.25">
      <c r="A983" s="156" t="s">
        <v>109</v>
      </c>
      <c r="B983" s="156" t="s">
        <v>663</v>
      </c>
      <c r="C983" s="156" t="s">
        <v>1515</v>
      </c>
      <c r="D983" s="156" t="s">
        <v>192</v>
      </c>
      <c r="E983" s="156" t="s">
        <v>1517</v>
      </c>
      <c r="F983" s="156">
        <v>400801</v>
      </c>
      <c r="G983" s="156" t="s">
        <v>2400</v>
      </c>
      <c r="H983" s="156" t="s">
        <v>1942</v>
      </c>
      <c r="I983" s="156" t="s">
        <v>91</v>
      </c>
      <c r="J983" s="156" t="s">
        <v>91</v>
      </c>
      <c r="K983" s="156" t="s">
        <v>276</v>
      </c>
      <c r="L983" s="156">
        <v>0</v>
      </c>
      <c r="M983" s="171">
        <v>0</v>
      </c>
      <c r="N983" s="156">
        <v>0</v>
      </c>
      <c r="O983" s="156">
        <v>0</v>
      </c>
      <c r="P983" s="156"/>
      <c r="Q983" s="156"/>
      <c r="R983" s="156">
        <v>0</v>
      </c>
      <c r="S983" s="171">
        <v>0</v>
      </c>
    </row>
    <row r="984" spans="1:19" x14ac:dyDescent="0.25">
      <c r="A984" s="155" t="s">
        <v>109</v>
      </c>
      <c r="B984" s="155" t="s">
        <v>347</v>
      </c>
      <c r="C984" s="155">
        <v>2131</v>
      </c>
      <c r="D984" s="155" t="s">
        <v>2474</v>
      </c>
      <c r="E984" s="155" t="s">
        <v>467</v>
      </c>
      <c r="F984" s="155">
        <v>231402</v>
      </c>
      <c r="G984" s="155" t="s">
        <v>119</v>
      </c>
      <c r="H984" s="155" t="s">
        <v>1961</v>
      </c>
      <c r="I984" s="155" t="s">
        <v>91</v>
      </c>
      <c r="J984" s="155" t="s">
        <v>91</v>
      </c>
      <c r="K984" s="155" t="s">
        <v>276</v>
      </c>
      <c r="L984" s="155">
        <v>0</v>
      </c>
      <c r="M984" s="170">
        <v>0</v>
      </c>
      <c r="N984" s="155">
        <v>0</v>
      </c>
      <c r="O984" s="155">
        <v>0</v>
      </c>
      <c r="P984" s="155"/>
      <c r="Q984" s="155"/>
      <c r="R984" s="155">
        <v>0</v>
      </c>
      <c r="S984" s="170">
        <v>0</v>
      </c>
    </row>
    <row r="985" spans="1:19" x14ac:dyDescent="0.25">
      <c r="A985" s="156" t="s">
        <v>109</v>
      </c>
      <c r="B985" s="156" t="s">
        <v>353</v>
      </c>
      <c r="C985" s="156" t="s">
        <v>630</v>
      </c>
      <c r="D985" s="156" t="s">
        <v>3087</v>
      </c>
      <c r="E985" s="156" t="s">
        <v>632</v>
      </c>
      <c r="F985" s="156">
        <v>260101</v>
      </c>
      <c r="G985" s="156" t="s">
        <v>105</v>
      </c>
      <c r="H985" s="156" t="s">
        <v>1265</v>
      </c>
      <c r="I985" s="156" t="s">
        <v>91</v>
      </c>
      <c r="J985" s="156" t="s">
        <v>91</v>
      </c>
      <c r="K985" s="156" t="s">
        <v>276</v>
      </c>
      <c r="L985" s="156">
        <v>0</v>
      </c>
      <c r="M985" s="171">
        <v>0</v>
      </c>
      <c r="N985" s="156">
        <v>0</v>
      </c>
      <c r="O985" s="156">
        <v>0</v>
      </c>
      <c r="P985" s="156"/>
      <c r="Q985" s="156"/>
      <c r="R985" s="156">
        <v>0</v>
      </c>
      <c r="S985" s="171">
        <v>0</v>
      </c>
    </row>
    <row r="986" spans="1:19" x14ac:dyDescent="0.25">
      <c r="A986" s="155" t="s">
        <v>109</v>
      </c>
      <c r="B986" s="155" t="s">
        <v>353</v>
      </c>
      <c r="C986" s="155" t="s">
        <v>630</v>
      </c>
      <c r="D986" s="155" t="s">
        <v>3087</v>
      </c>
      <c r="E986" s="155" t="s">
        <v>632</v>
      </c>
      <c r="F986" s="155">
        <v>260101</v>
      </c>
      <c r="G986" s="155" t="s">
        <v>105</v>
      </c>
      <c r="H986" s="155" t="s">
        <v>1996</v>
      </c>
      <c r="I986" s="155" t="s">
        <v>91</v>
      </c>
      <c r="J986" s="155" t="s">
        <v>91</v>
      </c>
      <c r="K986" s="155" t="s">
        <v>276</v>
      </c>
      <c r="L986" s="155">
        <v>0</v>
      </c>
      <c r="M986" s="170">
        <v>0</v>
      </c>
      <c r="N986" s="155">
        <v>0</v>
      </c>
      <c r="O986" s="155">
        <v>0</v>
      </c>
      <c r="P986" s="155"/>
      <c r="Q986" s="155"/>
      <c r="R986" s="155">
        <v>0</v>
      </c>
      <c r="S986" s="170">
        <v>0</v>
      </c>
    </row>
    <row r="987" spans="1:19" x14ac:dyDescent="0.25">
      <c r="A987" s="156" t="s">
        <v>109</v>
      </c>
      <c r="B987" s="156" t="s">
        <v>559</v>
      </c>
      <c r="C987" s="156" t="s">
        <v>560</v>
      </c>
      <c r="D987" s="156" t="s">
        <v>3199</v>
      </c>
      <c r="E987" s="156" t="s">
        <v>562</v>
      </c>
      <c r="F987" s="156">
        <v>400501</v>
      </c>
      <c r="G987" s="156" t="s">
        <v>2400</v>
      </c>
      <c r="H987" s="156" t="s">
        <v>1961</v>
      </c>
      <c r="I987" s="156" t="s">
        <v>91</v>
      </c>
      <c r="J987" s="156" t="s">
        <v>91</v>
      </c>
      <c r="K987" s="156" t="s">
        <v>276</v>
      </c>
      <c r="L987" s="156">
        <v>0</v>
      </c>
      <c r="M987" s="171">
        <v>0</v>
      </c>
      <c r="N987" s="156">
        <v>0</v>
      </c>
      <c r="O987" s="156">
        <v>0</v>
      </c>
      <c r="P987" s="156"/>
      <c r="Q987" s="156"/>
      <c r="R987" s="156">
        <v>0</v>
      </c>
      <c r="S987" s="171">
        <v>0</v>
      </c>
    </row>
    <row r="988" spans="1:19" x14ac:dyDescent="0.25">
      <c r="A988" s="155" t="s">
        <v>109</v>
      </c>
      <c r="B988" s="155" t="s">
        <v>265</v>
      </c>
      <c r="C988" s="155">
        <v>6105</v>
      </c>
      <c r="D988" s="155" t="s">
        <v>2767</v>
      </c>
      <c r="E988" s="155" t="s">
        <v>2768</v>
      </c>
      <c r="F988" s="155">
        <v>513801</v>
      </c>
      <c r="G988" s="155" t="s">
        <v>2320</v>
      </c>
      <c r="H988" s="155" t="s">
        <v>565</v>
      </c>
      <c r="I988" s="155" t="s">
        <v>91</v>
      </c>
      <c r="J988" s="155" t="s">
        <v>94</v>
      </c>
      <c r="K988" s="155"/>
      <c r="L988" s="155">
        <v>0</v>
      </c>
      <c r="M988" s="170">
        <v>0</v>
      </c>
      <c r="N988" s="155">
        <v>0</v>
      </c>
      <c r="O988" s="155">
        <v>0</v>
      </c>
      <c r="P988" s="155" t="s">
        <v>3278</v>
      </c>
      <c r="Q988" s="155" t="s">
        <v>3279</v>
      </c>
      <c r="R988" s="155">
        <v>0</v>
      </c>
      <c r="S988" s="170">
        <v>0</v>
      </c>
    </row>
    <row r="989" spans="1:19" x14ac:dyDescent="0.25">
      <c r="A989" s="156" t="s">
        <v>109</v>
      </c>
      <c r="B989" s="156" t="s">
        <v>265</v>
      </c>
      <c r="C989" s="156">
        <v>6105</v>
      </c>
      <c r="D989" s="156" t="s">
        <v>2767</v>
      </c>
      <c r="E989" s="156" t="s">
        <v>2768</v>
      </c>
      <c r="F989" s="156">
        <v>513801</v>
      </c>
      <c r="G989" s="156" t="s">
        <v>2320</v>
      </c>
      <c r="H989" s="156" t="s">
        <v>567</v>
      </c>
      <c r="I989" s="156" t="s">
        <v>91</v>
      </c>
      <c r="J989" s="156" t="s">
        <v>94</v>
      </c>
      <c r="K989" s="156"/>
      <c r="L989" s="156">
        <v>0</v>
      </c>
      <c r="M989" s="171">
        <v>0</v>
      </c>
      <c r="N989" s="156">
        <v>0</v>
      </c>
      <c r="O989" s="156">
        <v>0</v>
      </c>
      <c r="P989" s="156" t="s">
        <v>3278</v>
      </c>
      <c r="Q989" s="156" t="s">
        <v>3279</v>
      </c>
      <c r="R989" s="156">
        <v>0</v>
      </c>
      <c r="S989" s="171">
        <v>0</v>
      </c>
    </row>
    <row r="990" spans="1:19" x14ac:dyDescent="0.25">
      <c r="A990" s="155" t="s">
        <v>109</v>
      </c>
      <c r="B990" s="155" t="s">
        <v>347</v>
      </c>
      <c r="C990" s="155">
        <v>2132</v>
      </c>
      <c r="D990" s="155" t="s">
        <v>2842</v>
      </c>
      <c r="E990" s="155" t="s">
        <v>470</v>
      </c>
      <c r="F990" s="155">
        <v>231402</v>
      </c>
      <c r="G990" s="155" t="s">
        <v>119</v>
      </c>
      <c r="H990" s="155" t="s">
        <v>1518</v>
      </c>
      <c r="I990" s="155" t="s">
        <v>91</v>
      </c>
      <c r="J990" s="155" t="s">
        <v>91</v>
      </c>
      <c r="K990" s="155" t="s">
        <v>276</v>
      </c>
      <c r="L990" s="155">
        <v>0</v>
      </c>
      <c r="M990" s="170">
        <v>0</v>
      </c>
      <c r="N990" s="155">
        <v>0</v>
      </c>
      <c r="O990" s="155">
        <v>0</v>
      </c>
      <c r="P990" s="155"/>
      <c r="Q990" s="155"/>
      <c r="R990" s="155">
        <v>0</v>
      </c>
      <c r="S990" s="170">
        <v>0</v>
      </c>
    </row>
    <row r="991" spans="1:19" x14ac:dyDescent="0.25">
      <c r="A991" s="156" t="s">
        <v>109</v>
      </c>
      <c r="B991" s="156" t="s">
        <v>1196</v>
      </c>
      <c r="C991" s="156">
        <v>1401</v>
      </c>
      <c r="D991" s="156" t="s">
        <v>3275</v>
      </c>
      <c r="E991" s="156" t="s">
        <v>1494</v>
      </c>
      <c r="F991" s="156">
        <v>270101</v>
      </c>
      <c r="G991" s="156" t="s">
        <v>2313</v>
      </c>
      <c r="H991" s="156" t="s">
        <v>1961</v>
      </c>
      <c r="I991" s="156" t="s">
        <v>91</v>
      </c>
      <c r="J991" s="156" t="s">
        <v>91</v>
      </c>
      <c r="K991" s="156" t="s">
        <v>276</v>
      </c>
      <c r="L991" s="156">
        <v>0</v>
      </c>
      <c r="M991" s="171">
        <v>0</v>
      </c>
      <c r="N991" s="156">
        <v>0</v>
      </c>
      <c r="O991" s="156">
        <v>0</v>
      </c>
      <c r="P991" s="156"/>
      <c r="Q991" s="156"/>
      <c r="R991" s="156">
        <v>0</v>
      </c>
      <c r="S991" s="171">
        <v>0</v>
      </c>
    </row>
    <row r="992" spans="1:19" x14ac:dyDescent="0.25">
      <c r="A992" s="155" t="s">
        <v>109</v>
      </c>
      <c r="B992" s="155" t="s">
        <v>1196</v>
      </c>
      <c r="C992" s="155">
        <v>1401</v>
      </c>
      <c r="D992" s="155" t="s">
        <v>3275</v>
      </c>
      <c r="E992" s="155" t="s">
        <v>1494</v>
      </c>
      <c r="F992" s="155">
        <v>270101</v>
      </c>
      <c r="G992" s="155" t="s">
        <v>2313</v>
      </c>
      <c r="H992" s="155" t="s">
        <v>2033</v>
      </c>
      <c r="I992" s="155" t="s">
        <v>91</v>
      </c>
      <c r="J992" s="155" t="s">
        <v>91</v>
      </c>
      <c r="K992" s="155" t="s">
        <v>276</v>
      </c>
      <c r="L992" s="155">
        <v>0</v>
      </c>
      <c r="M992" s="170">
        <v>0</v>
      </c>
      <c r="N992" s="155">
        <v>0</v>
      </c>
      <c r="O992" s="155">
        <v>0</v>
      </c>
      <c r="P992" s="155"/>
      <c r="Q992" s="155"/>
      <c r="R992" s="155">
        <v>0</v>
      </c>
      <c r="S992" s="170">
        <v>0</v>
      </c>
    </row>
    <row r="993" spans="1:19" x14ac:dyDescent="0.25">
      <c r="A993" s="156" t="s">
        <v>109</v>
      </c>
      <c r="B993" s="156" t="s">
        <v>1508</v>
      </c>
      <c r="C993" s="156">
        <v>2010</v>
      </c>
      <c r="D993" s="156" t="s">
        <v>198</v>
      </c>
      <c r="E993" s="156" t="s">
        <v>1510</v>
      </c>
      <c r="F993" s="156">
        <v>380101</v>
      </c>
      <c r="G993" s="156" t="s">
        <v>3203</v>
      </c>
      <c r="H993" s="156" t="s">
        <v>1996</v>
      </c>
      <c r="I993" s="156" t="s">
        <v>91</v>
      </c>
      <c r="J993" s="156" t="s">
        <v>91</v>
      </c>
      <c r="K993" s="156" t="s">
        <v>276</v>
      </c>
      <c r="L993" s="156">
        <v>0</v>
      </c>
      <c r="M993" s="171">
        <v>0</v>
      </c>
      <c r="N993" s="156">
        <v>0</v>
      </c>
      <c r="O993" s="156">
        <v>0</v>
      </c>
      <c r="P993" s="156"/>
      <c r="Q993" s="156"/>
      <c r="R993" s="156">
        <v>0</v>
      </c>
      <c r="S993" s="171">
        <v>0</v>
      </c>
    </row>
    <row r="994" spans="1:19" x14ac:dyDescent="0.25">
      <c r="A994" s="155" t="s">
        <v>109</v>
      </c>
      <c r="B994" s="155" t="s">
        <v>663</v>
      </c>
      <c r="C994" s="155" t="s">
        <v>3276</v>
      </c>
      <c r="D994" s="155" t="s">
        <v>220</v>
      </c>
      <c r="E994" s="155" t="s">
        <v>3277</v>
      </c>
      <c r="F994" s="155">
        <v>400801</v>
      </c>
      <c r="G994" s="155" t="s">
        <v>2400</v>
      </c>
      <c r="H994" s="155" t="s">
        <v>1518</v>
      </c>
      <c r="I994" s="155" t="s">
        <v>91</v>
      </c>
      <c r="J994" s="155" t="s">
        <v>91</v>
      </c>
      <c r="K994" s="155" t="s">
        <v>276</v>
      </c>
      <c r="L994" s="155">
        <v>0</v>
      </c>
      <c r="M994" s="170">
        <v>0</v>
      </c>
      <c r="N994" s="155">
        <v>0</v>
      </c>
      <c r="O994" s="155">
        <v>0</v>
      </c>
      <c r="P994" s="155"/>
      <c r="Q994" s="155"/>
      <c r="R994" s="155">
        <v>0</v>
      </c>
      <c r="S994" s="170">
        <v>0</v>
      </c>
    </row>
    <row r="995" spans="1:19" x14ac:dyDescent="0.25">
      <c r="A995" s="156" t="s">
        <v>109</v>
      </c>
      <c r="B995" s="156" t="s">
        <v>1196</v>
      </c>
      <c r="C995" s="156">
        <v>1113</v>
      </c>
      <c r="D995" s="156" t="s">
        <v>129</v>
      </c>
      <c r="E995" s="156" t="s">
        <v>128</v>
      </c>
      <c r="F995" s="156">
        <v>270101</v>
      </c>
      <c r="G995" s="156" t="s">
        <v>2313</v>
      </c>
      <c r="H995" s="156" t="s">
        <v>1961</v>
      </c>
      <c r="I995" s="156" t="s">
        <v>91</v>
      </c>
      <c r="J995" s="156" t="s">
        <v>91</v>
      </c>
      <c r="K995" s="156" t="s">
        <v>276</v>
      </c>
      <c r="L995" s="156">
        <v>0</v>
      </c>
      <c r="M995" s="171">
        <v>0</v>
      </c>
      <c r="N995" s="156">
        <v>0</v>
      </c>
      <c r="O995" s="156">
        <v>0</v>
      </c>
      <c r="P995" s="156"/>
      <c r="Q995" s="156"/>
      <c r="R995" s="156">
        <v>0</v>
      </c>
      <c r="S995" s="171">
        <v>0</v>
      </c>
    </row>
    <row r="996" spans="1:19" x14ac:dyDescent="0.25">
      <c r="A996" s="155" t="s">
        <v>109</v>
      </c>
      <c r="B996" s="155" t="s">
        <v>503</v>
      </c>
      <c r="C996" s="155">
        <v>2001</v>
      </c>
      <c r="D996" s="155" t="s">
        <v>2951</v>
      </c>
      <c r="E996" s="155" t="s">
        <v>509</v>
      </c>
      <c r="F996" s="155">
        <v>160905</v>
      </c>
      <c r="G996" s="155" t="s">
        <v>152</v>
      </c>
      <c r="H996" s="155" t="s">
        <v>1259</v>
      </c>
      <c r="I996" s="155" t="s">
        <v>91</v>
      </c>
      <c r="J996" s="155" t="s">
        <v>91</v>
      </c>
      <c r="K996" s="155" t="s">
        <v>276</v>
      </c>
      <c r="L996" s="155">
        <v>0</v>
      </c>
      <c r="M996" s="170">
        <v>0</v>
      </c>
      <c r="N996" s="155">
        <v>0</v>
      </c>
      <c r="O996" s="155">
        <v>0</v>
      </c>
      <c r="P996" s="155"/>
      <c r="Q996" s="155"/>
      <c r="R996" s="155">
        <v>0</v>
      </c>
      <c r="S996" s="170">
        <v>0</v>
      </c>
    </row>
    <row r="997" spans="1:19" x14ac:dyDescent="0.25">
      <c r="A997" s="156" t="s">
        <v>109</v>
      </c>
      <c r="B997" s="156" t="s">
        <v>559</v>
      </c>
      <c r="C997" s="156" t="s">
        <v>560</v>
      </c>
      <c r="D997" s="156" t="s">
        <v>3199</v>
      </c>
      <c r="E997" s="156" t="s">
        <v>562</v>
      </c>
      <c r="F997" s="156">
        <v>400501</v>
      </c>
      <c r="G997" s="156" t="s">
        <v>2400</v>
      </c>
      <c r="H997" s="156" t="s">
        <v>2018</v>
      </c>
      <c r="I997" s="156" t="s">
        <v>91</v>
      </c>
      <c r="J997" s="156" t="s">
        <v>91</v>
      </c>
      <c r="K997" s="156" t="s">
        <v>276</v>
      </c>
      <c r="L997" s="156">
        <v>0</v>
      </c>
      <c r="M997" s="171">
        <v>0</v>
      </c>
      <c r="N997" s="156">
        <v>0</v>
      </c>
      <c r="O997" s="156">
        <v>0</v>
      </c>
      <c r="P997" s="156"/>
      <c r="Q997" s="156"/>
      <c r="R997" s="156">
        <v>0</v>
      </c>
      <c r="S997" s="171">
        <v>0</v>
      </c>
    </row>
    <row r="998" spans="1:19" x14ac:dyDescent="0.25">
      <c r="A998" s="155" t="s">
        <v>109</v>
      </c>
      <c r="B998" s="155" t="s">
        <v>1196</v>
      </c>
      <c r="C998" s="155">
        <v>1113</v>
      </c>
      <c r="D998" s="155" t="s">
        <v>129</v>
      </c>
      <c r="E998" s="155" t="s">
        <v>128</v>
      </c>
      <c r="F998" s="155">
        <v>270101</v>
      </c>
      <c r="G998" s="155" t="s">
        <v>2313</v>
      </c>
      <c r="H998" s="155" t="s">
        <v>2018</v>
      </c>
      <c r="I998" s="155" t="s">
        <v>91</v>
      </c>
      <c r="J998" s="155" t="s">
        <v>91</v>
      </c>
      <c r="K998" s="155" t="s">
        <v>276</v>
      </c>
      <c r="L998" s="155">
        <v>0</v>
      </c>
      <c r="M998" s="170">
        <v>0</v>
      </c>
      <c r="N998" s="155">
        <v>0</v>
      </c>
      <c r="O998" s="155">
        <v>0</v>
      </c>
      <c r="P998" s="155"/>
      <c r="Q998" s="155"/>
      <c r="R998" s="155">
        <v>0</v>
      </c>
      <c r="S998" s="170">
        <v>0</v>
      </c>
    </row>
    <row r="999" spans="1:19" x14ac:dyDescent="0.25">
      <c r="A999" s="156" t="s">
        <v>109</v>
      </c>
      <c r="B999" s="156" t="s">
        <v>353</v>
      </c>
      <c r="C999" s="156" t="s">
        <v>630</v>
      </c>
      <c r="D999" s="156" t="s">
        <v>3087</v>
      </c>
      <c r="E999" s="156" t="s">
        <v>632</v>
      </c>
      <c r="F999" s="156">
        <v>260101</v>
      </c>
      <c r="G999" s="156" t="s">
        <v>105</v>
      </c>
      <c r="H999" s="156" t="s">
        <v>1278</v>
      </c>
      <c r="I999" s="156" t="s">
        <v>91</v>
      </c>
      <c r="J999" s="156" t="s">
        <v>91</v>
      </c>
      <c r="K999" s="156" t="s">
        <v>276</v>
      </c>
      <c r="L999" s="156">
        <v>0</v>
      </c>
      <c r="M999" s="171">
        <v>0</v>
      </c>
      <c r="N999" s="156">
        <v>0</v>
      </c>
      <c r="O999" s="156">
        <v>0</v>
      </c>
      <c r="P999" s="156"/>
      <c r="Q999" s="156"/>
      <c r="R999" s="156">
        <v>0</v>
      </c>
      <c r="S999" s="171">
        <v>0</v>
      </c>
    </row>
    <row r="1000" spans="1:19" x14ac:dyDescent="0.25">
      <c r="A1000" s="155" t="s">
        <v>109</v>
      </c>
      <c r="B1000" s="155" t="s">
        <v>347</v>
      </c>
      <c r="C1000" s="155">
        <v>2111</v>
      </c>
      <c r="D1000" s="155" t="s">
        <v>118</v>
      </c>
      <c r="E1000" s="155" t="s">
        <v>117</v>
      </c>
      <c r="F1000" s="155">
        <v>230101</v>
      </c>
      <c r="G1000" s="155" t="s">
        <v>119</v>
      </c>
      <c r="H1000" s="155" t="s">
        <v>1278</v>
      </c>
      <c r="I1000" s="155" t="s">
        <v>91</v>
      </c>
      <c r="J1000" s="155" t="s">
        <v>91</v>
      </c>
      <c r="K1000" s="155" t="s">
        <v>276</v>
      </c>
      <c r="L1000" s="155">
        <v>0</v>
      </c>
      <c r="M1000" s="170">
        <v>0</v>
      </c>
      <c r="N1000" s="155">
        <v>0</v>
      </c>
      <c r="O1000" s="155">
        <v>0</v>
      </c>
      <c r="P1000" s="155"/>
      <c r="Q1000" s="155"/>
      <c r="R1000" s="155">
        <v>0</v>
      </c>
      <c r="S1000" s="170">
        <v>0</v>
      </c>
    </row>
    <row r="1001" spans="1:19" x14ac:dyDescent="0.25">
      <c r="A1001" s="156" t="s">
        <v>109</v>
      </c>
      <c r="B1001" s="156" t="s">
        <v>1508</v>
      </c>
      <c r="C1001" s="156">
        <v>2010</v>
      </c>
      <c r="D1001" s="156" t="s">
        <v>198</v>
      </c>
      <c r="E1001" s="156" t="s">
        <v>1510</v>
      </c>
      <c r="F1001" s="156">
        <v>380101</v>
      </c>
      <c r="G1001" s="156" t="s">
        <v>3203</v>
      </c>
      <c r="H1001" s="156" t="s">
        <v>1278</v>
      </c>
      <c r="I1001" s="156" t="s">
        <v>91</v>
      </c>
      <c r="J1001" s="156" t="s">
        <v>91</v>
      </c>
      <c r="K1001" s="156" t="s">
        <v>276</v>
      </c>
      <c r="L1001" s="156">
        <v>0</v>
      </c>
      <c r="M1001" s="171">
        <v>0</v>
      </c>
      <c r="N1001" s="156">
        <v>0</v>
      </c>
      <c r="O1001" s="156">
        <v>0</v>
      </c>
      <c r="P1001" s="156"/>
      <c r="Q1001" s="156"/>
      <c r="R1001" s="156">
        <v>0</v>
      </c>
      <c r="S1001" s="171">
        <v>0</v>
      </c>
    </row>
    <row r="1002" spans="1:19" x14ac:dyDescent="0.25">
      <c r="A1002" s="155" t="s">
        <v>109</v>
      </c>
      <c r="B1002" s="155" t="s">
        <v>1508</v>
      </c>
      <c r="C1002" s="155">
        <v>2010</v>
      </c>
      <c r="D1002" s="155" t="s">
        <v>198</v>
      </c>
      <c r="E1002" s="155" t="s">
        <v>1510</v>
      </c>
      <c r="F1002" s="155">
        <v>380101</v>
      </c>
      <c r="G1002" s="155" t="s">
        <v>3203</v>
      </c>
      <c r="H1002" s="155" t="s">
        <v>1302</v>
      </c>
      <c r="I1002" s="155" t="s">
        <v>91</v>
      </c>
      <c r="J1002" s="155" t="s">
        <v>91</v>
      </c>
      <c r="K1002" s="155" t="s">
        <v>276</v>
      </c>
      <c r="L1002" s="155">
        <v>0</v>
      </c>
      <c r="M1002" s="170">
        <v>0</v>
      </c>
      <c r="N1002" s="155">
        <v>0</v>
      </c>
      <c r="O1002" s="155">
        <v>0</v>
      </c>
      <c r="P1002" s="155"/>
      <c r="Q1002" s="155"/>
      <c r="R1002" s="155">
        <v>0</v>
      </c>
      <c r="S1002" s="170">
        <v>0</v>
      </c>
    </row>
    <row r="1003" spans="1:19" x14ac:dyDescent="0.25">
      <c r="A1003" s="156" t="s">
        <v>109</v>
      </c>
      <c r="B1003" s="156" t="s">
        <v>1271</v>
      </c>
      <c r="C1003" s="156">
        <v>1100</v>
      </c>
      <c r="D1003" s="156" t="s">
        <v>2978</v>
      </c>
      <c r="E1003" s="156" t="s">
        <v>1273</v>
      </c>
      <c r="F1003" s="156">
        <v>231304</v>
      </c>
      <c r="G1003" s="156" t="s">
        <v>119</v>
      </c>
      <c r="H1003" s="156" t="s">
        <v>2015</v>
      </c>
      <c r="I1003" s="156" t="s">
        <v>91</v>
      </c>
      <c r="J1003" s="156" t="s">
        <v>91</v>
      </c>
      <c r="K1003" s="156" t="s">
        <v>276</v>
      </c>
      <c r="L1003" s="156">
        <v>0</v>
      </c>
      <c r="M1003" s="171">
        <v>0</v>
      </c>
      <c r="N1003" s="156">
        <v>0</v>
      </c>
      <c r="O1003" s="156">
        <v>0</v>
      </c>
      <c r="P1003" s="156"/>
      <c r="Q1003" s="156"/>
      <c r="R1003" s="156">
        <v>0</v>
      </c>
      <c r="S1003" s="171">
        <v>0</v>
      </c>
    </row>
    <row r="1004" spans="1:19" x14ac:dyDescent="0.25">
      <c r="A1004" s="155" t="s">
        <v>109</v>
      </c>
      <c r="B1004" s="155" t="s">
        <v>863</v>
      </c>
      <c r="C1004" s="155">
        <v>1111</v>
      </c>
      <c r="D1004" s="155" t="s">
        <v>175</v>
      </c>
      <c r="E1004" s="155" t="s">
        <v>1044</v>
      </c>
      <c r="F1004" s="155">
        <v>540101</v>
      </c>
      <c r="G1004" s="155" t="s">
        <v>176</v>
      </c>
      <c r="H1004" s="155" t="s">
        <v>2002</v>
      </c>
      <c r="I1004" s="155" t="s">
        <v>91</v>
      </c>
      <c r="J1004" s="155" t="s">
        <v>91</v>
      </c>
      <c r="K1004" s="155" t="s">
        <v>276</v>
      </c>
      <c r="L1004" s="155">
        <v>0</v>
      </c>
      <c r="M1004" s="170">
        <v>0</v>
      </c>
      <c r="N1004" s="155">
        <v>0</v>
      </c>
      <c r="O1004" s="155">
        <v>0</v>
      </c>
      <c r="P1004" s="155"/>
      <c r="Q1004" s="155"/>
      <c r="R1004" s="155">
        <v>0</v>
      </c>
      <c r="S1004" s="170">
        <v>0</v>
      </c>
    </row>
    <row r="1005" spans="1:19" x14ac:dyDescent="0.25">
      <c r="A1005" s="156" t="s">
        <v>109</v>
      </c>
      <c r="B1005" s="156" t="s">
        <v>1196</v>
      </c>
      <c r="C1005" s="156">
        <v>1111</v>
      </c>
      <c r="D1005" s="156" t="s">
        <v>123</v>
      </c>
      <c r="E1005" s="156" t="s">
        <v>122</v>
      </c>
      <c r="F1005" s="156">
        <v>270101</v>
      </c>
      <c r="G1005" s="156" t="s">
        <v>2313</v>
      </c>
      <c r="H1005" s="156" t="s">
        <v>1996</v>
      </c>
      <c r="I1005" s="156" t="s">
        <v>91</v>
      </c>
      <c r="J1005" s="156" t="s">
        <v>91</v>
      </c>
      <c r="K1005" s="156" t="s">
        <v>276</v>
      </c>
      <c r="L1005" s="156">
        <v>0</v>
      </c>
      <c r="M1005" s="171">
        <v>0</v>
      </c>
      <c r="N1005" s="156">
        <v>0</v>
      </c>
      <c r="O1005" s="156">
        <v>0</v>
      </c>
      <c r="P1005" s="156"/>
      <c r="Q1005" s="156"/>
      <c r="R1005" s="156">
        <v>0</v>
      </c>
      <c r="S1005" s="171">
        <v>0</v>
      </c>
    </row>
    <row r="1006" spans="1:19" x14ac:dyDescent="0.25">
      <c r="A1006" s="155" t="s">
        <v>109</v>
      </c>
      <c r="B1006" s="155" t="s">
        <v>270</v>
      </c>
      <c r="C1006" s="155">
        <v>1101</v>
      </c>
      <c r="D1006" s="155" t="s">
        <v>113</v>
      </c>
      <c r="E1006" s="155" t="s">
        <v>178</v>
      </c>
      <c r="F1006" s="155">
        <v>420101</v>
      </c>
      <c r="G1006" s="155" t="s">
        <v>114</v>
      </c>
      <c r="H1006" s="155" t="s">
        <v>2002</v>
      </c>
      <c r="I1006" s="155" t="s">
        <v>91</v>
      </c>
      <c r="J1006" s="155" t="s">
        <v>91</v>
      </c>
      <c r="K1006" s="155" t="s">
        <v>276</v>
      </c>
      <c r="L1006" s="155">
        <v>0</v>
      </c>
      <c r="M1006" s="170">
        <v>0</v>
      </c>
      <c r="N1006" s="155">
        <v>0</v>
      </c>
      <c r="O1006" s="155">
        <v>0</v>
      </c>
      <c r="P1006" s="155"/>
      <c r="Q1006" s="155"/>
      <c r="R1006" s="155">
        <v>0</v>
      </c>
      <c r="S1006" s="170">
        <v>0</v>
      </c>
    </row>
    <row r="1007" spans="1:19" x14ac:dyDescent="0.25">
      <c r="A1007" s="156" t="s">
        <v>109</v>
      </c>
      <c r="B1007" s="156" t="s">
        <v>559</v>
      </c>
      <c r="C1007" s="156" t="s">
        <v>560</v>
      </c>
      <c r="D1007" s="156" t="s">
        <v>3199</v>
      </c>
      <c r="E1007" s="156" t="s">
        <v>562</v>
      </c>
      <c r="F1007" s="156">
        <v>400501</v>
      </c>
      <c r="G1007" s="156" t="s">
        <v>2400</v>
      </c>
      <c r="H1007" s="156" t="s">
        <v>1265</v>
      </c>
      <c r="I1007" s="156" t="s">
        <v>91</v>
      </c>
      <c r="J1007" s="156" t="s">
        <v>91</v>
      </c>
      <c r="K1007" s="156" t="s">
        <v>276</v>
      </c>
      <c r="L1007" s="156">
        <v>0</v>
      </c>
      <c r="M1007" s="171">
        <v>0</v>
      </c>
      <c r="N1007" s="156">
        <v>0</v>
      </c>
      <c r="O1007" s="156">
        <v>0</v>
      </c>
      <c r="P1007" s="156"/>
      <c r="Q1007" s="156"/>
      <c r="R1007" s="156">
        <v>0</v>
      </c>
      <c r="S1007" s="171">
        <v>0</v>
      </c>
    </row>
    <row r="1008" spans="1:19" x14ac:dyDescent="0.25">
      <c r="A1008" s="155" t="s">
        <v>109</v>
      </c>
      <c r="B1008" s="155" t="s">
        <v>726</v>
      </c>
      <c r="C1008" s="155">
        <v>4400</v>
      </c>
      <c r="D1008" s="155" t="s">
        <v>3280</v>
      </c>
      <c r="E1008" s="155" t="s">
        <v>787</v>
      </c>
      <c r="F1008" s="155">
        <v>110701</v>
      </c>
      <c r="G1008" s="155" t="s">
        <v>2387</v>
      </c>
      <c r="H1008" s="155">
        <v>1</v>
      </c>
      <c r="I1008" s="155" t="s">
        <v>94</v>
      </c>
      <c r="J1008" s="155" t="s">
        <v>94</v>
      </c>
      <c r="K1008" s="155"/>
      <c r="L1008" s="155">
        <v>0</v>
      </c>
      <c r="M1008" s="170">
        <v>0</v>
      </c>
      <c r="N1008" s="155">
        <v>0</v>
      </c>
      <c r="O1008" s="155">
        <v>0</v>
      </c>
      <c r="P1008" s="155" t="s">
        <v>2507</v>
      </c>
      <c r="Q1008" s="155" t="s">
        <v>2508</v>
      </c>
      <c r="R1008" s="155">
        <v>0</v>
      </c>
      <c r="S1008" s="170">
        <v>0</v>
      </c>
    </row>
    <row r="1009" spans="1:19" x14ac:dyDescent="0.25">
      <c r="A1009" s="156" t="s">
        <v>109</v>
      </c>
      <c r="B1009" s="156" t="s">
        <v>347</v>
      </c>
      <c r="C1009" s="156">
        <v>1101</v>
      </c>
      <c r="D1009" s="156" t="s">
        <v>124</v>
      </c>
      <c r="E1009" s="156" t="s">
        <v>349</v>
      </c>
      <c r="F1009" s="156">
        <v>231301</v>
      </c>
      <c r="G1009" s="156" t="s">
        <v>119</v>
      </c>
      <c r="H1009" s="156" t="s">
        <v>1278</v>
      </c>
      <c r="I1009" s="156" t="s">
        <v>91</v>
      </c>
      <c r="J1009" s="156" t="s">
        <v>91</v>
      </c>
      <c r="K1009" s="156" t="s">
        <v>276</v>
      </c>
      <c r="L1009" s="156">
        <v>0</v>
      </c>
      <c r="M1009" s="171">
        <v>0</v>
      </c>
      <c r="N1009" s="156">
        <v>0</v>
      </c>
      <c r="O1009" s="156">
        <v>0</v>
      </c>
      <c r="P1009" s="156"/>
      <c r="Q1009" s="156"/>
      <c r="R1009" s="156">
        <v>0</v>
      </c>
      <c r="S1009" s="171">
        <v>0</v>
      </c>
    </row>
    <row r="1010" spans="1:19" x14ac:dyDescent="0.25">
      <c r="A1010" s="155" t="s">
        <v>109</v>
      </c>
      <c r="B1010" s="155" t="s">
        <v>347</v>
      </c>
      <c r="C1010" s="155">
        <v>1102</v>
      </c>
      <c r="D1010" s="155" t="s">
        <v>2563</v>
      </c>
      <c r="E1010" s="155" t="s">
        <v>421</v>
      </c>
      <c r="F1010" s="155">
        <v>231301</v>
      </c>
      <c r="G1010" s="155" t="s">
        <v>119</v>
      </c>
      <c r="H1010" s="155" t="s">
        <v>2160</v>
      </c>
      <c r="I1010" s="155" t="s">
        <v>91</v>
      </c>
      <c r="J1010" s="155" t="s">
        <v>91</v>
      </c>
      <c r="K1010" s="155" t="s">
        <v>276</v>
      </c>
      <c r="L1010" s="155">
        <v>0</v>
      </c>
      <c r="M1010" s="170">
        <v>0</v>
      </c>
      <c r="N1010" s="155">
        <v>0</v>
      </c>
      <c r="O1010" s="155">
        <v>0</v>
      </c>
      <c r="P1010" s="155"/>
      <c r="Q1010" s="155"/>
      <c r="R1010" s="155">
        <v>0</v>
      </c>
      <c r="S1010" s="170">
        <v>0</v>
      </c>
    </row>
    <row r="1011" spans="1:19" x14ac:dyDescent="0.25">
      <c r="A1011" s="156" t="s">
        <v>109</v>
      </c>
      <c r="B1011" s="156" t="s">
        <v>347</v>
      </c>
      <c r="C1011" s="156">
        <v>2111</v>
      </c>
      <c r="D1011" s="156" t="s">
        <v>118</v>
      </c>
      <c r="E1011" s="156" t="s">
        <v>117</v>
      </c>
      <c r="F1011" s="156">
        <v>230101</v>
      </c>
      <c r="G1011" s="156" t="s">
        <v>119</v>
      </c>
      <c r="H1011" s="156" t="s">
        <v>2015</v>
      </c>
      <c r="I1011" s="156" t="s">
        <v>91</v>
      </c>
      <c r="J1011" s="156" t="s">
        <v>91</v>
      </c>
      <c r="K1011" s="156" t="s">
        <v>276</v>
      </c>
      <c r="L1011" s="156">
        <v>0</v>
      </c>
      <c r="M1011" s="171">
        <v>0</v>
      </c>
      <c r="N1011" s="156">
        <v>0</v>
      </c>
      <c r="O1011" s="156">
        <v>0</v>
      </c>
      <c r="P1011" s="156"/>
      <c r="Q1011" s="156"/>
      <c r="R1011" s="156">
        <v>0</v>
      </c>
      <c r="S1011" s="171">
        <v>0</v>
      </c>
    </row>
    <row r="1012" spans="1:19" x14ac:dyDescent="0.25">
      <c r="A1012" s="155" t="s">
        <v>109</v>
      </c>
      <c r="B1012" s="155" t="s">
        <v>863</v>
      </c>
      <c r="C1012" s="155">
        <v>1111</v>
      </c>
      <c r="D1012" s="155" t="s">
        <v>175</v>
      </c>
      <c r="E1012" s="155" t="s">
        <v>1044</v>
      </c>
      <c r="F1012" s="155">
        <v>540101</v>
      </c>
      <c r="G1012" s="155" t="s">
        <v>176</v>
      </c>
      <c r="H1012" s="155" t="s">
        <v>2010</v>
      </c>
      <c r="I1012" s="155" t="s">
        <v>91</v>
      </c>
      <c r="J1012" s="155" t="s">
        <v>91</v>
      </c>
      <c r="K1012" s="155" t="s">
        <v>276</v>
      </c>
      <c r="L1012" s="155">
        <v>0</v>
      </c>
      <c r="M1012" s="170">
        <v>0</v>
      </c>
      <c r="N1012" s="155">
        <v>0</v>
      </c>
      <c r="O1012" s="155">
        <v>0</v>
      </c>
      <c r="P1012" s="155"/>
      <c r="Q1012" s="155"/>
      <c r="R1012" s="155">
        <v>0</v>
      </c>
      <c r="S1012" s="170">
        <v>0</v>
      </c>
    </row>
    <row r="1013" spans="1:19" x14ac:dyDescent="0.25">
      <c r="A1013" s="156" t="s">
        <v>109</v>
      </c>
      <c r="B1013" s="156" t="s">
        <v>863</v>
      </c>
      <c r="C1013" s="156">
        <v>2111</v>
      </c>
      <c r="D1013" s="156" t="s">
        <v>215</v>
      </c>
      <c r="E1013" s="156" t="s">
        <v>898</v>
      </c>
      <c r="F1013" s="156">
        <v>540102</v>
      </c>
      <c r="G1013" s="156" t="s">
        <v>176</v>
      </c>
      <c r="H1013" s="156" t="s">
        <v>2049</v>
      </c>
      <c r="I1013" s="156" t="s">
        <v>91</v>
      </c>
      <c r="J1013" s="156" t="s">
        <v>91</v>
      </c>
      <c r="K1013" s="156" t="s">
        <v>276</v>
      </c>
      <c r="L1013" s="156">
        <v>0</v>
      </c>
      <c r="M1013" s="171">
        <v>0</v>
      </c>
      <c r="N1013" s="156">
        <v>0</v>
      </c>
      <c r="O1013" s="156">
        <v>0</v>
      </c>
      <c r="P1013" s="156"/>
      <c r="Q1013" s="156"/>
      <c r="R1013" s="156">
        <v>0</v>
      </c>
      <c r="S1013" s="171">
        <v>0</v>
      </c>
    </row>
    <row r="1014" spans="1:19" x14ac:dyDescent="0.25">
      <c r="A1014" s="155" t="s">
        <v>109</v>
      </c>
      <c r="B1014" s="155" t="s">
        <v>1196</v>
      </c>
      <c r="C1014" s="155">
        <v>1111</v>
      </c>
      <c r="D1014" s="155" t="s">
        <v>123</v>
      </c>
      <c r="E1014" s="155" t="s">
        <v>122</v>
      </c>
      <c r="F1014" s="155">
        <v>270101</v>
      </c>
      <c r="G1014" s="155" t="s">
        <v>2313</v>
      </c>
      <c r="H1014" s="155" t="s">
        <v>2015</v>
      </c>
      <c r="I1014" s="155" t="s">
        <v>91</v>
      </c>
      <c r="J1014" s="155" t="s">
        <v>91</v>
      </c>
      <c r="K1014" s="155" t="s">
        <v>276</v>
      </c>
      <c r="L1014" s="155">
        <v>0</v>
      </c>
      <c r="M1014" s="170">
        <v>0</v>
      </c>
      <c r="N1014" s="155">
        <v>0</v>
      </c>
      <c r="O1014" s="155">
        <v>0</v>
      </c>
      <c r="P1014" s="155"/>
      <c r="Q1014" s="155"/>
      <c r="R1014" s="155">
        <v>0</v>
      </c>
      <c r="S1014" s="170">
        <v>0</v>
      </c>
    </row>
    <row r="1015" spans="1:19" x14ac:dyDescent="0.25">
      <c r="A1015" s="156" t="s">
        <v>109</v>
      </c>
      <c r="B1015" s="156" t="s">
        <v>1196</v>
      </c>
      <c r="C1015" s="156">
        <v>1401</v>
      </c>
      <c r="D1015" s="156" t="s">
        <v>3275</v>
      </c>
      <c r="E1015" s="156" t="s">
        <v>1494</v>
      </c>
      <c r="F1015" s="156">
        <v>270101</v>
      </c>
      <c r="G1015" s="156" t="s">
        <v>2313</v>
      </c>
      <c r="H1015" s="156" t="s">
        <v>2018</v>
      </c>
      <c r="I1015" s="156" t="s">
        <v>91</v>
      </c>
      <c r="J1015" s="156" t="s">
        <v>91</v>
      </c>
      <c r="K1015" s="156" t="s">
        <v>276</v>
      </c>
      <c r="L1015" s="156">
        <v>0</v>
      </c>
      <c r="M1015" s="171">
        <v>0</v>
      </c>
      <c r="N1015" s="156">
        <v>0</v>
      </c>
      <c r="O1015" s="156">
        <v>0</v>
      </c>
      <c r="P1015" s="156"/>
      <c r="Q1015" s="156"/>
      <c r="R1015" s="156">
        <v>0</v>
      </c>
      <c r="S1015" s="171">
        <v>0</v>
      </c>
    </row>
    <row r="1016" spans="1:19" x14ac:dyDescent="0.25">
      <c r="A1016" s="155" t="s">
        <v>109</v>
      </c>
      <c r="B1016" s="155" t="s">
        <v>347</v>
      </c>
      <c r="C1016" s="155">
        <v>2132</v>
      </c>
      <c r="D1016" s="155" t="s">
        <v>2842</v>
      </c>
      <c r="E1016" s="155" t="s">
        <v>470</v>
      </c>
      <c r="F1016" s="155">
        <v>231402</v>
      </c>
      <c r="G1016" s="155" t="s">
        <v>119</v>
      </c>
      <c r="H1016" s="155" t="s">
        <v>2033</v>
      </c>
      <c r="I1016" s="155" t="s">
        <v>91</v>
      </c>
      <c r="J1016" s="155" t="s">
        <v>91</v>
      </c>
      <c r="K1016" s="155" t="s">
        <v>276</v>
      </c>
      <c r="L1016" s="155">
        <v>0</v>
      </c>
      <c r="M1016" s="170">
        <v>0</v>
      </c>
      <c r="N1016" s="155">
        <v>0</v>
      </c>
      <c r="O1016" s="155">
        <v>0</v>
      </c>
      <c r="P1016" s="155"/>
      <c r="Q1016" s="155"/>
      <c r="R1016" s="155">
        <v>0</v>
      </c>
      <c r="S1016" s="170">
        <v>0</v>
      </c>
    </row>
    <row r="1017" spans="1:19" x14ac:dyDescent="0.25">
      <c r="A1017" s="156" t="s">
        <v>109</v>
      </c>
      <c r="B1017" s="156" t="s">
        <v>353</v>
      </c>
      <c r="C1017" s="156" t="s">
        <v>630</v>
      </c>
      <c r="D1017" s="156" t="s">
        <v>3087</v>
      </c>
      <c r="E1017" s="156" t="s">
        <v>632</v>
      </c>
      <c r="F1017" s="156">
        <v>260101</v>
      </c>
      <c r="G1017" s="156" t="s">
        <v>105</v>
      </c>
      <c r="H1017" s="156" t="s">
        <v>1286</v>
      </c>
      <c r="I1017" s="156" t="s">
        <v>91</v>
      </c>
      <c r="J1017" s="156" t="s">
        <v>91</v>
      </c>
      <c r="K1017" s="156" t="s">
        <v>276</v>
      </c>
      <c r="L1017" s="156">
        <v>0</v>
      </c>
      <c r="M1017" s="171">
        <v>0</v>
      </c>
      <c r="N1017" s="156">
        <v>0</v>
      </c>
      <c r="O1017" s="156">
        <v>0</v>
      </c>
      <c r="P1017" s="156"/>
      <c r="Q1017" s="156"/>
      <c r="R1017" s="156">
        <v>0</v>
      </c>
      <c r="S1017" s="171">
        <v>0</v>
      </c>
    </row>
    <row r="1018" spans="1:19" x14ac:dyDescent="0.25">
      <c r="A1018" s="155" t="s">
        <v>109</v>
      </c>
      <c r="B1018" s="155" t="s">
        <v>559</v>
      </c>
      <c r="C1018" s="155" t="s">
        <v>560</v>
      </c>
      <c r="D1018" s="155" t="s">
        <v>3199</v>
      </c>
      <c r="E1018" s="155" t="s">
        <v>562</v>
      </c>
      <c r="F1018" s="155">
        <v>400501</v>
      </c>
      <c r="G1018" s="155" t="s">
        <v>2400</v>
      </c>
      <c r="H1018" s="155" t="s">
        <v>1996</v>
      </c>
      <c r="I1018" s="155" t="s">
        <v>91</v>
      </c>
      <c r="J1018" s="155" t="s">
        <v>91</v>
      </c>
      <c r="K1018" s="155" t="s">
        <v>276</v>
      </c>
      <c r="L1018" s="155">
        <v>0</v>
      </c>
      <c r="M1018" s="170">
        <v>0</v>
      </c>
      <c r="N1018" s="155">
        <v>0</v>
      </c>
      <c r="O1018" s="155">
        <v>0</v>
      </c>
      <c r="P1018" s="155"/>
      <c r="Q1018" s="155"/>
      <c r="R1018" s="155">
        <v>0</v>
      </c>
      <c r="S1018" s="170">
        <v>0</v>
      </c>
    </row>
    <row r="1019" spans="1:19" x14ac:dyDescent="0.25">
      <c r="A1019" s="156" t="s">
        <v>109</v>
      </c>
      <c r="B1019" s="156" t="s">
        <v>347</v>
      </c>
      <c r="C1019" s="156">
        <v>2111</v>
      </c>
      <c r="D1019" s="156" t="s">
        <v>118</v>
      </c>
      <c r="E1019" s="156" t="s">
        <v>117</v>
      </c>
      <c r="F1019" s="156">
        <v>230101</v>
      </c>
      <c r="G1019" s="156" t="s">
        <v>119</v>
      </c>
      <c r="H1019" s="156" t="s">
        <v>1286</v>
      </c>
      <c r="I1019" s="156" t="s">
        <v>91</v>
      </c>
      <c r="J1019" s="156" t="s">
        <v>91</v>
      </c>
      <c r="K1019" s="156" t="s">
        <v>276</v>
      </c>
      <c r="L1019" s="156">
        <v>0</v>
      </c>
      <c r="M1019" s="171">
        <v>0</v>
      </c>
      <c r="N1019" s="156">
        <v>0</v>
      </c>
      <c r="O1019" s="156">
        <v>0</v>
      </c>
      <c r="P1019" s="156"/>
      <c r="Q1019" s="156"/>
      <c r="R1019" s="156">
        <v>0</v>
      </c>
      <c r="S1019" s="171">
        <v>0</v>
      </c>
    </row>
    <row r="1020" spans="1:19" x14ac:dyDescent="0.25">
      <c r="A1020" s="155" t="s">
        <v>109</v>
      </c>
      <c r="B1020" s="155" t="s">
        <v>1196</v>
      </c>
      <c r="C1020" s="155">
        <v>1113</v>
      </c>
      <c r="D1020" s="155" t="s">
        <v>129</v>
      </c>
      <c r="E1020" s="155" t="s">
        <v>128</v>
      </c>
      <c r="F1020" s="155">
        <v>270101</v>
      </c>
      <c r="G1020" s="155" t="s">
        <v>2313</v>
      </c>
      <c r="H1020" s="155" t="s">
        <v>1996</v>
      </c>
      <c r="I1020" s="155" t="s">
        <v>91</v>
      </c>
      <c r="J1020" s="155" t="s">
        <v>91</v>
      </c>
      <c r="K1020" s="155" t="s">
        <v>276</v>
      </c>
      <c r="L1020" s="155">
        <v>0</v>
      </c>
      <c r="M1020" s="170">
        <v>0</v>
      </c>
      <c r="N1020" s="155">
        <v>0</v>
      </c>
      <c r="O1020" s="155">
        <v>0</v>
      </c>
      <c r="P1020" s="155"/>
      <c r="Q1020" s="155"/>
      <c r="R1020" s="155">
        <v>0</v>
      </c>
      <c r="S1020" s="170">
        <v>0</v>
      </c>
    </row>
    <row r="1021" spans="1:19" x14ac:dyDescent="0.25">
      <c r="A1021" s="156" t="s">
        <v>109</v>
      </c>
      <c r="B1021" s="156" t="s">
        <v>570</v>
      </c>
      <c r="C1021" s="156">
        <v>1100</v>
      </c>
      <c r="D1021" s="156" t="s">
        <v>3048</v>
      </c>
      <c r="E1021" s="156" t="s">
        <v>573</v>
      </c>
      <c r="F1021" s="156">
        <v>500703</v>
      </c>
      <c r="G1021" s="156" t="s">
        <v>2262</v>
      </c>
      <c r="H1021" s="156" t="s">
        <v>1302</v>
      </c>
      <c r="I1021" s="156" t="s">
        <v>91</v>
      </c>
      <c r="J1021" s="156" t="s">
        <v>91</v>
      </c>
      <c r="K1021" s="156" t="s">
        <v>276</v>
      </c>
      <c r="L1021" s="156">
        <v>0</v>
      </c>
      <c r="M1021" s="171">
        <v>0</v>
      </c>
      <c r="N1021" s="156">
        <v>0</v>
      </c>
      <c r="O1021" s="156">
        <v>0</v>
      </c>
      <c r="P1021" s="156"/>
      <c r="Q1021" s="156"/>
      <c r="R1021" s="156">
        <v>0</v>
      </c>
      <c r="S1021" s="171">
        <v>0</v>
      </c>
    </row>
    <row r="1022" spans="1:19" x14ac:dyDescent="0.25">
      <c r="A1022" s="155" t="s">
        <v>109</v>
      </c>
      <c r="B1022" s="155" t="s">
        <v>347</v>
      </c>
      <c r="C1022" s="155">
        <v>2112</v>
      </c>
      <c r="D1022" s="155" t="s">
        <v>188</v>
      </c>
      <c r="E1022" s="155" t="s">
        <v>187</v>
      </c>
      <c r="F1022" s="155">
        <v>231401</v>
      </c>
      <c r="G1022" s="155" t="s">
        <v>119</v>
      </c>
      <c r="H1022" s="155" t="s">
        <v>1302</v>
      </c>
      <c r="I1022" s="155" t="s">
        <v>91</v>
      </c>
      <c r="J1022" s="155" t="s">
        <v>91</v>
      </c>
      <c r="K1022" s="155" t="s">
        <v>276</v>
      </c>
      <c r="L1022" s="155">
        <v>0</v>
      </c>
      <c r="M1022" s="170">
        <v>0</v>
      </c>
      <c r="N1022" s="155">
        <v>0</v>
      </c>
      <c r="O1022" s="155">
        <v>0</v>
      </c>
      <c r="P1022" s="155"/>
      <c r="Q1022" s="155"/>
      <c r="R1022" s="155">
        <v>0</v>
      </c>
      <c r="S1022" s="170">
        <v>0</v>
      </c>
    </row>
    <row r="1023" spans="1:19" x14ac:dyDescent="0.25">
      <c r="A1023" s="156" t="s">
        <v>109</v>
      </c>
      <c r="B1023" s="156" t="s">
        <v>620</v>
      </c>
      <c r="C1023" s="156">
        <v>2202</v>
      </c>
      <c r="D1023" s="156" t="s">
        <v>2835</v>
      </c>
      <c r="E1023" s="156" t="s">
        <v>623</v>
      </c>
      <c r="F1023" s="156">
        <v>30104</v>
      </c>
      <c r="G1023" s="156" t="s">
        <v>2330</v>
      </c>
      <c r="H1023" s="156" t="s">
        <v>1302</v>
      </c>
      <c r="I1023" s="156" t="s">
        <v>91</v>
      </c>
      <c r="J1023" s="156" t="s">
        <v>91</v>
      </c>
      <c r="K1023" s="156" t="s">
        <v>276</v>
      </c>
      <c r="L1023" s="156">
        <v>0</v>
      </c>
      <c r="M1023" s="171">
        <v>0</v>
      </c>
      <c r="N1023" s="156">
        <v>0</v>
      </c>
      <c r="O1023" s="156">
        <v>0</v>
      </c>
      <c r="P1023" s="156"/>
      <c r="Q1023" s="156"/>
      <c r="R1023" s="156">
        <v>0</v>
      </c>
      <c r="S1023" s="171">
        <v>0</v>
      </c>
    </row>
    <row r="1024" spans="1:19" x14ac:dyDescent="0.25">
      <c r="A1024" s="155" t="s">
        <v>109</v>
      </c>
      <c r="B1024" s="155" t="s">
        <v>1508</v>
      </c>
      <c r="C1024" s="155">
        <v>2010</v>
      </c>
      <c r="D1024" s="155" t="s">
        <v>198</v>
      </c>
      <c r="E1024" s="155" t="s">
        <v>1510</v>
      </c>
      <c r="F1024" s="155">
        <v>380101</v>
      </c>
      <c r="G1024" s="155" t="s">
        <v>3203</v>
      </c>
      <c r="H1024" s="155" t="s">
        <v>2163</v>
      </c>
      <c r="I1024" s="155" t="s">
        <v>91</v>
      </c>
      <c r="J1024" s="155" t="s">
        <v>91</v>
      </c>
      <c r="K1024" s="155" t="s">
        <v>276</v>
      </c>
      <c r="L1024" s="155">
        <v>0</v>
      </c>
      <c r="M1024" s="170">
        <v>0</v>
      </c>
      <c r="N1024" s="155">
        <v>0</v>
      </c>
      <c r="O1024" s="155">
        <v>0</v>
      </c>
      <c r="P1024" s="155"/>
      <c r="Q1024" s="155"/>
      <c r="R1024" s="155">
        <v>0</v>
      </c>
      <c r="S1024" s="170">
        <v>0</v>
      </c>
    </row>
    <row r="1025" spans="1:19" x14ac:dyDescent="0.25">
      <c r="A1025" s="156" t="s">
        <v>109</v>
      </c>
      <c r="B1025" s="156" t="s">
        <v>1271</v>
      </c>
      <c r="C1025" s="156">
        <v>1100</v>
      </c>
      <c r="D1025" s="156" t="s">
        <v>2978</v>
      </c>
      <c r="E1025" s="156" t="s">
        <v>1273</v>
      </c>
      <c r="F1025" s="156">
        <v>231304</v>
      </c>
      <c r="G1025" s="156" t="s">
        <v>119</v>
      </c>
      <c r="H1025" s="156" t="s">
        <v>2097</v>
      </c>
      <c r="I1025" s="156" t="s">
        <v>91</v>
      </c>
      <c r="J1025" s="156" t="s">
        <v>91</v>
      </c>
      <c r="K1025" s="156" t="s">
        <v>276</v>
      </c>
      <c r="L1025" s="156">
        <v>0</v>
      </c>
      <c r="M1025" s="171">
        <v>0</v>
      </c>
      <c r="N1025" s="156">
        <v>0</v>
      </c>
      <c r="O1025" s="156">
        <v>0</v>
      </c>
      <c r="P1025" s="156"/>
      <c r="Q1025" s="156"/>
      <c r="R1025" s="156">
        <v>0</v>
      </c>
      <c r="S1025" s="171">
        <v>0</v>
      </c>
    </row>
    <row r="1026" spans="1:19" x14ac:dyDescent="0.25">
      <c r="A1026" s="155" t="s">
        <v>109</v>
      </c>
      <c r="B1026" s="155" t="s">
        <v>347</v>
      </c>
      <c r="C1026" s="155">
        <v>1101</v>
      </c>
      <c r="D1026" s="155" t="s">
        <v>124</v>
      </c>
      <c r="E1026" s="155" t="s">
        <v>349</v>
      </c>
      <c r="F1026" s="155">
        <v>231301</v>
      </c>
      <c r="G1026" s="155" t="s">
        <v>119</v>
      </c>
      <c r="H1026" s="155" t="s">
        <v>2097</v>
      </c>
      <c r="I1026" s="155" t="s">
        <v>91</v>
      </c>
      <c r="J1026" s="155" t="s">
        <v>91</v>
      </c>
      <c r="K1026" s="155" t="s">
        <v>276</v>
      </c>
      <c r="L1026" s="155">
        <v>0</v>
      </c>
      <c r="M1026" s="170">
        <v>0</v>
      </c>
      <c r="N1026" s="155">
        <v>0</v>
      </c>
      <c r="O1026" s="155">
        <v>0</v>
      </c>
      <c r="P1026" s="155"/>
      <c r="Q1026" s="155"/>
      <c r="R1026" s="155">
        <v>0</v>
      </c>
      <c r="S1026" s="170">
        <v>0</v>
      </c>
    </row>
    <row r="1027" spans="1:19" x14ac:dyDescent="0.25">
      <c r="A1027" s="156" t="s">
        <v>109</v>
      </c>
      <c r="B1027" s="156" t="s">
        <v>347</v>
      </c>
      <c r="C1027" s="156">
        <v>2111</v>
      </c>
      <c r="D1027" s="156" t="s">
        <v>118</v>
      </c>
      <c r="E1027" s="156" t="s">
        <v>117</v>
      </c>
      <c r="F1027" s="156">
        <v>230101</v>
      </c>
      <c r="G1027" s="156" t="s">
        <v>119</v>
      </c>
      <c r="H1027" s="156" t="s">
        <v>2097</v>
      </c>
      <c r="I1027" s="156" t="s">
        <v>91</v>
      </c>
      <c r="J1027" s="156" t="s">
        <v>91</v>
      </c>
      <c r="K1027" s="156" t="s">
        <v>276</v>
      </c>
      <c r="L1027" s="156">
        <v>0</v>
      </c>
      <c r="M1027" s="171">
        <v>0</v>
      </c>
      <c r="N1027" s="156">
        <v>0</v>
      </c>
      <c r="O1027" s="156">
        <v>0</v>
      </c>
      <c r="P1027" s="156"/>
      <c r="Q1027" s="156"/>
      <c r="R1027" s="156">
        <v>0</v>
      </c>
      <c r="S1027" s="171">
        <v>0</v>
      </c>
    </row>
    <row r="1028" spans="1:19" x14ac:dyDescent="0.25">
      <c r="A1028" s="155" t="s">
        <v>109</v>
      </c>
      <c r="B1028" s="155" t="s">
        <v>863</v>
      </c>
      <c r="C1028" s="155">
        <v>1111</v>
      </c>
      <c r="D1028" s="155" t="s">
        <v>175</v>
      </c>
      <c r="E1028" s="155" t="s">
        <v>1044</v>
      </c>
      <c r="F1028" s="155">
        <v>540101</v>
      </c>
      <c r="G1028" s="155" t="s">
        <v>176</v>
      </c>
      <c r="H1028" s="155" t="s">
        <v>2168</v>
      </c>
      <c r="I1028" s="155" t="s">
        <v>91</v>
      </c>
      <c r="J1028" s="155" t="s">
        <v>91</v>
      </c>
      <c r="K1028" s="155" t="s">
        <v>276</v>
      </c>
      <c r="L1028" s="155">
        <v>0</v>
      </c>
      <c r="M1028" s="170">
        <v>0</v>
      </c>
      <c r="N1028" s="155">
        <v>0</v>
      </c>
      <c r="O1028" s="155">
        <v>0</v>
      </c>
      <c r="P1028" s="155"/>
      <c r="Q1028" s="155"/>
      <c r="R1028" s="155">
        <v>0</v>
      </c>
      <c r="S1028" s="170">
        <v>0</v>
      </c>
    </row>
    <row r="1029" spans="1:19" x14ac:dyDescent="0.25">
      <c r="A1029" s="156" t="s">
        <v>109</v>
      </c>
      <c r="B1029" s="156" t="s">
        <v>347</v>
      </c>
      <c r="C1029" s="156">
        <v>1102</v>
      </c>
      <c r="D1029" s="156" t="s">
        <v>2563</v>
      </c>
      <c r="E1029" s="156" t="s">
        <v>421</v>
      </c>
      <c r="F1029" s="156">
        <v>231301</v>
      </c>
      <c r="G1029" s="156" t="s">
        <v>119</v>
      </c>
      <c r="H1029" s="156" t="s">
        <v>2171</v>
      </c>
      <c r="I1029" s="156" t="s">
        <v>91</v>
      </c>
      <c r="J1029" s="156" t="s">
        <v>91</v>
      </c>
      <c r="K1029" s="156" t="s">
        <v>276</v>
      </c>
      <c r="L1029" s="156">
        <v>0</v>
      </c>
      <c r="M1029" s="171">
        <v>0</v>
      </c>
      <c r="N1029" s="156">
        <v>0</v>
      </c>
      <c r="O1029" s="156">
        <v>0</v>
      </c>
      <c r="P1029" s="156"/>
      <c r="Q1029" s="156"/>
      <c r="R1029" s="156">
        <v>0</v>
      </c>
      <c r="S1029" s="171">
        <v>0</v>
      </c>
    </row>
    <row r="1030" spans="1:19" x14ac:dyDescent="0.25">
      <c r="A1030" s="155" t="s">
        <v>109</v>
      </c>
      <c r="B1030" s="155" t="s">
        <v>347</v>
      </c>
      <c r="C1030" s="155">
        <v>1102</v>
      </c>
      <c r="D1030" s="155" t="s">
        <v>2563</v>
      </c>
      <c r="E1030" s="155" t="s">
        <v>421</v>
      </c>
      <c r="F1030" s="155">
        <v>231301</v>
      </c>
      <c r="G1030" s="155" t="s">
        <v>119</v>
      </c>
      <c r="H1030" s="155" t="s">
        <v>2188</v>
      </c>
      <c r="I1030" s="155" t="s">
        <v>91</v>
      </c>
      <c r="J1030" s="155" t="s">
        <v>91</v>
      </c>
      <c r="K1030" s="155" t="s">
        <v>276</v>
      </c>
      <c r="L1030" s="155">
        <v>0</v>
      </c>
      <c r="M1030" s="170">
        <v>0</v>
      </c>
      <c r="N1030" s="155">
        <v>0</v>
      </c>
      <c r="O1030" s="155">
        <v>0</v>
      </c>
      <c r="P1030" s="155"/>
      <c r="Q1030" s="155"/>
      <c r="R1030" s="155">
        <v>0</v>
      </c>
      <c r="S1030" s="170">
        <v>0</v>
      </c>
    </row>
    <row r="1031" spans="1:19" x14ac:dyDescent="0.25">
      <c r="A1031" s="156" t="s">
        <v>109</v>
      </c>
      <c r="B1031" s="156" t="s">
        <v>863</v>
      </c>
      <c r="C1031" s="156">
        <v>2111</v>
      </c>
      <c r="D1031" s="156" t="s">
        <v>215</v>
      </c>
      <c r="E1031" s="156" t="s">
        <v>898</v>
      </c>
      <c r="F1031" s="156">
        <v>540102</v>
      </c>
      <c r="G1031" s="156" t="s">
        <v>176</v>
      </c>
      <c r="H1031" s="156" t="s">
        <v>2171</v>
      </c>
      <c r="I1031" s="156" t="s">
        <v>91</v>
      </c>
      <c r="J1031" s="156" t="s">
        <v>91</v>
      </c>
      <c r="K1031" s="156" t="s">
        <v>276</v>
      </c>
      <c r="L1031" s="156">
        <v>0</v>
      </c>
      <c r="M1031" s="171">
        <v>0</v>
      </c>
      <c r="N1031" s="156">
        <v>0</v>
      </c>
      <c r="O1031" s="156">
        <v>0</v>
      </c>
      <c r="P1031" s="156"/>
      <c r="Q1031" s="156"/>
      <c r="R1031" s="156">
        <v>0</v>
      </c>
      <c r="S1031" s="171">
        <v>0</v>
      </c>
    </row>
    <row r="1032" spans="1:19" x14ac:dyDescent="0.25">
      <c r="A1032" s="155" t="s">
        <v>109</v>
      </c>
      <c r="B1032" s="155" t="s">
        <v>863</v>
      </c>
      <c r="C1032" s="155">
        <v>2111</v>
      </c>
      <c r="D1032" s="155" t="s">
        <v>215</v>
      </c>
      <c r="E1032" s="155" t="s">
        <v>898</v>
      </c>
      <c r="F1032" s="155">
        <v>540102</v>
      </c>
      <c r="G1032" s="155" t="s">
        <v>176</v>
      </c>
      <c r="H1032" s="155" t="s">
        <v>2188</v>
      </c>
      <c r="I1032" s="155" t="s">
        <v>91</v>
      </c>
      <c r="J1032" s="155" t="s">
        <v>91</v>
      </c>
      <c r="K1032" s="155" t="s">
        <v>276</v>
      </c>
      <c r="L1032" s="155">
        <v>0</v>
      </c>
      <c r="M1032" s="170">
        <v>0</v>
      </c>
      <c r="N1032" s="155">
        <v>0</v>
      </c>
      <c r="O1032" s="155">
        <v>0</v>
      </c>
      <c r="P1032" s="155"/>
      <c r="Q1032" s="155"/>
      <c r="R1032" s="155">
        <v>0</v>
      </c>
      <c r="S1032" s="170">
        <v>0</v>
      </c>
    </row>
    <row r="1033" spans="1:19" x14ac:dyDescent="0.25">
      <c r="A1033" s="156" t="s">
        <v>109</v>
      </c>
      <c r="B1033" s="156" t="s">
        <v>867</v>
      </c>
      <c r="C1033" s="156">
        <v>1101</v>
      </c>
      <c r="D1033" s="156" t="s">
        <v>90</v>
      </c>
      <c r="E1033" s="156" t="s">
        <v>89</v>
      </c>
      <c r="F1033" s="156">
        <v>451002</v>
      </c>
      <c r="G1033" s="156" t="s">
        <v>2282</v>
      </c>
      <c r="H1033" s="156" t="s">
        <v>2171</v>
      </c>
      <c r="I1033" s="156" t="s">
        <v>91</v>
      </c>
      <c r="J1033" s="156" t="s">
        <v>91</v>
      </c>
      <c r="K1033" s="156" t="s">
        <v>276</v>
      </c>
      <c r="L1033" s="156">
        <v>0</v>
      </c>
      <c r="M1033" s="171">
        <v>0</v>
      </c>
      <c r="N1033" s="156">
        <v>0</v>
      </c>
      <c r="O1033" s="156">
        <v>0</v>
      </c>
      <c r="P1033" s="156"/>
      <c r="Q1033" s="156"/>
      <c r="R1033" s="156">
        <v>0</v>
      </c>
      <c r="S1033" s="171">
        <v>0</v>
      </c>
    </row>
    <row r="1034" spans="1:19" x14ac:dyDescent="0.25">
      <c r="A1034" s="155" t="s">
        <v>109</v>
      </c>
      <c r="B1034" s="155" t="s">
        <v>867</v>
      </c>
      <c r="C1034" s="155">
        <v>1101</v>
      </c>
      <c r="D1034" s="155" t="s">
        <v>90</v>
      </c>
      <c r="E1034" s="155" t="s">
        <v>89</v>
      </c>
      <c r="F1034" s="155">
        <v>451002</v>
      </c>
      <c r="G1034" s="155" t="s">
        <v>2282</v>
      </c>
      <c r="H1034" s="155" t="s">
        <v>2188</v>
      </c>
      <c r="I1034" s="155" t="s">
        <v>91</v>
      </c>
      <c r="J1034" s="155" t="s">
        <v>91</v>
      </c>
      <c r="K1034" s="155" t="s">
        <v>276</v>
      </c>
      <c r="L1034" s="155">
        <v>0</v>
      </c>
      <c r="M1034" s="170">
        <v>0</v>
      </c>
      <c r="N1034" s="155">
        <v>0</v>
      </c>
      <c r="O1034" s="155">
        <v>0</v>
      </c>
      <c r="P1034" s="155"/>
      <c r="Q1034" s="155"/>
      <c r="R1034" s="155">
        <v>0</v>
      </c>
      <c r="S1034" s="170">
        <v>0</v>
      </c>
    </row>
    <row r="1035" spans="1:19" x14ac:dyDescent="0.25">
      <c r="A1035" s="156" t="s">
        <v>109</v>
      </c>
      <c r="B1035" s="156" t="s">
        <v>663</v>
      </c>
      <c r="C1035" s="156" t="s">
        <v>1515</v>
      </c>
      <c r="D1035" s="156" t="s">
        <v>192</v>
      </c>
      <c r="E1035" s="156" t="s">
        <v>1517</v>
      </c>
      <c r="F1035" s="156">
        <v>400801</v>
      </c>
      <c r="G1035" s="156" t="s">
        <v>2400</v>
      </c>
      <c r="H1035" s="156" t="s">
        <v>1961</v>
      </c>
      <c r="I1035" s="156" t="s">
        <v>91</v>
      </c>
      <c r="J1035" s="156" t="s">
        <v>91</v>
      </c>
      <c r="K1035" s="156" t="s">
        <v>276</v>
      </c>
      <c r="L1035" s="156">
        <v>0</v>
      </c>
      <c r="M1035" s="171">
        <v>0</v>
      </c>
      <c r="N1035" s="156">
        <v>0</v>
      </c>
      <c r="O1035" s="156">
        <v>0</v>
      </c>
      <c r="P1035" s="156"/>
      <c r="Q1035" s="156"/>
      <c r="R1035" s="156">
        <v>0</v>
      </c>
      <c r="S1035" s="171">
        <v>0</v>
      </c>
    </row>
    <row r="1036" spans="1:19" x14ac:dyDescent="0.25">
      <c r="A1036" s="155" t="s">
        <v>109</v>
      </c>
      <c r="B1036" s="155" t="s">
        <v>1271</v>
      </c>
      <c r="C1036" s="155">
        <v>1100</v>
      </c>
      <c r="D1036" s="155" t="s">
        <v>2978</v>
      </c>
      <c r="E1036" s="155" t="s">
        <v>1273</v>
      </c>
      <c r="F1036" s="155">
        <v>231304</v>
      </c>
      <c r="G1036" s="155" t="s">
        <v>119</v>
      </c>
      <c r="H1036" s="155" t="s">
        <v>1286</v>
      </c>
      <c r="I1036" s="155" t="s">
        <v>91</v>
      </c>
      <c r="J1036" s="155" t="s">
        <v>91</v>
      </c>
      <c r="K1036" s="155" t="s">
        <v>276</v>
      </c>
      <c r="L1036" s="155">
        <v>0</v>
      </c>
      <c r="M1036" s="170">
        <v>0</v>
      </c>
      <c r="N1036" s="155">
        <v>0</v>
      </c>
      <c r="O1036" s="155">
        <v>0</v>
      </c>
      <c r="P1036" s="155"/>
      <c r="Q1036" s="155"/>
      <c r="R1036" s="155">
        <v>0</v>
      </c>
      <c r="S1036" s="170">
        <v>0</v>
      </c>
    </row>
    <row r="1037" spans="1:19" x14ac:dyDescent="0.25">
      <c r="A1037" s="156" t="s">
        <v>109</v>
      </c>
      <c r="B1037" s="156" t="s">
        <v>347</v>
      </c>
      <c r="C1037" s="156">
        <v>1102</v>
      </c>
      <c r="D1037" s="156" t="s">
        <v>2563</v>
      </c>
      <c r="E1037" s="156" t="s">
        <v>421</v>
      </c>
      <c r="F1037" s="156">
        <v>231301</v>
      </c>
      <c r="G1037" s="156" t="s">
        <v>119</v>
      </c>
      <c r="H1037" s="156" t="s">
        <v>3281</v>
      </c>
      <c r="I1037" s="156" t="s">
        <v>91</v>
      </c>
      <c r="J1037" s="156" t="s">
        <v>91</v>
      </c>
      <c r="K1037" s="156" t="s">
        <v>276</v>
      </c>
      <c r="L1037" s="156">
        <v>0</v>
      </c>
      <c r="M1037" s="171">
        <v>0</v>
      </c>
      <c r="N1037" s="156">
        <v>0</v>
      </c>
      <c r="O1037" s="156">
        <v>0</v>
      </c>
      <c r="P1037" s="156"/>
      <c r="Q1037" s="156"/>
      <c r="R1037" s="156">
        <v>0</v>
      </c>
      <c r="S1037" s="171">
        <v>0</v>
      </c>
    </row>
    <row r="1038" spans="1:19" x14ac:dyDescent="0.25">
      <c r="A1038" s="155" t="s">
        <v>109</v>
      </c>
      <c r="B1038" s="155" t="s">
        <v>347</v>
      </c>
      <c r="C1038" s="155">
        <v>1102</v>
      </c>
      <c r="D1038" s="155" t="s">
        <v>2563</v>
      </c>
      <c r="E1038" s="155" t="s">
        <v>421</v>
      </c>
      <c r="F1038" s="155">
        <v>231301</v>
      </c>
      <c r="G1038" s="155" t="s">
        <v>119</v>
      </c>
      <c r="H1038" s="155" t="s">
        <v>3282</v>
      </c>
      <c r="I1038" s="155" t="s">
        <v>91</v>
      </c>
      <c r="J1038" s="155" t="s">
        <v>91</v>
      </c>
      <c r="K1038" s="155" t="s">
        <v>276</v>
      </c>
      <c r="L1038" s="155">
        <v>0</v>
      </c>
      <c r="M1038" s="170">
        <v>0</v>
      </c>
      <c r="N1038" s="155">
        <v>0</v>
      </c>
      <c r="O1038" s="155">
        <v>0</v>
      </c>
      <c r="P1038" s="155"/>
      <c r="Q1038" s="155"/>
      <c r="R1038" s="155">
        <v>0</v>
      </c>
      <c r="S1038" s="170">
        <v>0</v>
      </c>
    </row>
    <row r="1039" spans="1:19" x14ac:dyDescent="0.25">
      <c r="A1039" s="156" t="s">
        <v>109</v>
      </c>
      <c r="B1039" s="156" t="s">
        <v>1196</v>
      </c>
      <c r="C1039" s="156">
        <v>1111</v>
      </c>
      <c r="D1039" s="156" t="s">
        <v>123</v>
      </c>
      <c r="E1039" s="156" t="s">
        <v>122</v>
      </c>
      <c r="F1039" s="156">
        <v>270101</v>
      </c>
      <c r="G1039" s="156" t="s">
        <v>2313</v>
      </c>
      <c r="H1039" s="156" t="s">
        <v>1286</v>
      </c>
      <c r="I1039" s="156" t="s">
        <v>91</v>
      </c>
      <c r="J1039" s="156" t="s">
        <v>91</v>
      </c>
      <c r="K1039" s="156" t="s">
        <v>276</v>
      </c>
      <c r="L1039" s="156">
        <v>0</v>
      </c>
      <c r="M1039" s="171">
        <v>0</v>
      </c>
      <c r="N1039" s="156">
        <v>0</v>
      </c>
      <c r="O1039" s="156">
        <v>0</v>
      </c>
      <c r="P1039" s="156"/>
      <c r="Q1039" s="156"/>
      <c r="R1039" s="156">
        <v>0</v>
      </c>
      <c r="S1039" s="171">
        <v>0</v>
      </c>
    </row>
    <row r="1040" spans="1:19" x14ac:dyDescent="0.25">
      <c r="A1040" s="155" t="s">
        <v>109</v>
      </c>
      <c r="B1040" s="155" t="s">
        <v>1196</v>
      </c>
      <c r="C1040" s="155">
        <v>1401</v>
      </c>
      <c r="D1040" s="155" t="s">
        <v>3275</v>
      </c>
      <c r="E1040" s="155" t="s">
        <v>1494</v>
      </c>
      <c r="F1040" s="155">
        <v>270101</v>
      </c>
      <c r="G1040" s="155" t="s">
        <v>2313</v>
      </c>
      <c r="H1040" s="155" t="s">
        <v>1265</v>
      </c>
      <c r="I1040" s="155" t="s">
        <v>91</v>
      </c>
      <c r="J1040" s="155" t="s">
        <v>91</v>
      </c>
      <c r="K1040" s="155" t="s">
        <v>276</v>
      </c>
      <c r="L1040" s="155">
        <v>0</v>
      </c>
      <c r="M1040" s="170">
        <v>0</v>
      </c>
      <c r="N1040" s="155">
        <v>0</v>
      </c>
      <c r="O1040" s="155">
        <v>0</v>
      </c>
      <c r="P1040" s="155"/>
      <c r="Q1040" s="155"/>
      <c r="R1040" s="155">
        <v>0</v>
      </c>
      <c r="S1040" s="170">
        <v>0</v>
      </c>
    </row>
    <row r="1041" spans="1:19" x14ac:dyDescent="0.25">
      <c r="A1041" s="156" t="s">
        <v>109</v>
      </c>
      <c r="B1041" s="156" t="s">
        <v>270</v>
      </c>
      <c r="C1041" s="156">
        <v>1101</v>
      </c>
      <c r="D1041" s="156" t="s">
        <v>113</v>
      </c>
      <c r="E1041" s="156" t="s">
        <v>178</v>
      </c>
      <c r="F1041" s="156">
        <v>420101</v>
      </c>
      <c r="G1041" s="156" t="s">
        <v>114</v>
      </c>
      <c r="H1041" s="156" t="s">
        <v>1296</v>
      </c>
      <c r="I1041" s="156" t="s">
        <v>91</v>
      </c>
      <c r="J1041" s="156" t="s">
        <v>91</v>
      </c>
      <c r="K1041" s="156" t="s">
        <v>276</v>
      </c>
      <c r="L1041" s="156">
        <v>0</v>
      </c>
      <c r="M1041" s="171">
        <v>0</v>
      </c>
      <c r="N1041" s="156">
        <v>0</v>
      </c>
      <c r="O1041" s="156">
        <v>0</v>
      </c>
      <c r="P1041" s="156"/>
      <c r="Q1041" s="156"/>
      <c r="R1041" s="156">
        <v>0</v>
      </c>
      <c r="S1041" s="171">
        <v>0</v>
      </c>
    </row>
    <row r="1042" spans="1:19" x14ac:dyDescent="0.25">
      <c r="A1042" s="155" t="s">
        <v>109</v>
      </c>
      <c r="B1042" s="155" t="s">
        <v>1196</v>
      </c>
      <c r="C1042" s="155">
        <v>1111</v>
      </c>
      <c r="D1042" s="155" t="s">
        <v>123</v>
      </c>
      <c r="E1042" s="155" t="s">
        <v>122</v>
      </c>
      <c r="F1042" s="155">
        <v>270101</v>
      </c>
      <c r="G1042" s="155" t="s">
        <v>2313</v>
      </c>
      <c r="H1042" s="155" t="s">
        <v>1302</v>
      </c>
      <c r="I1042" s="155" t="s">
        <v>91</v>
      </c>
      <c r="J1042" s="155" t="s">
        <v>91</v>
      </c>
      <c r="K1042" s="155" t="s">
        <v>276</v>
      </c>
      <c r="L1042" s="155">
        <v>0</v>
      </c>
      <c r="M1042" s="170">
        <v>0</v>
      </c>
      <c r="N1042" s="155">
        <v>0</v>
      </c>
      <c r="O1042" s="155">
        <v>0</v>
      </c>
      <c r="P1042" s="155"/>
      <c r="Q1042" s="155"/>
      <c r="R1042" s="155">
        <v>0</v>
      </c>
      <c r="S1042" s="170">
        <v>0</v>
      </c>
    </row>
    <row r="1043" spans="1:19" x14ac:dyDescent="0.25">
      <c r="A1043" s="156" t="s">
        <v>109</v>
      </c>
      <c r="B1043" s="156" t="s">
        <v>1196</v>
      </c>
      <c r="C1043" s="156">
        <v>1401</v>
      </c>
      <c r="D1043" s="156" t="s">
        <v>3275</v>
      </c>
      <c r="E1043" s="156" t="s">
        <v>1494</v>
      </c>
      <c r="F1043" s="156">
        <v>270101</v>
      </c>
      <c r="G1043" s="156" t="s">
        <v>2313</v>
      </c>
      <c r="H1043" s="156" t="s">
        <v>1302</v>
      </c>
      <c r="I1043" s="156" t="s">
        <v>91</v>
      </c>
      <c r="J1043" s="156" t="s">
        <v>91</v>
      </c>
      <c r="K1043" s="156" t="s">
        <v>276</v>
      </c>
      <c r="L1043" s="156">
        <v>0</v>
      </c>
      <c r="M1043" s="171">
        <v>0</v>
      </c>
      <c r="N1043" s="156">
        <v>0</v>
      </c>
      <c r="O1043" s="156">
        <v>0</v>
      </c>
      <c r="P1043" s="156"/>
      <c r="Q1043" s="156"/>
      <c r="R1043" s="156">
        <v>0</v>
      </c>
      <c r="S1043" s="171">
        <v>0</v>
      </c>
    </row>
    <row r="1044" spans="1:19" x14ac:dyDescent="0.25">
      <c r="A1044" s="155" t="s">
        <v>109</v>
      </c>
      <c r="B1044" s="155" t="s">
        <v>607</v>
      </c>
      <c r="C1044" s="155">
        <v>1100</v>
      </c>
      <c r="D1044" s="155" t="s">
        <v>162</v>
      </c>
      <c r="E1044" s="155" t="s">
        <v>153</v>
      </c>
      <c r="F1044" s="155">
        <v>500901</v>
      </c>
      <c r="G1044" s="155" t="s">
        <v>2262</v>
      </c>
      <c r="H1044" s="155" t="s">
        <v>2097</v>
      </c>
      <c r="I1044" s="155" t="s">
        <v>91</v>
      </c>
      <c r="J1044" s="155" t="s">
        <v>91</v>
      </c>
      <c r="K1044" s="155" t="s">
        <v>276</v>
      </c>
      <c r="L1044" s="155">
        <v>0</v>
      </c>
      <c r="M1044" s="170">
        <v>0</v>
      </c>
      <c r="N1044" s="155">
        <v>0</v>
      </c>
      <c r="O1044" s="155">
        <v>0</v>
      </c>
      <c r="P1044" s="155"/>
      <c r="Q1044" s="155"/>
      <c r="R1044" s="155">
        <v>0</v>
      </c>
      <c r="S1044" s="170">
        <v>0</v>
      </c>
    </row>
    <row r="1045" spans="1:19" x14ac:dyDescent="0.25">
      <c r="A1045" s="156" t="s">
        <v>109</v>
      </c>
      <c r="B1045" s="156" t="s">
        <v>1508</v>
      </c>
      <c r="C1045" s="156">
        <v>2010</v>
      </c>
      <c r="D1045" s="156" t="s">
        <v>198</v>
      </c>
      <c r="E1045" s="156" t="s">
        <v>1510</v>
      </c>
      <c r="F1045" s="156">
        <v>380101</v>
      </c>
      <c r="G1045" s="156" t="s">
        <v>3203</v>
      </c>
      <c r="H1045" s="156" t="s">
        <v>2097</v>
      </c>
      <c r="I1045" s="156" t="s">
        <v>91</v>
      </c>
      <c r="J1045" s="156" t="s">
        <v>91</v>
      </c>
      <c r="K1045" s="156" t="s">
        <v>276</v>
      </c>
      <c r="L1045" s="156">
        <v>0</v>
      </c>
      <c r="M1045" s="171">
        <v>0</v>
      </c>
      <c r="N1045" s="156">
        <v>0</v>
      </c>
      <c r="O1045" s="156">
        <v>0</v>
      </c>
      <c r="P1045" s="156"/>
      <c r="Q1045" s="156"/>
      <c r="R1045" s="156">
        <v>0</v>
      </c>
      <c r="S1045" s="171">
        <v>0</v>
      </c>
    </row>
    <row r="1046" spans="1:19" x14ac:dyDescent="0.25">
      <c r="A1046" s="155" t="s">
        <v>109</v>
      </c>
      <c r="B1046" s="155" t="s">
        <v>270</v>
      </c>
      <c r="C1046" s="155">
        <v>1101</v>
      </c>
      <c r="D1046" s="155" t="s">
        <v>113</v>
      </c>
      <c r="E1046" s="155" t="s">
        <v>178</v>
      </c>
      <c r="F1046" s="155">
        <v>420101</v>
      </c>
      <c r="G1046" s="155" t="s">
        <v>114</v>
      </c>
      <c r="H1046" s="155" t="s">
        <v>2097</v>
      </c>
      <c r="I1046" s="155" t="s">
        <v>91</v>
      </c>
      <c r="J1046" s="155" t="s">
        <v>91</v>
      </c>
      <c r="K1046" s="155" t="s">
        <v>276</v>
      </c>
      <c r="L1046" s="155">
        <v>0</v>
      </c>
      <c r="M1046" s="170">
        <v>0</v>
      </c>
      <c r="N1046" s="155">
        <v>0</v>
      </c>
      <c r="O1046" s="155">
        <v>0</v>
      </c>
      <c r="P1046" s="155"/>
      <c r="Q1046" s="155"/>
      <c r="R1046" s="155">
        <v>0</v>
      </c>
      <c r="S1046" s="170">
        <v>0</v>
      </c>
    </row>
    <row r="1047" spans="1:19" x14ac:dyDescent="0.25">
      <c r="A1047" s="156" t="s">
        <v>109</v>
      </c>
      <c r="B1047" s="156" t="s">
        <v>277</v>
      </c>
      <c r="C1047" s="156">
        <v>1101</v>
      </c>
      <c r="D1047" s="156" t="s">
        <v>141</v>
      </c>
      <c r="E1047" s="156" t="s">
        <v>140</v>
      </c>
      <c r="F1047" s="156">
        <v>451101</v>
      </c>
      <c r="G1047" s="156" t="s">
        <v>2282</v>
      </c>
      <c r="H1047" s="156" t="s">
        <v>2097</v>
      </c>
      <c r="I1047" s="156" t="s">
        <v>91</v>
      </c>
      <c r="J1047" s="156" t="s">
        <v>91</v>
      </c>
      <c r="K1047" s="156" t="s">
        <v>276</v>
      </c>
      <c r="L1047" s="156">
        <v>0</v>
      </c>
      <c r="M1047" s="171">
        <v>0</v>
      </c>
      <c r="N1047" s="156">
        <v>0</v>
      </c>
      <c r="O1047" s="156">
        <v>0</v>
      </c>
      <c r="P1047" s="156"/>
      <c r="Q1047" s="156"/>
      <c r="R1047" s="156">
        <v>0</v>
      </c>
      <c r="S1047" s="171">
        <v>0</v>
      </c>
    </row>
    <row r="1048" spans="1:19" x14ac:dyDescent="0.25">
      <c r="A1048" s="155" t="s">
        <v>109</v>
      </c>
      <c r="B1048" s="155" t="s">
        <v>347</v>
      </c>
      <c r="C1048" s="155">
        <v>1102</v>
      </c>
      <c r="D1048" s="155" t="s">
        <v>2563</v>
      </c>
      <c r="E1048" s="155" t="s">
        <v>421</v>
      </c>
      <c r="F1048" s="155">
        <v>231301</v>
      </c>
      <c r="G1048" s="155" t="s">
        <v>119</v>
      </c>
      <c r="H1048" s="155" t="s">
        <v>2190</v>
      </c>
      <c r="I1048" s="155" t="s">
        <v>91</v>
      </c>
      <c r="J1048" s="155" t="s">
        <v>91</v>
      </c>
      <c r="K1048" s="155" t="s">
        <v>276</v>
      </c>
      <c r="L1048" s="155">
        <v>0</v>
      </c>
      <c r="M1048" s="170">
        <v>0</v>
      </c>
      <c r="N1048" s="155">
        <v>0</v>
      </c>
      <c r="O1048" s="155">
        <v>0</v>
      </c>
      <c r="P1048" s="155"/>
      <c r="Q1048" s="155"/>
      <c r="R1048" s="155">
        <v>0</v>
      </c>
      <c r="S1048" s="170">
        <v>0</v>
      </c>
    </row>
    <row r="1049" spans="1:19" x14ac:dyDescent="0.25">
      <c r="A1049" s="156" t="s">
        <v>109</v>
      </c>
      <c r="B1049" s="156" t="s">
        <v>347</v>
      </c>
      <c r="C1049" s="156">
        <v>1102</v>
      </c>
      <c r="D1049" s="156" t="s">
        <v>2563</v>
      </c>
      <c r="E1049" s="156" t="s">
        <v>421</v>
      </c>
      <c r="F1049" s="156">
        <v>231301</v>
      </c>
      <c r="G1049" s="156" t="s">
        <v>119</v>
      </c>
      <c r="H1049" s="156" t="s">
        <v>2213</v>
      </c>
      <c r="I1049" s="156" t="s">
        <v>91</v>
      </c>
      <c r="J1049" s="156" t="s">
        <v>91</v>
      </c>
      <c r="K1049" s="156" t="s">
        <v>276</v>
      </c>
      <c r="L1049" s="156">
        <v>0</v>
      </c>
      <c r="M1049" s="171">
        <v>0</v>
      </c>
      <c r="N1049" s="156">
        <v>0</v>
      </c>
      <c r="O1049" s="156">
        <v>0</v>
      </c>
      <c r="P1049" s="156"/>
      <c r="Q1049" s="156"/>
      <c r="R1049" s="156">
        <v>0</v>
      </c>
      <c r="S1049" s="171">
        <v>0</v>
      </c>
    </row>
    <row r="1050" spans="1:19" x14ac:dyDescent="0.25">
      <c r="A1050" s="155" t="s">
        <v>109</v>
      </c>
      <c r="B1050" s="155" t="s">
        <v>867</v>
      </c>
      <c r="C1050" s="155">
        <v>1101</v>
      </c>
      <c r="D1050" s="155" t="s">
        <v>90</v>
      </c>
      <c r="E1050" s="155" t="s">
        <v>89</v>
      </c>
      <c r="F1050" s="155">
        <v>451002</v>
      </c>
      <c r="G1050" s="155" t="s">
        <v>2282</v>
      </c>
      <c r="H1050" s="155" t="s">
        <v>2213</v>
      </c>
      <c r="I1050" s="155" t="s">
        <v>91</v>
      </c>
      <c r="J1050" s="155" t="s">
        <v>91</v>
      </c>
      <c r="K1050" s="155" t="s">
        <v>276</v>
      </c>
      <c r="L1050" s="155">
        <v>0</v>
      </c>
      <c r="M1050" s="170">
        <v>0</v>
      </c>
      <c r="N1050" s="155">
        <v>0</v>
      </c>
      <c r="O1050" s="155">
        <v>0</v>
      </c>
      <c r="P1050" s="155"/>
      <c r="Q1050" s="155"/>
      <c r="R1050" s="155">
        <v>0</v>
      </c>
      <c r="S1050" s="170">
        <v>0</v>
      </c>
    </row>
    <row r="1051" spans="1:19" x14ac:dyDescent="0.25">
      <c r="A1051" s="156" t="s">
        <v>109</v>
      </c>
      <c r="B1051" s="156" t="s">
        <v>1271</v>
      </c>
      <c r="C1051" s="156">
        <v>1100</v>
      </c>
      <c r="D1051" s="156" t="s">
        <v>2978</v>
      </c>
      <c r="E1051" s="156" t="s">
        <v>1273</v>
      </c>
      <c r="F1051" s="156">
        <v>231304</v>
      </c>
      <c r="G1051" s="156" t="s">
        <v>119</v>
      </c>
      <c r="H1051" s="156" t="s">
        <v>2171</v>
      </c>
      <c r="I1051" s="156" t="s">
        <v>91</v>
      </c>
      <c r="J1051" s="156" t="s">
        <v>91</v>
      </c>
      <c r="K1051" s="156" t="s">
        <v>276</v>
      </c>
      <c r="L1051" s="156">
        <v>0</v>
      </c>
      <c r="M1051" s="171">
        <v>0</v>
      </c>
      <c r="N1051" s="156">
        <v>0</v>
      </c>
      <c r="O1051" s="156">
        <v>0</v>
      </c>
      <c r="P1051" s="156"/>
      <c r="Q1051" s="156"/>
      <c r="R1051" s="156">
        <v>0</v>
      </c>
      <c r="S1051" s="171">
        <v>0</v>
      </c>
    </row>
    <row r="1052" spans="1:19" x14ac:dyDescent="0.25">
      <c r="A1052" s="155" t="s">
        <v>109</v>
      </c>
      <c r="B1052" s="155" t="s">
        <v>347</v>
      </c>
      <c r="C1052" s="155">
        <v>2112</v>
      </c>
      <c r="D1052" s="155" t="s">
        <v>188</v>
      </c>
      <c r="E1052" s="155" t="s">
        <v>187</v>
      </c>
      <c r="F1052" s="155">
        <v>231401</v>
      </c>
      <c r="G1052" s="155" t="s">
        <v>119</v>
      </c>
      <c r="H1052" s="155" t="s">
        <v>2163</v>
      </c>
      <c r="I1052" s="155" t="s">
        <v>91</v>
      </c>
      <c r="J1052" s="155" t="s">
        <v>91</v>
      </c>
      <c r="K1052" s="155" t="s">
        <v>276</v>
      </c>
      <c r="L1052" s="155">
        <v>0</v>
      </c>
      <c r="M1052" s="170">
        <v>0</v>
      </c>
      <c r="N1052" s="155">
        <v>0</v>
      </c>
      <c r="O1052" s="155">
        <v>0</v>
      </c>
      <c r="P1052" s="155"/>
      <c r="Q1052" s="155"/>
      <c r="R1052" s="155">
        <v>0</v>
      </c>
      <c r="S1052" s="170">
        <v>0</v>
      </c>
    </row>
    <row r="1053" spans="1:19" x14ac:dyDescent="0.25">
      <c r="A1053" s="156" t="s">
        <v>109</v>
      </c>
      <c r="B1053" s="156" t="s">
        <v>863</v>
      </c>
      <c r="C1053" s="156">
        <v>1111</v>
      </c>
      <c r="D1053" s="156" t="s">
        <v>175</v>
      </c>
      <c r="E1053" s="156" t="s">
        <v>1044</v>
      </c>
      <c r="F1053" s="156">
        <v>540101</v>
      </c>
      <c r="G1053" s="156" t="s">
        <v>176</v>
      </c>
      <c r="H1053" s="156" t="s">
        <v>2188</v>
      </c>
      <c r="I1053" s="156" t="s">
        <v>91</v>
      </c>
      <c r="J1053" s="156" t="s">
        <v>91</v>
      </c>
      <c r="K1053" s="156" t="s">
        <v>276</v>
      </c>
      <c r="L1053" s="156">
        <v>0</v>
      </c>
      <c r="M1053" s="171">
        <v>0</v>
      </c>
      <c r="N1053" s="156">
        <v>0</v>
      </c>
      <c r="O1053" s="156">
        <v>0</v>
      </c>
      <c r="P1053" s="156"/>
      <c r="Q1053" s="156"/>
      <c r="R1053" s="156">
        <v>0</v>
      </c>
      <c r="S1053" s="171">
        <v>0</v>
      </c>
    </row>
    <row r="1054" spans="1:19" x14ac:dyDescent="0.25">
      <c r="A1054" s="155" t="s">
        <v>109</v>
      </c>
      <c r="B1054" s="155" t="s">
        <v>607</v>
      </c>
      <c r="C1054" s="155">
        <v>1100</v>
      </c>
      <c r="D1054" s="155" t="s">
        <v>162</v>
      </c>
      <c r="E1054" s="155" t="s">
        <v>153</v>
      </c>
      <c r="F1054" s="155">
        <v>500901</v>
      </c>
      <c r="G1054" s="155" t="s">
        <v>2262</v>
      </c>
      <c r="H1054" s="155" t="s">
        <v>2168</v>
      </c>
      <c r="I1054" s="155" t="s">
        <v>91</v>
      </c>
      <c r="J1054" s="155" t="s">
        <v>91</v>
      </c>
      <c r="K1054" s="155" t="s">
        <v>276</v>
      </c>
      <c r="L1054" s="155">
        <v>0</v>
      </c>
      <c r="M1054" s="170">
        <v>0</v>
      </c>
      <c r="N1054" s="155">
        <v>0</v>
      </c>
      <c r="O1054" s="155">
        <v>0</v>
      </c>
      <c r="P1054" s="155"/>
      <c r="Q1054" s="155"/>
      <c r="R1054" s="155">
        <v>0</v>
      </c>
      <c r="S1054" s="170">
        <v>0</v>
      </c>
    </row>
    <row r="1055" spans="1:19" x14ac:dyDescent="0.25">
      <c r="A1055" s="156" t="s">
        <v>109</v>
      </c>
      <c r="B1055" s="156" t="s">
        <v>1508</v>
      </c>
      <c r="C1055" s="156">
        <v>2010</v>
      </c>
      <c r="D1055" s="156" t="s">
        <v>198</v>
      </c>
      <c r="E1055" s="156" t="s">
        <v>1510</v>
      </c>
      <c r="F1055" s="156">
        <v>380101</v>
      </c>
      <c r="G1055" s="156" t="s">
        <v>3203</v>
      </c>
      <c r="H1055" s="156" t="s">
        <v>2168</v>
      </c>
      <c r="I1055" s="156" t="s">
        <v>91</v>
      </c>
      <c r="J1055" s="156" t="s">
        <v>91</v>
      </c>
      <c r="K1055" s="156" t="s">
        <v>276</v>
      </c>
      <c r="L1055" s="156">
        <v>0</v>
      </c>
      <c r="M1055" s="171">
        <v>0</v>
      </c>
      <c r="N1055" s="156">
        <v>0</v>
      </c>
      <c r="O1055" s="156">
        <v>0</v>
      </c>
      <c r="P1055" s="156"/>
      <c r="Q1055" s="156"/>
      <c r="R1055" s="156">
        <v>0</v>
      </c>
      <c r="S1055" s="171">
        <v>0</v>
      </c>
    </row>
    <row r="1056" spans="1:19" x14ac:dyDescent="0.25">
      <c r="A1056" s="172" t="s">
        <v>109</v>
      </c>
      <c r="B1056" s="172" t="s">
        <v>347</v>
      </c>
      <c r="C1056" s="172">
        <v>1101</v>
      </c>
      <c r="D1056" s="172" t="s">
        <v>124</v>
      </c>
      <c r="E1056" s="172" t="s">
        <v>349</v>
      </c>
      <c r="F1056" s="172">
        <v>231301</v>
      </c>
      <c r="G1056" s="172" t="s">
        <v>119</v>
      </c>
      <c r="H1056" s="172" t="s">
        <v>2171</v>
      </c>
      <c r="I1056" s="172" t="s">
        <v>91</v>
      </c>
      <c r="J1056" s="172" t="s">
        <v>91</v>
      </c>
      <c r="K1056" s="172" t="s">
        <v>276</v>
      </c>
      <c r="L1056" s="172">
        <v>0</v>
      </c>
      <c r="M1056" s="173">
        <v>0</v>
      </c>
      <c r="N1056" s="172">
        <v>0</v>
      </c>
      <c r="O1056" s="172">
        <v>0</v>
      </c>
      <c r="P1056" s="172"/>
      <c r="Q1056" s="172"/>
      <c r="R1056" s="172">
        <v>0</v>
      </c>
      <c r="S1056" s="173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4" sqref="B14"/>
    </sheetView>
  </sheetViews>
  <sheetFormatPr defaultRowHeight="15" x14ac:dyDescent="0.25"/>
  <cols>
    <col min="1" max="1" width="13.140625" customWidth="1"/>
    <col min="2" max="2" width="45.7109375" customWidth="1"/>
    <col min="3" max="3" width="12.7109375" customWidth="1"/>
    <col min="4" max="4" width="9.5703125" customWidth="1"/>
    <col min="5" max="7" width="11.28515625" customWidth="1"/>
    <col min="8" max="8" width="11.28515625" bestFit="1" customWidth="1"/>
  </cols>
  <sheetData>
    <row r="1" spans="1:2" x14ac:dyDescent="0.25">
      <c r="A1" s="6" t="s">
        <v>228</v>
      </c>
      <c r="B1" t="s">
        <v>88</v>
      </c>
    </row>
    <row r="2" spans="1:2" x14ac:dyDescent="0.25">
      <c r="A2" s="7" t="s">
        <v>229</v>
      </c>
      <c r="B2" t="s">
        <v>195</v>
      </c>
    </row>
    <row r="3" spans="1:2" x14ac:dyDescent="0.25">
      <c r="A3" s="8" t="s">
        <v>214</v>
      </c>
      <c r="B3" t="s">
        <v>223</v>
      </c>
    </row>
    <row r="5" spans="1:2" x14ac:dyDescent="0.25">
      <c r="A5" s="10" t="s">
        <v>95</v>
      </c>
      <c r="B5" t="s">
        <v>230</v>
      </c>
    </row>
    <row r="6" spans="1:2" x14ac:dyDescent="0.25">
      <c r="A6" s="10" t="s">
        <v>98</v>
      </c>
      <c r="B6" t="s">
        <v>231</v>
      </c>
    </row>
    <row r="7" spans="1:2" x14ac:dyDescent="0.25">
      <c r="A7" s="36" t="s">
        <v>97</v>
      </c>
      <c r="B7" t="s">
        <v>232</v>
      </c>
    </row>
    <row r="8" spans="1:2" x14ac:dyDescent="0.25">
      <c r="A8" s="22" t="s">
        <v>196</v>
      </c>
      <c r="B8" t="s">
        <v>233</v>
      </c>
    </row>
    <row r="9" spans="1:2" x14ac:dyDescent="0.25">
      <c r="A9" s="25" t="s">
        <v>107</v>
      </c>
    </row>
  </sheetData>
  <conditionalFormatting sqref="A5:A6 A8">
    <cfRule type="containsText" dxfId="144" priority="1" operator="containsText" text="Discontinued">
      <formula>NOT(ISERROR(SEARCH("Discontinued",A5)))</formula>
    </cfRule>
    <cfRule type="containsText" dxfId="143" priority="2" operator="containsText" text="In Question">
      <formula>NOT(ISERROR(SEARCH("In Question",A5)))</formula>
    </cfRule>
    <cfRule type="containsText" dxfId="142" priority="3" operator="containsText" text="Continued">
      <formula>NOT(ISERROR(SEARCH("Continued",A5)))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2C76DF9BD8349B0CA3C9A1AA4C548" ma:contentTypeVersion="110" ma:contentTypeDescription="Create a new document." ma:contentTypeScope="" ma:versionID="4e6217432f4049c18c2ab621d5f0f0f0">
  <xsd:schema xmlns:xsd="http://www.w3.org/2001/XMLSchema" xmlns:xs="http://www.w3.org/2001/XMLSchema" xmlns:p="http://schemas.microsoft.com/office/2006/metadata/properties" xmlns:ns3="http://schemas.microsoft.com/sharepoint/v4" xmlns:ns4="9fff0862-dda6-4fd7-9437-296e7a0fcd45" xmlns:ns5="7dcc4a76-b6f0-4a5c-8242-557922f7abb0" targetNamespace="http://schemas.microsoft.com/office/2006/metadata/properties" ma:root="true" ma:fieldsID="4875203f3bf36645209a686c5a629f4c" ns3:_="" ns4:_="" ns5:_="">
    <xsd:import namespace="http://schemas.microsoft.com/sharepoint/v4"/>
    <xsd:import namespace="9fff0862-dda6-4fd7-9437-296e7a0fcd45"/>
    <xsd:import namespace="7dcc4a76-b6f0-4a5c-8242-557922f7ab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5:SharedWithUsers" minOccurs="0"/>
                <xsd:element ref="ns5:SharedWithDetail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f0862-dda6-4fd7-9437-296e7a0fc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c4a76-b6f0-4a5c-8242-557922f7ab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haredWithUsers xmlns="7dcc4a76-b6f0-4a5c-8242-557922f7abb0">
      <UserInfo>
        <DisplayName>Jason A. Matt</DisplayName>
        <AccountId>160</AccountId>
        <AccountType/>
      </UserInfo>
    </SharedWithUsers>
  </documentManagement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24DF032-5BEC-4193-863B-C01C011EC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9fff0862-dda6-4fd7-9437-296e7a0fcd45"/>
    <ds:schemaRef ds:uri="7dcc4a76-b6f0-4a5c-8242-557922f7ab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387092-3344-434C-A818-6B56429537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6176EF-D8AC-47F1-8EB9-4ACBF4D460EC}">
  <ds:schemaRefs>
    <ds:schemaRef ds:uri="http://schemas.microsoft.com/office/2006/metadata/properties"/>
    <ds:schemaRef ds:uri="http://purl.org/dc/terms/"/>
    <ds:schemaRef ds:uri="9fff0862-dda6-4fd7-9437-296e7a0fcd45"/>
    <ds:schemaRef ds:uri="http://schemas.microsoft.com/office/2006/documentManagement/types"/>
    <ds:schemaRef ds:uri="http://schemas.openxmlformats.org/package/2006/metadata/core-properties"/>
    <ds:schemaRef ds:uri="7dcc4a76-b6f0-4a5c-8242-557922f7abb0"/>
    <ds:schemaRef ds:uri="http://purl.org/dc/elements/1.1/"/>
    <ds:schemaRef ds:uri="http://schemas.microsoft.com/office/infopath/2007/PartnerControls"/>
    <ds:schemaRef ds:uri="http://schemas.microsoft.com/sharepoint/v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AB1D7B8-8E76-44B7-BEA0-60C995D27C3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Savings Tables</vt:lpstr>
      <vt:lpstr>Grants Data</vt:lpstr>
      <vt:lpstr>Catalog Designators Fall2018</vt:lpstr>
      <vt:lpstr>Catalog Designators Spring2019</vt:lpstr>
      <vt:lpstr>Data Types</vt:lpstr>
    </vt:vector>
  </TitlesOfParts>
  <Manager/>
  <Company>University System of Georgia Board of Regents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Gallant</dc:creator>
  <cp:keywords/>
  <dc:description/>
  <cp:lastModifiedBy>Jeff Gallant</cp:lastModifiedBy>
  <cp:revision/>
  <dcterms:created xsi:type="dcterms:W3CDTF">2018-04-09T19:28:56Z</dcterms:created>
  <dcterms:modified xsi:type="dcterms:W3CDTF">2019-05-31T17:28:54Z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0x0101007222C76DF9BD8349B0CA3C9A1AA4C548</vt:lpwstr>
  </property>
</Properties>
</file>